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4.xml" ContentType="application/vnd.openxmlformats-officedocument.drawingml.chart+xml"/>
  <Override PartName="/xl/charts/chart8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218" windowHeight="8192" windowWidth="16384" xWindow="0" yWindow="0"/>
  </bookViews>
  <sheets>
    <sheet name="argon" sheetId="1" state="visible" r:id="rId2"/>
    <sheet name="Stickstoff" sheetId="2" state="visible" r:id="rId3"/>
    <sheet name="co2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<sst xmlns="http://schemas.openxmlformats.org/spreadsheetml/2006/main" count="30" uniqueCount="8">
  <si>
    <t>(distance of the bottom of the ball from bottom in cm)</t>
  </si>
  <si>
    <t>Argon 1</t>
  </si>
  <si>
    <t>T</t>
  </si>
  <si>
    <t>dx</t>
  </si>
  <si>
    <t>d</t>
  </si>
  <si>
    <t>Stickstoff 1</t>
  </si>
  <si>
    <t>Stickstoff 2</t>
  </si>
  <si>
    <t>Co2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</si>
</sst>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xVal>
            <c:numRef>
              <c:f>argon!$B$6:$B$29</c:f>
              <c:numCache>
                <c:formatCode>General</c:formatCode>
                <c:ptCount val="24"/>
                <c:pt idx="0">
                  <c:v>0.3943</c:v>
                </c:pt>
                <c:pt idx="1">
                  <c:v>0.7886</c:v>
                </c:pt>
                <c:pt idx="2">
                  <c:v>1.1829</c:v>
                </c:pt>
                <c:pt idx="3">
                  <c:v>1.5772</c:v>
                </c:pt>
                <c:pt idx="4">
                  <c:v>1.9715</c:v>
                </c:pt>
                <c:pt idx="5">
                  <c:v>2.3658</c:v>
                </c:pt>
                <c:pt idx="6">
                  <c:v>2.7601</c:v>
                </c:pt>
                <c:pt idx="7">
                  <c:v>3.1544</c:v>
                </c:pt>
                <c:pt idx="8">
                  <c:v>3.5487</c:v>
                </c:pt>
                <c:pt idx="9">
                  <c:v>3.943</c:v>
                </c:pt>
                <c:pt idx="10">
                  <c:v>4.3373</c:v>
                </c:pt>
                <c:pt idx="11">
                  <c:v>4.7316</c:v>
                </c:pt>
                <c:pt idx="12">
                  <c:v>5.1259</c:v>
                </c:pt>
                <c:pt idx="13">
                  <c:v>5.5202</c:v>
                </c:pt>
                <c:pt idx="14">
                  <c:v>5.9145</c:v>
                </c:pt>
                <c:pt idx="15">
                  <c:v>6.3088</c:v>
                </c:pt>
                <c:pt idx="16">
                  <c:v>6.7031</c:v>
                </c:pt>
                <c:pt idx="17">
                  <c:v>7.0974</c:v>
                </c:pt>
                <c:pt idx="18">
                  <c:v>7.4917</c:v>
                </c:pt>
                <c:pt idx="19">
                  <c:v>7.886</c:v>
                </c:pt>
                <c:pt idx="20">
                  <c:v>8.2803</c:v>
                </c:pt>
                <c:pt idx="21">
                  <c:v>8.6746</c:v>
                </c:pt>
                <c:pt idx="22">
                  <c:v>9.0689</c:v>
                </c:pt>
                <c:pt idx="23">
                  <c:v>9.4632</c:v>
                </c:pt>
              </c:numCache>
            </c:numRef>
          </c:xVal>
          <c:yVal>
            <c:numRef>
              <c:f>argon!$C$6:$C$29</c:f>
              <c:numCache>
                <c:formatCode>General</c:formatCode>
                <c:ptCount val="24"/>
                <c:pt idx="0">
                  <c:v>9.5</c:v>
                </c:pt>
                <c:pt idx="1">
                  <c:v>32</c:v>
                </c:pt>
                <c:pt idx="2">
                  <c:v>11.5</c:v>
                </c:pt>
                <c:pt idx="3">
                  <c:v>28</c:v>
                </c:pt>
                <c:pt idx="4">
                  <c:v>13</c:v>
                </c:pt>
                <c:pt idx="5">
                  <c:v>26</c:v>
                </c:pt>
                <c:pt idx="6">
                  <c:v>13.5</c:v>
                </c:pt>
                <c:pt idx="7">
                  <c:v>24</c:v>
                </c:pt>
                <c:pt idx="8">
                  <c:v>14</c:v>
                </c:pt>
                <c:pt idx="9">
                  <c:v>22.5</c:v>
                </c:pt>
                <c:pt idx="10">
                  <c:v>14.5</c:v>
                </c:pt>
                <c:pt idx="11">
                  <c:v>21</c:v>
                </c:pt>
                <c:pt idx="12">
                  <c:v>14.5</c:v>
                </c:pt>
                <c:pt idx="13">
                  <c:v>19.5</c:v>
                </c:pt>
                <c:pt idx="14">
                  <c:v>14</c:v>
                </c:pt>
                <c:pt idx="15">
                  <c:v>18</c:v>
                </c:pt>
                <c:pt idx="16">
                  <c:v>14</c:v>
                </c:pt>
                <c:pt idx="17">
                  <c:v>17</c:v>
                </c:pt>
                <c:pt idx="18">
                  <c:v>14.5</c:v>
                </c:pt>
                <c:pt idx="19">
                  <c:v>16</c:v>
                </c:pt>
                <c:pt idx="20">
                  <c:v>14</c:v>
                </c:pt>
                <c:pt idx="21">
                  <c:v>15</c:v>
                </c:pt>
                <c:pt idx="22">
                  <c:v>13.5</c:v>
                </c:pt>
                <c:pt idx="23">
                  <c:v>14.5</c:v>
                </c:pt>
              </c:numCache>
            </c:numRef>
          </c:yVal>
        </c:ser>
        <c:axId val="32747828"/>
        <c:axId val="78538858"/>
      </c:scatterChart>
      <c:valAx>
        <c:axId val="32747828"/>
        <c:scaling>
          <c:orientation val="minMax"/>
        </c:scaling>
        <c:axPos val="b"/>
        <c:majorTickMark val="out"/>
        <c:minorTickMark val="none"/>
        <c:tickLblPos val="nextTo"/>
        <c:crossAx val="78538858"/>
        <c:crossesAt val="0"/>
        <c:spPr>
          <a:ln>
            <a:solidFill>
              <a:srgbClr val="b3b3b3"/>
            </a:solidFill>
          </a:ln>
        </c:spPr>
      </c:valAx>
      <c:valAx>
        <c:axId val="7853885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2747828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xVal>
            <c:numRef>
              <c:f>co2!$B$38:$B$61</c:f>
              <c:numCache>
                <c:formatCode>General</c:formatCode>
                <c:ptCount val="24"/>
                <c:pt idx="0">
                  <c:v>0.4457142857</c:v>
                </c:pt>
                <c:pt idx="1">
                  <c:v>0.8914285714</c:v>
                </c:pt>
                <c:pt idx="2">
                  <c:v>1.3371428571</c:v>
                </c:pt>
                <c:pt idx="3">
                  <c:v>1.7828571428</c:v>
                </c:pt>
                <c:pt idx="4">
                  <c:v>2.2285714285</c:v>
                </c:pt>
                <c:pt idx="5">
                  <c:v>2.6742857142</c:v>
                </c:pt>
                <c:pt idx="6">
                  <c:v>3.1199999999</c:v>
                </c:pt>
                <c:pt idx="7">
                  <c:v>3.5657142856</c:v>
                </c:pt>
                <c:pt idx="8">
                  <c:v>4.0114285713</c:v>
                </c:pt>
                <c:pt idx="9">
                  <c:v>4.457142857</c:v>
                </c:pt>
                <c:pt idx="10">
                  <c:v>4.9028571427</c:v>
                </c:pt>
                <c:pt idx="11">
                  <c:v>5.3485714284</c:v>
                </c:pt>
                <c:pt idx="12">
                  <c:v>5.7942857141</c:v>
                </c:pt>
                <c:pt idx="13">
                  <c:v>6.2399999998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xVal>
          <c:yVal>
            <c:numRef>
              <c:f>co2!$C$38:$C$61</c:f>
              <c:numCache>
                <c:formatCode>General</c:formatCode>
                <c:ptCount val="24"/>
                <c:pt idx="0">
                  <c:v>2</c:v>
                </c:pt>
                <c:pt idx="1">
                  <c:v>30.5</c:v>
                </c:pt>
                <c:pt idx="2">
                  <c:v>6</c:v>
                </c:pt>
                <c:pt idx="3">
                  <c:v>25</c:v>
                </c:pt>
                <c:pt idx="4">
                  <c:v>8.5</c:v>
                </c:pt>
                <c:pt idx="5">
                  <c:v>21.5</c:v>
                </c:pt>
                <c:pt idx="6">
                  <c:v>10.5</c:v>
                </c:pt>
                <c:pt idx="7">
                  <c:v>18</c:v>
                </c:pt>
                <c:pt idx="8">
                  <c:v>11.5</c:v>
                </c:pt>
                <c:pt idx="9">
                  <c:v>15.5</c:v>
                </c:pt>
                <c:pt idx="10">
                  <c:v>12.5</c:v>
                </c:pt>
                <c:pt idx="11">
                  <c:v>14</c:v>
                </c:pt>
                <c:pt idx="12">
                  <c:v>12</c:v>
                </c:pt>
                <c:pt idx="13">
                  <c:v>13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yVal>
        </c:ser>
        <c:axId val="65456829"/>
        <c:axId val="286066"/>
      </c:scatterChart>
      <c:valAx>
        <c:axId val="65456829"/>
        <c:scaling>
          <c:orientation val="minMax"/>
        </c:scaling>
        <c:axPos val="b"/>
        <c:majorTickMark val="out"/>
        <c:minorTickMark val="none"/>
        <c:tickLblPos val="nextTo"/>
        <c:crossAx val="286066"/>
        <c:crossesAt val="0"/>
        <c:spPr>
          <a:ln>
            <a:solidFill>
              <a:srgbClr val="b3b3b3"/>
            </a:solidFill>
          </a:ln>
        </c:spPr>
      </c:valAx>
      <c:valAx>
        <c:axId val="28606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5456829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xVal>
            <c:numRef>
              <c:f>co2!$G$38:$G$49</c:f>
              <c:numCache>
                <c:formatCode>General</c:formatCode>
                <c:ptCount val="12"/>
                <c:pt idx="0">
                  <c:v>0.8914285714</c:v>
                </c:pt>
                <c:pt idx="1">
                  <c:v>1.7828571428</c:v>
                </c:pt>
                <c:pt idx="2">
                  <c:v>2.6742857142</c:v>
                </c:pt>
                <c:pt idx="3">
                  <c:v>3.5657142856</c:v>
                </c:pt>
                <c:pt idx="4">
                  <c:v>4.457142857</c:v>
                </c:pt>
                <c:pt idx="5">
                  <c:v>5.3485714284</c:v>
                </c:pt>
                <c:pt idx="6">
                  <c:v>6.2399999998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xVal>
          <c:yVal>
            <c:numRef>
              <c:f>co2!$I$38:$I$49</c:f>
              <c:numCache>
                <c:formatCode>General</c:formatCode>
                <c:ptCount val="12"/>
                <c:pt idx="0">
                  <c:v>15.876342857134</c:v>
                </c:pt>
                <c:pt idx="1">
                  <c:v>10.652685714268</c:v>
                </c:pt>
                <c:pt idx="2">
                  <c:v>7.429028571402</c:v>
                </c:pt>
                <c:pt idx="3">
                  <c:v>4.205371428536</c:v>
                </c:pt>
                <c:pt idx="4">
                  <c:v>1.98171428567</c:v>
                </c:pt>
                <c:pt idx="5">
                  <c:v>0.758057142803999</c:v>
                </c:pt>
                <c:pt idx="6">
                  <c:v>0.0343999999379996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</c:ser>
        <c:axId val="92503762"/>
        <c:axId val="35096232"/>
      </c:scatterChart>
      <c:valAx>
        <c:axId val="92503762"/>
        <c:scaling>
          <c:orientation val="minMax"/>
        </c:scaling>
        <c:axPos val="b"/>
        <c:majorTickMark val="out"/>
        <c:minorTickMark val="none"/>
        <c:tickLblPos val="nextTo"/>
        <c:crossAx val="35096232"/>
        <c:crossesAt val="0"/>
        <c:spPr>
          <a:ln>
            <a:solidFill>
              <a:srgbClr val="b3b3b3"/>
            </a:solidFill>
          </a:ln>
        </c:spPr>
      </c:valAx>
      <c:valAx>
        <c:axId val="3509623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2503762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xVal>
            <c:numRef>
              <c:f>argon!$B$38:$B$61</c:f>
              <c:numCache>
                <c:formatCode>General</c:formatCode>
                <c:ptCount val="24"/>
                <c:pt idx="0">
                  <c:v>0.3943</c:v>
                </c:pt>
                <c:pt idx="1">
                  <c:v>0.7886</c:v>
                </c:pt>
                <c:pt idx="2">
                  <c:v>1.1829</c:v>
                </c:pt>
                <c:pt idx="3">
                  <c:v>1.5772</c:v>
                </c:pt>
                <c:pt idx="4">
                  <c:v>1.9715</c:v>
                </c:pt>
                <c:pt idx="5">
                  <c:v>2.3658</c:v>
                </c:pt>
                <c:pt idx="6">
                  <c:v>2.7601</c:v>
                </c:pt>
                <c:pt idx="7">
                  <c:v>3.1544</c:v>
                </c:pt>
                <c:pt idx="8">
                  <c:v>3.5487</c:v>
                </c:pt>
                <c:pt idx="9">
                  <c:v>3.943</c:v>
                </c:pt>
                <c:pt idx="10">
                  <c:v>4.3373</c:v>
                </c:pt>
                <c:pt idx="11">
                  <c:v>4.7316</c:v>
                </c:pt>
                <c:pt idx="12">
                  <c:v>5.1259</c:v>
                </c:pt>
                <c:pt idx="13">
                  <c:v>5.5202</c:v>
                </c:pt>
                <c:pt idx="14">
                  <c:v>5.9145</c:v>
                </c:pt>
                <c:pt idx="15">
                  <c:v>6.3088</c:v>
                </c:pt>
                <c:pt idx="16">
                  <c:v>6.7031</c:v>
                </c:pt>
                <c:pt idx="17">
                  <c:v>7.0974</c:v>
                </c:pt>
                <c:pt idx="18">
                  <c:v>7.4917</c:v>
                </c:pt>
                <c:pt idx="19">
                  <c:v>7.886</c:v>
                </c:pt>
                <c:pt idx="20">
                  <c:v>8.2803</c:v>
                </c:pt>
                <c:pt idx="21">
                  <c:v>8.6746</c:v>
                </c:pt>
                <c:pt idx="22">
                  <c:v>9.0689</c:v>
                </c:pt>
                <c:pt idx="23">
                  <c:v>9.4632</c:v>
                </c:pt>
              </c:numCache>
            </c:numRef>
          </c:xVal>
          <c:yVal>
            <c:numRef>
              <c:f>argon!$C$38:$C$61</c:f>
              <c:numCache>
                <c:formatCode>General</c:formatCode>
                <c:ptCount val="24"/>
                <c:pt idx="0">
                  <c:v>9</c:v>
                </c:pt>
                <c:pt idx="1">
                  <c:v>32.5</c:v>
                </c:pt>
                <c:pt idx="2">
                  <c:v>11</c:v>
                </c:pt>
                <c:pt idx="3">
                  <c:v>28</c:v>
                </c:pt>
                <c:pt idx="4">
                  <c:v>12.5</c:v>
                </c:pt>
                <c:pt idx="5">
                  <c:v>26</c:v>
                </c:pt>
                <c:pt idx="6">
                  <c:v>13</c:v>
                </c:pt>
                <c:pt idx="7">
                  <c:v>24</c:v>
                </c:pt>
                <c:pt idx="8">
                  <c:v>13.5</c:v>
                </c:pt>
                <c:pt idx="9">
                  <c:v>22.5</c:v>
                </c:pt>
                <c:pt idx="10">
                  <c:v>14</c:v>
                </c:pt>
                <c:pt idx="11">
                  <c:v>21</c:v>
                </c:pt>
                <c:pt idx="12">
                  <c:v>14</c:v>
                </c:pt>
                <c:pt idx="13">
                  <c:v>18.5</c:v>
                </c:pt>
                <c:pt idx="14">
                  <c:v>14</c:v>
                </c:pt>
                <c:pt idx="15">
                  <c:v>17.5</c:v>
                </c:pt>
                <c:pt idx="16">
                  <c:v>14</c:v>
                </c:pt>
                <c:pt idx="17">
                  <c:v>16.5</c:v>
                </c:pt>
                <c:pt idx="18">
                  <c:v>13.5</c:v>
                </c:pt>
                <c:pt idx="19">
                  <c:v>15</c:v>
                </c:pt>
                <c:pt idx="20">
                  <c:v>13</c:v>
                </c:pt>
                <c:pt idx="21">
                  <c:v>14.5</c:v>
                </c:pt>
                <c:pt idx="22">
                  <c:v>13</c:v>
                </c:pt>
                <c:pt idx="23">
                  <c:v>13.5</c:v>
                </c:pt>
              </c:numCache>
            </c:numRef>
          </c:yVal>
        </c:ser>
        <c:axId val="69160592"/>
        <c:axId val="14046881"/>
      </c:scatterChart>
      <c:valAx>
        <c:axId val="69160592"/>
        <c:scaling>
          <c:orientation val="minMax"/>
        </c:scaling>
        <c:axPos val="b"/>
        <c:majorTickMark val="out"/>
        <c:minorTickMark val="none"/>
        <c:tickLblPos val="nextTo"/>
        <c:crossAx val="14046881"/>
        <c:crossesAt val="0"/>
        <c:spPr>
          <a:ln>
            <a:solidFill>
              <a:srgbClr val="b3b3b3"/>
            </a:solidFill>
          </a:ln>
        </c:spPr>
      </c:valAx>
      <c:valAx>
        <c:axId val="14046881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9160592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xVal>
            <c:numRef>
              <c:f>argon!$G$38:$G$49</c:f>
              <c:numCache>
                <c:formatCode>General</c:formatCode>
                <c:ptCount val="12"/>
                <c:pt idx="0">
                  <c:v>0.7886</c:v>
                </c:pt>
                <c:pt idx="1">
                  <c:v>1.5772</c:v>
                </c:pt>
                <c:pt idx="2">
                  <c:v>2.3658</c:v>
                </c:pt>
                <c:pt idx="3">
                  <c:v>3.1544</c:v>
                </c:pt>
                <c:pt idx="4">
                  <c:v>3.943</c:v>
                </c:pt>
                <c:pt idx="5">
                  <c:v>4.7316</c:v>
                </c:pt>
                <c:pt idx="6">
                  <c:v>5.5202</c:v>
                </c:pt>
                <c:pt idx="7">
                  <c:v>6.3088</c:v>
                </c:pt>
                <c:pt idx="8">
                  <c:v>7.0974</c:v>
                </c:pt>
                <c:pt idx="9">
                  <c:v>7.886</c:v>
                </c:pt>
                <c:pt idx="10">
                  <c:v>8.6746</c:v>
                </c:pt>
                <c:pt idx="11">
                  <c:v>9.4632</c:v>
                </c:pt>
              </c:numCache>
            </c:numRef>
          </c:xVal>
          <c:yVal>
            <c:numRef>
              <c:f>argon!$I$38:$I$49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</c:ser>
        <c:axId val="24204865"/>
        <c:axId val="13546389"/>
      </c:scatterChart>
      <c:valAx>
        <c:axId val="24204865"/>
        <c:scaling>
          <c:orientation val="minMax"/>
        </c:scaling>
        <c:axPos val="b"/>
        <c:majorTickMark val="out"/>
        <c:minorTickMark val="none"/>
        <c:tickLblPos val="nextTo"/>
        <c:crossAx val="13546389"/>
        <c:crossesAt val="0"/>
        <c:spPr>
          <a:ln>
            <a:solidFill>
              <a:srgbClr val="b3b3b3"/>
            </a:solidFill>
          </a:ln>
        </c:spPr>
      </c:valAx>
      <c:valAx>
        <c:axId val="13546389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4204865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xVal>
            <c:numRef>
              <c:f>Stickstoff!$G$6:$G$13</c:f>
              <c:numCache>
                <c:formatCode>General</c:formatCode>
                <c:ptCount val="8"/>
                <c:pt idx="0">
                  <c:v>0.8685714286</c:v>
                </c:pt>
                <c:pt idx="1">
                  <c:v>1.7371428572</c:v>
                </c:pt>
                <c:pt idx="2">
                  <c:v>2.6057142858</c:v>
                </c:pt>
                <c:pt idx="3">
                  <c:v>3.4742857144</c:v>
                </c:pt>
                <c:pt idx="4">
                  <c:v>4.342857143</c:v>
                </c:pt>
                <c:pt idx="5">
                  <c:v>5.2114285716</c:v>
                </c:pt>
                <c:pt idx="6">
                  <c:v>6.0800000002</c:v>
                </c:pt>
                <c:pt idx="7">
                  <c:v>6.9485714288</c:v>
                </c:pt>
              </c:numCache>
            </c:numRef>
          </c:xVal>
          <c:yVal>
            <c:numRef>
              <c:f>Stickstoff!$I$6:$I$13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yVal>
        </c:ser>
        <c:axId val="885388"/>
        <c:axId val="7214907"/>
      </c:scatterChart>
      <c:valAx>
        <c:axId val="885388"/>
        <c:scaling>
          <c:orientation val="minMax"/>
        </c:scaling>
        <c:axPos val="b"/>
        <c:majorTickMark val="out"/>
        <c:minorTickMark val="none"/>
        <c:tickLblPos val="nextTo"/>
        <c:crossAx val="7214907"/>
        <c:crossesAt val="0"/>
        <c:spPr>
          <a:ln>
            <a:solidFill>
              <a:srgbClr val="b3b3b3"/>
            </a:solidFill>
          </a:ln>
        </c:spPr>
      </c:valAx>
      <c:valAx>
        <c:axId val="721490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85388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xVal>
            <c:numRef>
              <c:f>Stickstoff!$B$6:$B$22</c:f>
              <c:numCache>
                <c:formatCode>General</c:formatCode>
                <c:ptCount val="17"/>
                <c:pt idx="0">
                  <c:v>0.4342857143</c:v>
                </c:pt>
                <c:pt idx="1">
                  <c:v>0.8685714286</c:v>
                </c:pt>
                <c:pt idx="2">
                  <c:v>1.3028571429</c:v>
                </c:pt>
                <c:pt idx="3">
                  <c:v>1.7371428572</c:v>
                </c:pt>
                <c:pt idx="4">
                  <c:v>2.1714285715</c:v>
                </c:pt>
                <c:pt idx="5">
                  <c:v>2.6057142858</c:v>
                </c:pt>
                <c:pt idx="6">
                  <c:v>3.0400000001</c:v>
                </c:pt>
                <c:pt idx="7">
                  <c:v>3.4742857144</c:v>
                </c:pt>
                <c:pt idx="8">
                  <c:v>3.9085714287</c:v>
                </c:pt>
                <c:pt idx="9">
                  <c:v>4.342857143</c:v>
                </c:pt>
                <c:pt idx="10">
                  <c:v>4.7771428573</c:v>
                </c:pt>
                <c:pt idx="11">
                  <c:v>5.2114285716</c:v>
                </c:pt>
                <c:pt idx="12">
                  <c:v>5.6457142859</c:v>
                </c:pt>
                <c:pt idx="13">
                  <c:v>6.0800000002</c:v>
                </c:pt>
                <c:pt idx="14">
                  <c:v>6.5142857145</c:v>
                </c:pt>
                <c:pt idx="15">
                  <c:v>6.9485714288</c:v>
                </c:pt>
                <c:pt idx="16">
                  <c:v>7.3828571431</c:v>
                </c:pt>
              </c:numCache>
            </c:numRef>
          </c:xVal>
          <c:yVal>
            <c:numRef>
              <c:f>Stickstoff!$C$6:$C$22</c:f>
              <c:numCache>
                <c:formatCode>General</c:formatCode>
                <c:ptCount val="17"/>
                <c:pt idx="0">
                  <c:v>7.5</c:v>
                </c:pt>
                <c:pt idx="1">
                  <c:v>29</c:v>
                </c:pt>
                <c:pt idx="2">
                  <c:v>11</c:v>
                </c:pt>
                <c:pt idx="3">
                  <c:v>24</c:v>
                </c:pt>
                <c:pt idx="4">
                  <c:v>12.5</c:v>
                </c:pt>
                <c:pt idx="5">
                  <c:v>22</c:v>
                </c:pt>
                <c:pt idx="6">
                  <c:v>12.5</c:v>
                </c:pt>
                <c:pt idx="7">
                  <c:v>20</c:v>
                </c:pt>
                <c:pt idx="8">
                  <c:v>12.5</c:v>
                </c:pt>
                <c:pt idx="9">
                  <c:v>18</c:v>
                </c:pt>
                <c:pt idx="10">
                  <c:v>12.5</c:v>
                </c:pt>
                <c:pt idx="11">
                  <c:v>17.5</c:v>
                </c:pt>
                <c:pt idx="12">
                  <c:v>12.5</c:v>
                </c:pt>
                <c:pt idx="13">
                  <c:v>16</c:v>
                </c:pt>
                <c:pt idx="14">
                  <c:v>12.5</c:v>
                </c:pt>
                <c:pt idx="15">
                  <c:v>15</c:v>
                </c:pt>
                <c:pt idx="16">
                  <c:v>12.5</c:v>
                </c:pt>
              </c:numCache>
            </c:numRef>
          </c:yVal>
        </c:ser>
        <c:axId val="6688376"/>
        <c:axId val="50578601"/>
      </c:scatterChart>
      <c:valAx>
        <c:axId val="6688376"/>
        <c:scaling>
          <c:orientation val="minMax"/>
        </c:scaling>
        <c:axPos val="b"/>
        <c:majorTickMark val="out"/>
        <c:minorTickMark val="none"/>
        <c:tickLblPos val="nextTo"/>
        <c:crossAx val="50578601"/>
        <c:crossesAt val="0"/>
        <c:spPr>
          <a:ln>
            <a:solidFill>
              <a:srgbClr val="b3b3b3"/>
            </a:solidFill>
          </a:ln>
        </c:spPr>
      </c:valAx>
      <c:valAx>
        <c:axId val="50578601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68837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xVal>
            <c:numRef>
              <c:f>Stickstoff!$B$38:$B$61</c:f>
              <c:numCache>
                <c:formatCode>General</c:formatCode>
                <c:ptCount val="24"/>
                <c:pt idx="0">
                  <c:v>0.4342857143</c:v>
                </c:pt>
                <c:pt idx="1">
                  <c:v>0.8685714286</c:v>
                </c:pt>
                <c:pt idx="2">
                  <c:v>1.3028571429</c:v>
                </c:pt>
                <c:pt idx="3">
                  <c:v>1.7371428572</c:v>
                </c:pt>
                <c:pt idx="4">
                  <c:v>2.1714285715</c:v>
                </c:pt>
                <c:pt idx="5">
                  <c:v>2.6057142858</c:v>
                </c:pt>
                <c:pt idx="6">
                  <c:v>3.0400000001</c:v>
                </c:pt>
                <c:pt idx="7">
                  <c:v>3.4742857144</c:v>
                </c:pt>
                <c:pt idx="8">
                  <c:v>3.9085714287</c:v>
                </c:pt>
                <c:pt idx="9">
                  <c:v>4.342857143</c:v>
                </c:pt>
                <c:pt idx="10">
                  <c:v>4.7771428573</c:v>
                </c:pt>
                <c:pt idx="11">
                  <c:v>5.2114285716</c:v>
                </c:pt>
                <c:pt idx="12">
                  <c:v>5.6457142859</c:v>
                </c:pt>
                <c:pt idx="13">
                  <c:v>6.0800000002</c:v>
                </c:pt>
                <c:pt idx="14">
                  <c:v>6.5142857145</c:v>
                </c:pt>
                <c:pt idx="15">
                  <c:v>6.9485714288</c:v>
                </c:pt>
                <c:pt idx="16">
                  <c:v>7.3828571431</c:v>
                </c:pt>
                <c:pt idx="17">
                  <c:v>7.8171428574</c:v>
                </c:pt>
                <c:pt idx="18">
                  <c:v>8.2514285717</c:v>
                </c:pt>
                <c:pt idx="19">
                  <c:v>8.685714286</c:v>
                </c:pt>
                <c:pt idx="20">
                  <c:v>9.1200000003</c:v>
                </c:pt>
                <c:pt idx="21">
                  <c:v>9.5542857146</c:v>
                </c:pt>
                <c:pt idx="22">
                  <c:v>9.9885714289</c:v>
                </c:pt>
                <c:pt idx="23">
                  <c:v>10.4228571432</c:v>
                </c:pt>
              </c:numCache>
            </c:numRef>
          </c:xVal>
          <c:yVal>
            <c:numRef>
              <c:f>Stickstoff!$C$38:$C$61</c:f>
              <c:numCache>
                <c:formatCode>General</c:formatCode>
                <c:ptCount val="24"/>
                <c:pt idx="0">
                  <c:v>4</c:v>
                </c:pt>
                <c:pt idx="1">
                  <c:v>31.5</c:v>
                </c:pt>
                <c:pt idx="2">
                  <c:v>7.5</c:v>
                </c:pt>
                <c:pt idx="3">
                  <c:v>28</c:v>
                </c:pt>
                <c:pt idx="4">
                  <c:v>9</c:v>
                </c:pt>
                <c:pt idx="5">
                  <c:v>25</c:v>
                </c:pt>
                <c:pt idx="6">
                  <c:v>9.5</c:v>
                </c:pt>
                <c:pt idx="7">
                  <c:v>23</c:v>
                </c:pt>
                <c:pt idx="8">
                  <c:v>10</c:v>
                </c:pt>
                <c:pt idx="9">
                  <c:v>21.5</c:v>
                </c:pt>
                <c:pt idx="10">
                  <c:v>10</c:v>
                </c:pt>
                <c:pt idx="11">
                  <c:v>19.5</c:v>
                </c:pt>
                <c:pt idx="12">
                  <c:v>10.5</c:v>
                </c:pt>
                <c:pt idx="13">
                  <c:v>18</c:v>
                </c:pt>
                <c:pt idx="14">
                  <c:v>10.5</c:v>
                </c:pt>
                <c:pt idx="15">
                  <c:v>16.5</c:v>
                </c:pt>
                <c:pt idx="16">
                  <c:v>10</c:v>
                </c:pt>
                <c:pt idx="17">
                  <c:v>15.5</c:v>
                </c:pt>
                <c:pt idx="18">
                  <c:v>10</c:v>
                </c:pt>
                <c:pt idx="19">
                  <c:v>14.5</c:v>
                </c:pt>
                <c:pt idx="20">
                  <c:v>9.5</c:v>
                </c:pt>
                <c:pt idx="21">
                  <c:v>13.5</c:v>
                </c:pt>
                <c:pt idx="22">
                  <c:v>9</c:v>
                </c:pt>
                <c:pt idx="23">
                  <c:v>12.5</c:v>
                </c:pt>
              </c:numCache>
            </c:numRef>
          </c:yVal>
        </c:ser>
        <c:axId val="46148876"/>
        <c:axId val="37029401"/>
      </c:scatterChart>
      <c:valAx>
        <c:axId val="46148876"/>
        <c:scaling>
          <c:orientation val="minMax"/>
        </c:scaling>
        <c:axPos val="b"/>
        <c:majorTickMark val="out"/>
        <c:minorTickMark val="none"/>
        <c:tickLblPos val="nextTo"/>
        <c:crossAx val="37029401"/>
        <c:crossesAt val="0"/>
        <c:spPr>
          <a:ln>
            <a:solidFill>
              <a:srgbClr val="b3b3b3"/>
            </a:solidFill>
          </a:ln>
        </c:spPr>
      </c:valAx>
      <c:valAx>
        <c:axId val="37029401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614887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xVal>
            <c:numRef>
              <c:f>Stickstoff!$G$38:$G$49</c:f>
              <c:numCache>
                <c:formatCode>General</c:formatCode>
                <c:ptCount val="12"/>
                <c:pt idx="0">
                  <c:v>0.8685714286</c:v>
                </c:pt>
                <c:pt idx="1">
                  <c:v>1.7371428572</c:v>
                </c:pt>
                <c:pt idx="2">
                  <c:v>2.6057142858</c:v>
                </c:pt>
                <c:pt idx="3">
                  <c:v>3.4742857144</c:v>
                </c:pt>
                <c:pt idx="4">
                  <c:v>4.342857143</c:v>
                </c:pt>
                <c:pt idx="5">
                  <c:v>5.2114285716</c:v>
                </c:pt>
                <c:pt idx="6">
                  <c:v>6.0800000002</c:v>
                </c:pt>
                <c:pt idx="7">
                  <c:v>6.9485714288</c:v>
                </c:pt>
                <c:pt idx="8">
                  <c:v>7.8171428574</c:v>
                </c:pt>
                <c:pt idx="9">
                  <c:v>8.685714286</c:v>
                </c:pt>
                <c:pt idx="10">
                  <c:v>9.5542857146</c:v>
                </c:pt>
                <c:pt idx="11">
                  <c:v>10.4228571432</c:v>
                </c:pt>
              </c:numCache>
            </c:numRef>
          </c:xVal>
          <c:yVal>
            <c:numRef>
              <c:f>Stickstoff!$I$38:$I$49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</c:ser>
        <c:axId val="57712645"/>
        <c:axId val="8884498"/>
      </c:scatterChart>
      <c:valAx>
        <c:axId val="57712645"/>
        <c:scaling>
          <c:orientation val="minMax"/>
        </c:scaling>
        <c:axPos val="b"/>
        <c:majorTickMark val="out"/>
        <c:minorTickMark val="none"/>
        <c:tickLblPos val="nextTo"/>
        <c:crossAx val="8884498"/>
        <c:crossesAt val="0"/>
        <c:spPr>
          <a:ln>
            <a:solidFill>
              <a:srgbClr val="b3b3b3"/>
            </a:solidFill>
          </a:ln>
        </c:spPr>
      </c:valAx>
      <c:valAx>
        <c:axId val="888449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7712645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xVal>
            <c:numRef>
              <c:f>co2!$G$6:$G$13</c:f>
              <c:numCache>
                <c:formatCode>General</c:formatCode>
                <c:ptCount val="8"/>
                <c:pt idx="0">
                  <c:v>0.8914285714</c:v>
                </c:pt>
                <c:pt idx="1">
                  <c:v>1.7828571428</c:v>
                </c:pt>
                <c:pt idx="2">
                  <c:v>2.6742857142</c:v>
                </c:pt>
                <c:pt idx="3">
                  <c:v>3.5657142856</c:v>
                </c:pt>
                <c:pt idx="4">
                  <c:v>4.457142857</c:v>
                </c:pt>
                <c:pt idx="5">
                  <c:v>5.3485714284</c:v>
                </c:pt>
                <c:pt idx="6">
                  <c:v>6.2399999998</c:v>
                </c:pt>
                <c:pt idx="7">
                  <c:v>7.1314285712</c:v>
                </c:pt>
              </c:numCache>
            </c:numRef>
          </c:xVal>
          <c:yVal>
            <c:numRef>
              <c:f>co2!$I$6:$I$13</c:f>
              <c:numCache>
                <c:formatCode>General</c:formatCode>
                <c:ptCount val="8"/>
                <c:pt idx="0">
                  <c:v>13.570514285696</c:v>
                </c:pt>
                <c:pt idx="1">
                  <c:v>9.641028571392</c:v>
                </c:pt>
                <c:pt idx="2">
                  <c:v>5.711542857088</c:v>
                </c:pt>
                <c:pt idx="3">
                  <c:v>3.782057142784</c:v>
                </c:pt>
                <c:pt idx="4">
                  <c:v>2.85257142848</c:v>
                </c:pt>
                <c:pt idx="5">
                  <c:v>1.423085714176</c:v>
                </c:pt>
                <c:pt idx="6">
                  <c:v>0.493599999872</c:v>
                </c:pt>
                <c:pt idx="7">
                  <c:v>0.0641142855679995</c:v>
                </c:pt>
              </c:numCache>
            </c:numRef>
          </c:yVal>
        </c:ser>
        <c:axId val="54721318"/>
        <c:axId val="42746987"/>
      </c:scatterChart>
      <c:valAx>
        <c:axId val="54721318"/>
        <c:scaling>
          <c:orientation val="minMax"/>
        </c:scaling>
        <c:axPos val="b"/>
        <c:majorTickMark val="out"/>
        <c:minorTickMark val="none"/>
        <c:tickLblPos val="nextTo"/>
        <c:crossAx val="42746987"/>
        <c:crossesAt val="0"/>
        <c:spPr>
          <a:ln>
            <a:solidFill>
              <a:srgbClr val="b3b3b3"/>
            </a:solidFill>
          </a:ln>
        </c:spPr>
      </c:valAx>
      <c:valAx>
        <c:axId val="4274698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4721318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xVal>
            <c:numRef>
              <c:f>co2!$B$6:$B$22</c:f>
              <c:numCache>
                <c:formatCode>General</c:formatCode>
                <c:ptCount val="17"/>
                <c:pt idx="0">
                  <c:v>0.4457142857</c:v>
                </c:pt>
                <c:pt idx="1">
                  <c:v>0.8914285714</c:v>
                </c:pt>
                <c:pt idx="2">
                  <c:v>1.3371428571</c:v>
                </c:pt>
                <c:pt idx="3">
                  <c:v>1.7828571428</c:v>
                </c:pt>
                <c:pt idx="4">
                  <c:v>2.2285714285</c:v>
                </c:pt>
                <c:pt idx="5">
                  <c:v>2.6742857142</c:v>
                </c:pt>
                <c:pt idx="6">
                  <c:v>3.1199999999</c:v>
                </c:pt>
                <c:pt idx="7">
                  <c:v>3.5657142856</c:v>
                </c:pt>
                <c:pt idx="8">
                  <c:v>4.0114285713</c:v>
                </c:pt>
                <c:pt idx="9">
                  <c:v>4.457142857</c:v>
                </c:pt>
                <c:pt idx="10">
                  <c:v>4.9028571427</c:v>
                </c:pt>
                <c:pt idx="11">
                  <c:v>5.3485714284</c:v>
                </c:pt>
                <c:pt idx="12">
                  <c:v>5.7942857141</c:v>
                </c:pt>
                <c:pt idx="13">
                  <c:v>6.2399999998</c:v>
                </c:pt>
                <c:pt idx="14">
                  <c:v>6.6857142855</c:v>
                </c:pt>
                <c:pt idx="15">
                  <c:v>7.1314285712</c:v>
                </c:pt>
                <c:pt idx="16">
                  <c:v>7.5771428569</c:v>
                </c:pt>
              </c:numCache>
            </c:numRef>
          </c:xVal>
          <c:yVal>
            <c:numRef>
              <c:f>co2!$C$6:$C$22</c:f>
              <c:numCache>
                <c:formatCode>General</c:formatCode>
                <c:ptCount val="17"/>
                <c:pt idx="0">
                  <c:v>3</c:v>
                </c:pt>
                <c:pt idx="1">
                  <c:v>30</c:v>
                </c:pt>
                <c:pt idx="2">
                  <c:v>6</c:v>
                </c:pt>
                <c:pt idx="3">
                  <c:v>25.5</c:v>
                </c:pt>
                <c:pt idx="4">
                  <c:v>8.5</c:v>
                </c:pt>
                <c:pt idx="5">
                  <c:v>21</c:v>
                </c:pt>
                <c:pt idx="6">
                  <c:v>10.5</c:v>
                </c:pt>
                <c:pt idx="7">
                  <c:v>18.5</c:v>
                </c:pt>
                <c:pt idx="8">
                  <c:v>11</c:v>
                </c:pt>
                <c:pt idx="9">
                  <c:v>17</c:v>
                </c:pt>
                <c:pt idx="10">
                  <c:v>11</c:v>
                </c:pt>
                <c:pt idx="11">
                  <c:v>15</c:v>
                </c:pt>
                <c:pt idx="12">
                  <c:v>10.5</c:v>
                </c:pt>
                <c:pt idx="13">
                  <c:v>13.5</c:v>
                </c:pt>
                <c:pt idx="14">
                  <c:v>10</c:v>
                </c:pt>
                <c:pt idx="15">
                  <c:v>12.5</c:v>
                </c:pt>
                <c:pt idx="16">
                  <c:v>9.5</c:v>
                </c:pt>
              </c:numCache>
            </c:numRef>
          </c:yVal>
        </c:ser>
        <c:ser>
          <c:idx val="1"/>
          <c:order val="1"/>
          <c:spPr>
            <a:solidFill>
              <a:srgbClr val="ff420e"/>
            </a:solidFill>
          </c:spPr>
          <c:marker/>
          <c:xVal>
            <c:numRef>
              <c:f>co2!$B$38:$B$51</c:f>
              <c:numCache>
                <c:formatCode>General</c:formatCode>
                <c:ptCount val="14"/>
                <c:pt idx="0">
                  <c:v>0.4457142857</c:v>
                </c:pt>
                <c:pt idx="1">
                  <c:v>0.8914285714</c:v>
                </c:pt>
                <c:pt idx="2">
                  <c:v>1.3371428571</c:v>
                </c:pt>
                <c:pt idx="3">
                  <c:v>1.7828571428</c:v>
                </c:pt>
                <c:pt idx="4">
                  <c:v>2.2285714285</c:v>
                </c:pt>
                <c:pt idx="5">
                  <c:v>2.6742857142</c:v>
                </c:pt>
                <c:pt idx="6">
                  <c:v>3.1199999999</c:v>
                </c:pt>
                <c:pt idx="7">
                  <c:v>3.5657142856</c:v>
                </c:pt>
                <c:pt idx="8">
                  <c:v>4.0114285713</c:v>
                </c:pt>
                <c:pt idx="9">
                  <c:v>4.457142857</c:v>
                </c:pt>
                <c:pt idx="10">
                  <c:v>4.9028571427</c:v>
                </c:pt>
                <c:pt idx="11">
                  <c:v>5.3485714284</c:v>
                </c:pt>
                <c:pt idx="12">
                  <c:v>5.7942857141</c:v>
                </c:pt>
                <c:pt idx="13">
                  <c:v>6.2399999998</c:v>
                </c:pt>
              </c:numCache>
            </c:numRef>
          </c:xVal>
          <c:yVal>
            <c:numRef>
              <c:f>co2!$C$38:$C$51</c:f>
              <c:numCache>
                <c:formatCode>General</c:formatCode>
                <c:ptCount val="14"/>
                <c:pt idx="0">
                  <c:v>2</c:v>
                </c:pt>
                <c:pt idx="1">
                  <c:v>30.5</c:v>
                </c:pt>
                <c:pt idx="2">
                  <c:v>6</c:v>
                </c:pt>
                <c:pt idx="3">
                  <c:v>25</c:v>
                </c:pt>
                <c:pt idx="4">
                  <c:v>8.5</c:v>
                </c:pt>
                <c:pt idx="5">
                  <c:v>21.5</c:v>
                </c:pt>
                <c:pt idx="6">
                  <c:v>10.5</c:v>
                </c:pt>
                <c:pt idx="7">
                  <c:v>18</c:v>
                </c:pt>
                <c:pt idx="8">
                  <c:v>11.5</c:v>
                </c:pt>
                <c:pt idx="9">
                  <c:v>15.5</c:v>
                </c:pt>
                <c:pt idx="10">
                  <c:v>12.5</c:v>
                </c:pt>
                <c:pt idx="11">
                  <c:v>14</c:v>
                </c:pt>
                <c:pt idx="12">
                  <c:v>12</c:v>
                </c:pt>
                <c:pt idx="13">
                  <c:v>13</c:v>
                </c:pt>
              </c:numCache>
            </c:numRef>
          </c:yVal>
        </c:ser>
        <c:axId val="22129702"/>
        <c:axId val="34527750"/>
      </c:scatterChart>
      <c:valAx>
        <c:axId val="22129702"/>
        <c:scaling>
          <c:orientation val="minMax"/>
        </c:scaling>
        <c:axPos val="b"/>
        <c:majorTickMark val="out"/>
        <c:minorTickMark val="none"/>
        <c:tickLblPos val="nextTo"/>
        <c:crossAx val="34527750"/>
        <c:crossesAt val="0"/>
        <c:spPr>
          <a:ln>
            <a:solidFill>
              <a:srgbClr val="b3b3b3"/>
            </a:solidFill>
          </a:ln>
        </c:spPr>
      </c:valAx>
      <c:valAx>
        <c:axId val="3452775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2129702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9</xdr:col>
      <xdr:colOff>364680</xdr:colOff>
      <xdr:row>12</xdr:row>
      <xdr:rowOff>13680</xdr:rowOff>
    </xdr:from>
    <xdr:to>
      <xdr:col>16</xdr:col>
      <xdr:colOff>433800</xdr:colOff>
      <xdr:row>32</xdr:row>
      <xdr:rowOff>151920</xdr:rowOff>
    </xdr:to>
    <xdr:graphicFrame>
      <xdr:nvGraphicFramePr>
        <xdr:cNvPr id="0" name=""/>
        <xdr:cNvGraphicFramePr/>
      </xdr:nvGraphicFramePr>
      <xdr:xfrm>
        <a:off x="7679880" y="189108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331560</xdr:colOff>
      <xdr:row>51</xdr:row>
      <xdr:rowOff>30600</xdr:rowOff>
    </xdr:from>
    <xdr:to>
      <xdr:col>12</xdr:col>
      <xdr:colOff>399960</xdr:colOff>
      <xdr:row>71</xdr:row>
      <xdr:rowOff>19080</xdr:rowOff>
    </xdr:to>
    <xdr:graphicFrame>
      <xdr:nvGraphicFramePr>
        <xdr:cNvPr id="1" name=""/>
        <xdr:cNvGraphicFramePr/>
      </xdr:nvGraphicFramePr>
      <xdr:xfrm>
        <a:off x="4395240" y="8096760"/>
        <a:ext cx="57582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272520</xdr:colOff>
      <xdr:row>39</xdr:row>
      <xdr:rowOff>68040</xdr:rowOff>
    </xdr:from>
    <xdr:to>
      <xdr:col>17</xdr:col>
      <xdr:colOff>340920</xdr:colOff>
      <xdr:row>59</xdr:row>
      <xdr:rowOff>56160</xdr:rowOff>
    </xdr:to>
    <xdr:graphicFrame>
      <xdr:nvGraphicFramePr>
        <xdr:cNvPr id="2" name=""/>
        <xdr:cNvGraphicFramePr/>
      </xdr:nvGraphicFramePr>
      <xdr:xfrm>
        <a:off x="8400240" y="6183720"/>
        <a:ext cx="57582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9</xdr:col>
      <xdr:colOff>59400</xdr:colOff>
      <xdr:row>0</xdr:row>
      <xdr:rowOff>0</xdr:rowOff>
    </xdr:from>
    <xdr:to>
      <xdr:col>16</xdr:col>
      <xdr:colOff>129240</xdr:colOff>
      <xdr:row>21</xdr:row>
      <xdr:rowOff>5400</xdr:rowOff>
    </xdr:to>
    <xdr:graphicFrame>
      <xdr:nvGraphicFramePr>
        <xdr:cNvPr id="3" name=""/>
        <xdr:cNvGraphicFramePr/>
      </xdr:nvGraphicFramePr>
      <xdr:xfrm>
        <a:off x="7374600" y="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360360</xdr:colOff>
      <xdr:row>0</xdr:row>
      <xdr:rowOff>0</xdr:rowOff>
    </xdr:from>
    <xdr:to>
      <xdr:col>23</xdr:col>
      <xdr:colOff>430200</xdr:colOff>
      <xdr:row>21</xdr:row>
      <xdr:rowOff>5400</xdr:rowOff>
    </xdr:to>
    <xdr:graphicFrame>
      <xdr:nvGraphicFramePr>
        <xdr:cNvPr id="4" name=""/>
        <xdr:cNvGraphicFramePr/>
      </xdr:nvGraphicFramePr>
      <xdr:xfrm>
        <a:off x="13365000" y="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341280</xdr:colOff>
      <xdr:row>36</xdr:row>
      <xdr:rowOff>43200</xdr:rowOff>
    </xdr:from>
    <xdr:to>
      <xdr:col>27</xdr:col>
      <xdr:colOff>410760</xdr:colOff>
      <xdr:row>57</xdr:row>
      <xdr:rowOff>48600</xdr:rowOff>
    </xdr:to>
    <xdr:graphicFrame>
      <xdr:nvGraphicFramePr>
        <xdr:cNvPr id="5" name=""/>
        <xdr:cNvGraphicFramePr/>
      </xdr:nvGraphicFramePr>
      <xdr:xfrm>
        <a:off x="16597080" y="55821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268200</xdr:colOff>
      <xdr:row>36</xdr:row>
      <xdr:rowOff>14400</xdr:rowOff>
    </xdr:from>
    <xdr:to>
      <xdr:col>16</xdr:col>
      <xdr:colOff>338040</xdr:colOff>
      <xdr:row>57</xdr:row>
      <xdr:rowOff>19800</xdr:rowOff>
    </xdr:to>
    <xdr:graphicFrame>
      <xdr:nvGraphicFramePr>
        <xdr:cNvPr id="6" name=""/>
        <xdr:cNvGraphicFramePr/>
      </xdr:nvGraphicFramePr>
      <xdr:xfrm>
        <a:off x="7583400" y="55533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10</xdr:col>
      <xdr:colOff>179280</xdr:colOff>
      <xdr:row>1</xdr:row>
      <xdr:rowOff>57960</xdr:rowOff>
    </xdr:from>
    <xdr:to>
      <xdr:col>17</xdr:col>
      <xdr:colOff>248760</xdr:colOff>
      <xdr:row>22</xdr:row>
      <xdr:rowOff>63000</xdr:rowOff>
    </xdr:to>
    <xdr:graphicFrame>
      <xdr:nvGraphicFramePr>
        <xdr:cNvPr id="7" name=""/>
        <xdr:cNvGraphicFramePr/>
      </xdr:nvGraphicFramePr>
      <xdr:xfrm>
        <a:off x="8307000" y="2113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360360</xdr:colOff>
      <xdr:row>0</xdr:row>
      <xdr:rowOff>0</xdr:rowOff>
    </xdr:from>
    <xdr:to>
      <xdr:col>23</xdr:col>
      <xdr:colOff>430200</xdr:colOff>
      <xdr:row>21</xdr:row>
      <xdr:rowOff>5400</xdr:rowOff>
    </xdr:to>
    <xdr:graphicFrame>
      <xdr:nvGraphicFramePr>
        <xdr:cNvPr id="8" name=""/>
        <xdr:cNvGraphicFramePr/>
      </xdr:nvGraphicFramePr>
      <xdr:xfrm>
        <a:off x="13365000" y="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341280</xdr:colOff>
      <xdr:row>36</xdr:row>
      <xdr:rowOff>43200</xdr:rowOff>
    </xdr:from>
    <xdr:to>
      <xdr:col>27</xdr:col>
      <xdr:colOff>410760</xdr:colOff>
      <xdr:row>57</xdr:row>
      <xdr:rowOff>48600</xdr:rowOff>
    </xdr:to>
    <xdr:graphicFrame>
      <xdr:nvGraphicFramePr>
        <xdr:cNvPr id="9" name=""/>
        <xdr:cNvGraphicFramePr/>
      </xdr:nvGraphicFramePr>
      <xdr:xfrm>
        <a:off x="16597080" y="55821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268200</xdr:colOff>
      <xdr:row>36</xdr:row>
      <xdr:rowOff>14400</xdr:rowOff>
    </xdr:from>
    <xdr:to>
      <xdr:col>16</xdr:col>
      <xdr:colOff>338040</xdr:colOff>
      <xdr:row>57</xdr:row>
      <xdr:rowOff>19800</xdr:rowOff>
    </xdr:to>
    <xdr:graphicFrame>
      <xdr:nvGraphicFramePr>
        <xdr:cNvPr id="10" name=""/>
        <xdr:cNvGraphicFramePr/>
      </xdr:nvGraphicFramePr>
      <xdr:xfrm>
        <a:off x="7583400" y="55533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1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100" zoomScaleNormal="100" zoomScalePageLayoutView="100">
      <selection activeCell="I40" activeCellId="0" pane="topLeft" sqref="I40"/>
    </sheetView>
  </sheetViews>
  <sheetFormatPr defaultRowHeight="12.8"/>
  <cols>
    <col collapsed="false" hidden="false" max="1025" min="1" style="0" width="11.5204081632653"/>
  </cols>
  <sheetData>
    <row collapsed="false" customFormat="false" customHeight="true" hidden="false" ht="12.1" outlineLevel="0" r="1"/>
    <row collapsed="false" customFormat="false" customHeight="true" hidden="false" ht="12.8" outlineLevel="0" r="3">
      <c r="C3" s="0" t="s">
        <v>0</v>
      </c>
    </row>
    <row collapsed="false" customFormat="false" customHeight="true" hidden="false" ht="12.65" outlineLevel="0" r="5">
      <c r="C5" s="0" t="s">
        <v>1</v>
      </c>
      <c r="E5" s="0" t="s">
        <v>2</v>
      </c>
      <c r="F5" s="0" t="n">
        <v>0.7886</v>
      </c>
      <c r="H5" s="0" t="s">
        <v>3</v>
      </c>
      <c r="I5" s="0" t="n">
        <v>-0.6693204</v>
      </c>
      <c r="J5" s="0" t="s">
        <v>4</v>
      </c>
    </row>
    <row collapsed="false" customFormat="false" customHeight="true" hidden="false" ht="12.1" outlineLevel="0" r="6">
      <c r="A6" s="0" t="n">
        <v>1</v>
      </c>
      <c r="B6" s="0" t="n">
        <f aca="false">A6*($F$5/2)</f>
        <v>0.3943</v>
      </c>
      <c r="C6" s="0" t="n">
        <v>9.5</v>
      </c>
      <c r="F6" s="0" t="n">
        <v>1</v>
      </c>
      <c r="G6" s="0" t="n">
        <f aca="false">F6*$F$5</f>
        <v>0.7886</v>
      </c>
      <c r="H6" s="0" t="n">
        <f aca="false">D7</f>
        <v>32.52782606744</v>
      </c>
      <c r="I6" s="0" t="n">
        <f aca="false">H6-20.8339</f>
        <v>11.69392606744</v>
      </c>
    </row>
    <row collapsed="false" customFormat="false" customHeight="true" hidden="false" ht="12.1" outlineLevel="0" r="7">
      <c r="A7" s="0" t="n">
        <v>2</v>
      </c>
      <c r="B7" s="0" t="n">
        <f aca="false">A7*($F$5/2)</f>
        <v>0.7886</v>
      </c>
      <c r="C7" s="0" t="n">
        <v>32</v>
      </c>
      <c r="D7" s="0" t="n">
        <f aca="false">ABS(C7+B7*(-$I$5))</f>
        <v>32.52782606744</v>
      </c>
      <c r="F7" s="0" t="n">
        <v>2</v>
      </c>
      <c r="G7" s="0" t="n">
        <f aca="false">F7*$F$5</f>
        <v>1.5772</v>
      </c>
      <c r="H7" s="0" t="n">
        <f aca="false">D9</f>
        <v>29.05565213488</v>
      </c>
      <c r="I7" s="0" t="n">
        <f aca="false">H7-20.8339</f>
        <v>8.22175213488</v>
      </c>
    </row>
    <row collapsed="false" customFormat="false" customHeight="true" hidden="false" ht="12.1" outlineLevel="0" r="8">
      <c r="A8" s="0" t="n">
        <v>3</v>
      </c>
      <c r="B8" s="0" t="n">
        <f aca="false">A8*($F$5/2)</f>
        <v>1.1829</v>
      </c>
      <c r="C8" s="0" t="n">
        <v>11.5</v>
      </c>
      <c r="F8" s="0" t="n">
        <v>3</v>
      </c>
      <c r="G8" s="0" t="n">
        <f aca="false">F8*$F$5</f>
        <v>2.3658</v>
      </c>
      <c r="H8" s="0" t="n">
        <f aca="false">D11</f>
        <v>27.58347820232</v>
      </c>
      <c r="I8" s="0" t="n">
        <f aca="false">H8-20.8339</f>
        <v>6.74957820232</v>
      </c>
    </row>
    <row collapsed="false" customFormat="false" customHeight="true" hidden="false" ht="12.1" outlineLevel="0" r="9">
      <c r="A9" s="0" t="n">
        <v>4</v>
      </c>
      <c r="B9" s="0" t="n">
        <f aca="false">A9*($F$5/2)</f>
        <v>1.5772</v>
      </c>
      <c r="C9" s="0" t="n">
        <v>28</v>
      </c>
      <c r="D9" s="0" t="n">
        <f aca="false">ABS(C9+B9*(-$I$5))</f>
        <v>29.05565213488</v>
      </c>
      <c r="F9" s="0" t="n">
        <v>4</v>
      </c>
      <c r="G9" s="0" t="n">
        <f aca="false">F9*$F$5</f>
        <v>3.1544</v>
      </c>
      <c r="H9" s="0" t="n">
        <f aca="false">D13</f>
        <v>26.11130426976</v>
      </c>
      <c r="I9" s="0" t="n">
        <f aca="false">H9-20.8339</f>
        <v>5.27740426976</v>
      </c>
    </row>
    <row collapsed="false" customFormat="false" customHeight="true" hidden="false" ht="12.1" outlineLevel="0" r="10">
      <c r="A10" s="0" t="n">
        <v>5</v>
      </c>
      <c r="B10" s="0" t="n">
        <f aca="false">A10*($F$5/2)</f>
        <v>1.9715</v>
      </c>
      <c r="C10" s="0" t="n">
        <v>13</v>
      </c>
      <c r="F10" s="0" t="n">
        <v>5</v>
      </c>
      <c r="G10" s="0" t="n">
        <f aca="false">F10*$F$5</f>
        <v>3.943</v>
      </c>
      <c r="H10" s="0" t="n">
        <f aca="false">D15</f>
        <v>25.1391303372</v>
      </c>
      <c r="I10" s="0" t="n">
        <f aca="false">H10-20.8339</f>
        <v>4.3052303372</v>
      </c>
    </row>
    <row collapsed="false" customFormat="false" customHeight="true" hidden="false" ht="12.1" outlineLevel="0" r="11">
      <c r="A11" s="0" t="n">
        <v>6</v>
      </c>
      <c r="B11" s="0" t="n">
        <f aca="false">A11*($F$5/2)</f>
        <v>2.3658</v>
      </c>
      <c r="C11" s="0" t="n">
        <v>26</v>
      </c>
      <c r="D11" s="0" t="n">
        <f aca="false">ABS(C11+B11*(-$I$5))</f>
        <v>27.58347820232</v>
      </c>
      <c r="F11" s="0" t="n">
        <v>6</v>
      </c>
      <c r="G11" s="0" t="n">
        <f aca="false">F11*$F$5</f>
        <v>4.7316</v>
      </c>
      <c r="H11" s="0" t="n">
        <f aca="false">D17</f>
        <v>24.16695640464</v>
      </c>
      <c r="I11" s="0" t="n">
        <f aca="false">H11-20.8339</f>
        <v>3.33305640464</v>
      </c>
    </row>
    <row collapsed="false" customFormat="false" customHeight="true" hidden="false" ht="12.1" outlineLevel="0" r="12">
      <c r="A12" s="0" t="n">
        <v>7</v>
      </c>
      <c r="B12" s="0" t="n">
        <f aca="false">A12*($F$5/2)</f>
        <v>2.7601</v>
      </c>
      <c r="C12" s="0" t="n">
        <v>13.5</v>
      </c>
      <c r="F12" s="0" t="n">
        <v>7</v>
      </c>
      <c r="G12" s="0" t="n">
        <f aca="false">F12*$F$5</f>
        <v>5.5202</v>
      </c>
      <c r="H12" s="0" t="n">
        <f aca="false">D19</f>
        <v>23.19478247208</v>
      </c>
      <c r="I12" s="0" t="n">
        <f aca="false">H12-20.8339</f>
        <v>2.36088247208</v>
      </c>
    </row>
    <row collapsed="false" customFormat="false" customHeight="true" hidden="false" ht="12.1" outlineLevel="0" r="13">
      <c r="A13" s="0" t="n">
        <v>8</v>
      </c>
      <c r="B13" s="0" t="n">
        <f aca="false">A13*($F$5/2)</f>
        <v>3.1544</v>
      </c>
      <c r="C13" s="0" t="n">
        <v>24</v>
      </c>
      <c r="D13" s="0" t="n">
        <f aca="false">ABS(C13+B13*(-$I$5))</f>
        <v>26.11130426976</v>
      </c>
      <c r="F13" s="0" t="n">
        <v>8</v>
      </c>
      <c r="G13" s="0" t="n">
        <f aca="false">F13*$F$5</f>
        <v>6.3088</v>
      </c>
      <c r="H13" s="0" t="n">
        <f aca="false">D21</f>
        <v>22.22260853952</v>
      </c>
      <c r="I13" s="0" t="n">
        <f aca="false">H13-20.8339</f>
        <v>1.38870853952</v>
      </c>
    </row>
    <row collapsed="false" customFormat="false" customHeight="true" hidden="false" ht="12.1" outlineLevel="0" r="14">
      <c r="A14" s="0" t="n">
        <v>9</v>
      </c>
      <c r="B14" s="0" t="n">
        <f aca="false">A14*($F$5/2)</f>
        <v>3.5487</v>
      </c>
      <c r="C14" s="0" t="n">
        <v>14</v>
      </c>
      <c r="F14" s="0" t="n">
        <v>9</v>
      </c>
      <c r="G14" s="0" t="n">
        <f aca="false">F14*$F$5</f>
        <v>7.0974</v>
      </c>
      <c r="H14" s="0" t="n">
        <f aca="false">D23</f>
        <v>21.75043460696</v>
      </c>
      <c r="I14" s="0" t="n">
        <f aca="false">H14-20.8339</f>
        <v>0.916534606959999</v>
      </c>
    </row>
    <row collapsed="false" customFormat="false" customHeight="true" hidden="false" ht="12.1" outlineLevel="0" r="15">
      <c r="A15" s="0" t="n">
        <v>10</v>
      </c>
      <c r="B15" s="0" t="n">
        <f aca="false">A15*($F$5/2)</f>
        <v>3.943</v>
      </c>
      <c r="C15" s="0" t="n">
        <v>22.5</v>
      </c>
      <c r="D15" s="0" t="n">
        <f aca="false">ABS(C15+B15*(-$I$5))</f>
        <v>25.1391303372</v>
      </c>
      <c r="F15" s="0" t="n">
        <v>10</v>
      </c>
      <c r="G15" s="0" t="n">
        <f aca="false">F15*$F$5</f>
        <v>7.886</v>
      </c>
      <c r="H15" s="0" t="n">
        <f aca="false">D25</f>
        <v>21.2782606744</v>
      </c>
      <c r="I15" s="0" t="n">
        <f aca="false">H15-20.8339</f>
        <v>0.444360674400002</v>
      </c>
    </row>
    <row collapsed="false" customFormat="false" customHeight="true" hidden="false" ht="12.1" outlineLevel="0" r="16">
      <c r="A16" s="0" t="n">
        <v>11</v>
      </c>
      <c r="B16" s="0" t="n">
        <f aca="false">A16*($F$5/2)</f>
        <v>4.3373</v>
      </c>
      <c r="C16" s="0" t="n">
        <v>14.5</v>
      </c>
      <c r="F16" s="0" t="n">
        <v>11</v>
      </c>
      <c r="G16" s="0" t="n">
        <f aca="false">F16*$F$5</f>
        <v>8.6746</v>
      </c>
      <c r="H16" s="0" t="n">
        <f aca="false">D27</f>
        <v>20.80608674184</v>
      </c>
      <c r="I16" s="0" t="n">
        <f aca="false">H16-20.8339</f>
        <v>-0.0278132581599984</v>
      </c>
    </row>
    <row collapsed="false" customFormat="false" customHeight="true" hidden="false" ht="12.1" outlineLevel="0" r="17">
      <c r="A17" s="0" t="n">
        <v>12</v>
      </c>
      <c r="B17" s="0" t="n">
        <f aca="false">A17*($F$5/2)</f>
        <v>4.7316</v>
      </c>
      <c r="C17" s="0" t="n">
        <v>21</v>
      </c>
      <c r="D17" s="0" t="n">
        <f aca="false">ABS(C17+B17*(-$I$5))</f>
        <v>24.16695640464</v>
      </c>
      <c r="F17" s="0" t="n">
        <v>12</v>
      </c>
      <c r="G17" s="0" t="n">
        <f aca="false">F17*$F$5</f>
        <v>9.4632</v>
      </c>
      <c r="H17" s="0" t="n">
        <f aca="false">D29</f>
        <v>20.83391280928</v>
      </c>
      <c r="I17" s="0" t="n">
        <f aca="false">H17-20.8339</f>
        <v>1.28092800011359E-005</v>
      </c>
    </row>
    <row collapsed="false" customFormat="false" customHeight="true" hidden="false" ht="12.1" outlineLevel="0" r="18">
      <c r="A18" s="0" t="n">
        <v>13</v>
      </c>
      <c r="B18" s="0" t="n">
        <f aca="false">A18*($F$5/2)</f>
        <v>5.1259</v>
      </c>
      <c r="C18" s="0" t="n">
        <v>14.5</v>
      </c>
    </row>
    <row collapsed="false" customFormat="false" customHeight="true" hidden="false" ht="12.1" outlineLevel="0" r="19">
      <c r="A19" s="0" t="n">
        <v>14</v>
      </c>
      <c r="B19" s="0" t="n">
        <f aca="false">A19*($F$5/2)</f>
        <v>5.5202</v>
      </c>
      <c r="C19" s="0" t="n">
        <v>19.5</v>
      </c>
      <c r="D19" s="0" t="n">
        <f aca="false">ABS(C19+B19*(-$I$5))</f>
        <v>23.19478247208</v>
      </c>
    </row>
    <row collapsed="false" customFormat="false" customHeight="true" hidden="false" ht="12.1" outlineLevel="0" r="20">
      <c r="A20" s="0" t="n">
        <v>15</v>
      </c>
      <c r="B20" s="0" t="n">
        <f aca="false">A20*($F$5/2)</f>
        <v>5.9145</v>
      </c>
      <c r="C20" s="0" t="n">
        <v>14</v>
      </c>
    </row>
    <row collapsed="false" customFormat="false" customHeight="true" hidden="false" ht="12.1" outlineLevel="0" r="21">
      <c r="A21" s="0" t="n">
        <v>16</v>
      </c>
      <c r="B21" s="0" t="n">
        <f aca="false">A21*($F$5/2)</f>
        <v>6.3088</v>
      </c>
      <c r="C21" s="0" t="n">
        <v>18</v>
      </c>
      <c r="D21" s="0" t="n">
        <f aca="false">ABS(C21+B21*(-$I$5))</f>
        <v>22.22260853952</v>
      </c>
    </row>
    <row collapsed="false" customFormat="false" customHeight="true" hidden="false" ht="12.1" outlineLevel="0" r="22">
      <c r="A22" s="0" t="n">
        <v>17</v>
      </c>
      <c r="B22" s="0" t="n">
        <f aca="false">A22*($F$5/2)</f>
        <v>6.7031</v>
      </c>
      <c r="C22" s="0" t="n">
        <v>14</v>
      </c>
    </row>
    <row collapsed="false" customFormat="false" customHeight="true" hidden="false" ht="12.1" outlineLevel="0" r="23">
      <c r="A23" s="0" t="n">
        <v>18</v>
      </c>
      <c r="B23" s="0" t="n">
        <f aca="false">A23*($F$5/2)</f>
        <v>7.0974</v>
      </c>
      <c r="C23" s="0" t="n">
        <v>17</v>
      </c>
      <c r="D23" s="0" t="n">
        <f aca="false">ABS(C23+B23*(-$I$5))</f>
        <v>21.75043460696</v>
      </c>
    </row>
    <row collapsed="false" customFormat="false" customHeight="true" hidden="false" ht="12.1" outlineLevel="0" r="24">
      <c r="A24" s="0" t="n">
        <v>19</v>
      </c>
      <c r="B24" s="0" t="n">
        <f aca="false">A24*($F$5/2)</f>
        <v>7.4917</v>
      </c>
      <c r="C24" s="0" t="n">
        <v>14.5</v>
      </c>
    </row>
    <row collapsed="false" customFormat="false" customHeight="true" hidden="false" ht="12.1" outlineLevel="0" r="25">
      <c r="A25" s="0" t="n">
        <v>20</v>
      </c>
      <c r="B25" s="0" t="n">
        <f aca="false">A25*($F$5/2)</f>
        <v>7.886</v>
      </c>
      <c r="C25" s="0" t="n">
        <v>16</v>
      </c>
      <c r="D25" s="0" t="n">
        <f aca="false">ABS(C25+B25*(-$I$5))</f>
        <v>21.2782606744</v>
      </c>
    </row>
    <row collapsed="false" customFormat="false" customHeight="true" hidden="false" ht="12.1" outlineLevel="0" r="26">
      <c r="A26" s="0" t="n">
        <v>21</v>
      </c>
      <c r="B26" s="0" t="n">
        <f aca="false">A26*($F$5/2)</f>
        <v>8.2803</v>
      </c>
      <c r="C26" s="0" t="n">
        <v>14</v>
      </c>
    </row>
    <row collapsed="false" customFormat="false" customHeight="true" hidden="false" ht="12.1" outlineLevel="0" r="27">
      <c r="A27" s="0" t="n">
        <v>22</v>
      </c>
      <c r="B27" s="0" t="n">
        <f aca="false">A27*($F$5/2)</f>
        <v>8.6746</v>
      </c>
      <c r="C27" s="0" t="n">
        <v>15</v>
      </c>
      <c r="D27" s="0" t="n">
        <f aca="false">ABS(C27+B27*(-$I$5))</f>
        <v>20.80608674184</v>
      </c>
    </row>
    <row collapsed="false" customFormat="false" customHeight="true" hidden="false" ht="12.1" outlineLevel="0" r="28">
      <c r="A28" s="0" t="n">
        <v>23</v>
      </c>
      <c r="B28" s="0" t="n">
        <f aca="false">A28*($F$5/2)</f>
        <v>9.0689</v>
      </c>
      <c r="C28" s="0" t="n">
        <v>13.5</v>
      </c>
    </row>
    <row collapsed="false" customFormat="false" customHeight="true" hidden="false" ht="12.1" outlineLevel="0" r="29">
      <c r="A29" s="0" t="n">
        <v>24</v>
      </c>
      <c r="B29" s="0" t="n">
        <f aca="false">A29*($F$5/2)</f>
        <v>9.4632</v>
      </c>
      <c r="C29" s="0" t="n">
        <v>14.5</v>
      </c>
      <c r="D29" s="0" t="n">
        <f aca="false">ABS(C29+B29*(-$I$5))</f>
        <v>20.83391280928</v>
      </c>
    </row>
    <row collapsed="false" customFormat="false" customHeight="true" hidden="false" ht="12.8" outlineLevel="0" r="35">
      <c r="C35" s="0" t="s">
        <v>0</v>
      </c>
    </row>
    <row collapsed="false" customFormat="false" customHeight="true" hidden="false" ht="12.8" outlineLevel="0" r="37">
      <c r="C37" s="0" t="s">
        <v>1</v>
      </c>
      <c r="E37" s="0" t="s">
        <v>2</v>
      </c>
      <c r="F37" s="0" t="n">
        <v>0.7886</v>
      </c>
      <c r="H37" s="0" t="s">
        <v>3</v>
      </c>
      <c r="I37" s="0" t="n">
        <v>-0.748</v>
      </c>
      <c r="J37" s="0" t="s">
        <v>4</v>
      </c>
    </row>
    <row collapsed="false" customFormat="false" customHeight="true" hidden="false" ht="12.8" outlineLevel="0" r="38">
      <c r="A38" s="0" t="n">
        <v>1</v>
      </c>
      <c r="B38" s="0" t="n">
        <f aca="false">A38*($F$5/2)</f>
        <v>0.3943</v>
      </c>
      <c r="C38" s="0" t="n">
        <v>9</v>
      </c>
      <c r="D38" s="0" t="n">
        <f aca="false">ABS(C38+B38*(-$I$37))</f>
        <v>9.2949364</v>
      </c>
      <c r="F38" s="0" t="n">
        <v>1</v>
      </c>
      <c r="G38" s="0" t="n">
        <f aca="false">F38*$F$5</f>
        <v>0.7886</v>
      </c>
      <c r="H38" s="0" t="n">
        <f aca="false">D39</f>
        <v>33.0898728</v>
      </c>
      <c r="I38" s="0" t="n">
        <f aca="false">H38-19.8339</f>
        <v>13.2559728</v>
      </c>
    </row>
    <row collapsed="false" customFormat="false" customHeight="true" hidden="false" ht="12.8" outlineLevel="0" r="39">
      <c r="A39" s="0" t="n">
        <v>2</v>
      </c>
      <c r="B39" s="0" t="n">
        <f aca="false">A39*($F$5/2)</f>
        <v>0.7886</v>
      </c>
      <c r="C39" s="0" t="n">
        <v>32.5</v>
      </c>
      <c r="D39" s="0" t="n">
        <f aca="false">ABS(C39+B39*(-$I$37))</f>
        <v>33.0898728</v>
      </c>
      <c r="F39" s="0" t="n">
        <v>2</v>
      </c>
      <c r="G39" s="0" t="n">
        <f aca="false">F39*$F$5</f>
        <v>1.5772</v>
      </c>
      <c r="H39" s="0" t="n">
        <f aca="false">D41</f>
        <v>29.1797456</v>
      </c>
      <c r="I39" s="0" t="n">
        <f aca="false">H39-19.8339</f>
        <v>9.3458456</v>
      </c>
    </row>
    <row collapsed="false" customFormat="false" customHeight="true" hidden="false" ht="12.8" outlineLevel="0" r="40">
      <c r="A40" s="0" t="n">
        <v>3</v>
      </c>
      <c r="B40" s="0" t="n">
        <f aca="false">A40*($F$5/2)</f>
        <v>1.1829</v>
      </c>
      <c r="C40" s="0" t="n">
        <v>11</v>
      </c>
      <c r="D40" s="0" t="n">
        <f aca="false">ABS(C40+B40*(-$I$37))</f>
        <v>11.8848092</v>
      </c>
      <c r="F40" s="0" t="n">
        <v>3</v>
      </c>
      <c r="G40" s="0" t="n">
        <f aca="false">F40*$F$5</f>
        <v>2.3658</v>
      </c>
      <c r="H40" s="0" t="n">
        <f aca="false">D43</f>
        <v>27.7696184</v>
      </c>
      <c r="I40" s="0" t="n">
        <f aca="false">H40-19.8339</f>
        <v>7.9357184</v>
      </c>
    </row>
    <row collapsed="false" customFormat="false" customHeight="true" hidden="false" ht="12.8" outlineLevel="0" r="41">
      <c r="A41" s="0" t="n">
        <v>4</v>
      </c>
      <c r="B41" s="0" t="n">
        <f aca="false">A41*($F$5/2)</f>
        <v>1.5772</v>
      </c>
      <c r="C41" s="0" t="n">
        <v>28</v>
      </c>
      <c r="D41" s="0" t="n">
        <f aca="false">ABS(C41+B41*(-$I$37))</f>
        <v>29.1797456</v>
      </c>
      <c r="F41" s="0" t="n">
        <v>4</v>
      </c>
      <c r="G41" s="0" t="n">
        <f aca="false">F41*$F$5</f>
        <v>3.1544</v>
      </c>
      <c r="H41" s="0" t="n">
        <f aca="false">D45</f>
        <v>26.3594912</v>
      </c>
      <c r="I41" s="0" t="n">
        <f aca="false">H41-19.8339</f>
        <v>6.5255912</v>
      </c>
    </row>
    <row collapsed="false" customFormat="false" customHeight="true" hidden="false" ht="12.8" outlineLevel="0" r="42">
      <c r="A42" s="0" t="n">
        <v>5</v>
      </c>
      <c r="B42" s="0" t="n">
        <f aca="false">A42*($F$5/2)</f>
        <v>1.9715</v>
      </c>
      <c r="C42" s="0" t="n">
        <v>12.5</v>
      </c>
      <c r="D42" s="0" t="n">
        <f aca="false">ABS(C42+B42*(-$I$37))</f>
        <v>13.974682</v>
      </c>
      <c r="F42" s="0" t="n">
        <v>5</v>
      </c>
      <c r="G42" s="0" t="n">
        <f aca="false">F42*$F$5</f>
        <v>3.943</v>
      </c>
      <c r="H42" s="0" t="n">
        <f aca="false">D47</f>
        <v>25.449364</v>
      </c>
      <c r="I42" s="0" t="n">
        <f aca="false">H42-19.8339</f>
        <v>5.615464</v>
      </c>
    </row>
    <row collapsed="false" customFormat="false" customHeight="true" hidden="false" ht="12.8" outlineLevel="0" r="43">
      <c r="A43" s="0" t="n">
        <v>6</v>
      </c>
      <c r="B43" s="0" t="n">
        <f aca="false">A43*($F$5/2)</f>
        <v>2.3658</v>
      </c>
      <c r="C43" s="0" t="n">
        <v>26</v>
      </c>
      <c r="D43" s="0" t="n">
        <f aca="false">ABS(C43+B43*(-$I$37))</f>
        <v>27.7696184</v>
      </c>
      <c r="F43" s="0" t="n">
        <v>6</v>
      </c>
      <c r="G43" s="0" t="n">
        <f aca="false">F43*$F$5</f>
        <v>4.7316</v>
      </c>
      <c r="H43" s="0" t="n">
        <f aca="false">D49</f>
        <v>24.5392368</v>
      </c>
      <c r="I43" s="0" t="n">
        <f aca="false">H43-19.8339</f>
        <v>4.7053368</v>
      </c>
    </row>
    <row collapsed="false" customFormat="false" customHeight="true" hidden="false" ht="12.8" outlineLevel="0" r="44">
      <c r="A44" s="0" t="n">
        <v>7</v>
      </c>
      <c r="B44" s="0" t="n">
        <f aca="false">A44*($F$5/2)</f>
        <v>2.7601</v>
      </c>
      <c r="C44" s="0" t="n">
        <v>13</v>
      </c>
      <c r="D44" s="0" t="n">
        <f aca="false">ABS(C44+B44*(-$I$37))</f>
        <v>15.0645548</v>
      </c>
      <c r="F44" s="0" t="n">
        <v>7</v>
      </c>
      <c r="G44" s="0" t="n">
        <f aca="false">F44*$F$5</f>
        <v>5.5202</v>
      </c>
      <c r="H44" s="0" t="n">
        <f aca="false">D51</f>
        <v>22.6291096</v>
      </c>
      <c r="I44" s="0" t="n">
        <f aca="false">H44-19.8339</f>
        <v>2.7952096</v>
      </c>
    </row>
    <row collapsed="false" customFormat="false" customHeight="true" hidden="false" ht="12.8" outlineLevel="0" r="45">
      <c r="A45" s="0" t="n">
        <v>8</v>
      </c>
      <c r="B45" s="0" t="n">
        <f aca="false">A45*($F$5/2)</f>
        <v>3.1544</v>
      </c>
      <c r="C45" s="0" t="n">
        <v>24</v>
      </c>
      <c r="D45" s="0" t="n">
        <f aca="false">ABS(C45+B45*(-$I$37))</f>
        <v>26.3594912</v>
      </c>
      <c r="F45" s="0" t="n">
        <v>8</v>
      </c>
      <c r="G45" s="0" t="n">
        <f aca="false">F45*$F$5</f>
        <v>6.3088</v>
      </c>
      <c r="H45" s="0" t="n">
        <f aca="false">D53</f>
        <v>22.2189824</v>
      </c>
      <c r="I45" s="0" t="n">
        <f aca="false">H45-19.8339</f>
        <v>2.3850824</v>
      </c>
    </row>
    <row collapsed="false" customFormat="false" customHeight="true" hidden="false" ht="12.8" outlineLevel="0" r="46">
      <c r="A46" s="0" t="n">
        <v>9</v>
      </c>
      <c r="B46" s="0" t="n">
        <f aca="false">A46*($F$5/2)</f>
        <v>3.5487</v>
      </c>
      <c r="C46" s="0" t="n">
        <v>13.5</v>
      </c>
      <c r="D46" s="0" t="n">
        <f aca="false">ABS(C46+B46*(-$I$37))</f>
        <v>16.1544276</v>
      </c>
      <c r="F46" s="0" t="n">
        <v>9</v>
      </c>
      <c r="G46" s="0" t="n">
        <f aca="false">F46*$F$5</f>
        <v>7.0974</v>
      </c>
      <c r="H46" s="0" t="n">
        <f aca="false">D55</f>
        <v>21.8088552</v>
      </c>
      <c r="I46" s="0" t="n">
        <f aca="false">H46-19.8339</f>
        <v>1.9749552</v>
      </c>
    </row>
    <row collapsed="false" customFormat="false" customHeight="true" hidden="false" ht="12.8" outlineLevel="0" r="47">
      <c r="A47" s="0" t="n">
        <v>10</v>
      </c>
      <c r="B47" s="0" t="n">
        <f aca="false">A47*($F$5/2)</f>
        <v>3.943</v>
      </c>
      <c r="C47" s="0" t="n">
        <v>22.5</v>
      </c>
      <c r="D47" s="0" t="n">
        <f aca="false">ABS(C47+B47*(-$I$37))</f>
        <v>25.449364</v>
      </c>
      <c r="F47" s="0" t="n">
        <v>10</v>
      </c>
      <c r="G47" s="0" t="n">
        <f aca="false">F47*$F$5</f>
        <v>7.886</v>
      </c>
      <c r="H47" s="0" t="n">
        <f aca="false">D57</f>
        <v>20.898728</v>
      </c>
      <c r="I47" s="0" t="n">
        <f aca="false">H47-19.8339</f>
        <v>1.064828</v>
      </c>
    </row>
    <row collapsed="false" customFormat="false" customHeight="true" hidden="false" ht="12.8" outlineLevel="0" r="48">
      <c r="A48" s="0" t="n">
        <v>11</v>
      </c>
      <c r="B48" s="0" t="n">
        <f aca="false">A48*($F$5/2)</f>
        <v>4.3373</v>
      </c>
      <c r="C48" s="0" t="n">
        <v>14</v>
      </c>
      <c r="D48" s="0" t="n">
        <f aca="false">ABS(C48+B48*(-$I$37))</f>
        <v>17.2443004</v>
      </c>
      <c r="F48" s="0" t="n">
        <v>11</v>
      </c>
      <c r="G48" s="0" t="n">
        <f aca="false">F48*$F$5</f>
        <v>8.6746</v>
      </c>
      <c r="H48" s="0" t="n">
        <f aca="false">D59</f>
        <v>20.9886008</v>
      </c>
      <c r="I48" s="0" t="n">
        <f aca="false">H48-19.8339</f>
        <v>1.1547008</v>
      </c>
    </row>
    <row collapsed="false" customFormat="false" customHeight="true" hidden="false" ht="12.8" outlineLevel="0" r="49">
      <c r="A49" s="0" t="n">
        <v>12</v>
      </c>
      <c r="B49" s="0" t="n">
        <f aca="false">A49*($F$5/2)</f>
        <v>4.7316</v>
      </c>
      <c r="C49" s="0" t="n">
        <v>21</v>
      </c>
      <c r="D49" s="0" t="n">
        <f aca="false">ABS(C49+B49*(-$I$37))</f>
        <v>24.5392368</v>
      </c>
      <c r="F49" s="0" t="n">
        <v>12</v>
      </c>
      <c r="G49" s="0" t="n">
        <f aca="false">F49*$F$5</f>
        <v>9.4632</v>
      </c>
      <c r="H49" s="0" t="n">
        <f aca="false">D61</f>
        <v>19.83391280928</v>
      </c>
      <c r="I49" s="0" t="n">
        <f aca="false">H49-19.8339</f>
        <v>1.28092800011359E-005</v>
      </c>
    </row>
    <row collapsed="false" customFormat="false" customHeight="true" hidden="false" ht="12.8" outlineLevel="0" r="50">
      <c r="A50" s="0" t="n">
        <v>13</v>
      </c>
      <c r="B50" s="0" t="n">
        <f aca="false">A50*($F$5/2)</f>
        <v>5.1259</v>
      </c>
      <c r="C50" s="0" t="n">
        <v>14</v>
      </c>
      <c r="D50" s="0" t="n">
        <f aca="false">ABS(C50+B50*(-$I$37))</f>
        <v>17.8341732</v>
      </c>
    </row>
    <row collapsed="false" customFormat="false" customHeight="true" hidden="false" ht="12.8" outlineLevel="0" r="51">
      <c r="A51" s="0" t="n">
        <v>14</v>
      </c>
      <c r="B51" s="0" t="n">
        <f aca="false">A51*($F$5/2)</f>
        <v>5.5202</v>
      </c>
      <c r="C51" s="0" t="n">
        <v>18.5</v>
      </c>
      <c r="D51" s="0" t="n">
        <f aca="false">ABS(C51+B51*(-$I$37))</f>
        <v>22.6291096</v>
      </c>
    </row>
    <row collapsed="false" customFormat="false" customHeight="true" hidden="false" ht="12.8" outlineLevel="0" r="52">
      <c r="A52" s="0" t="n">
        <v>15</v>
      </c>
      <c r="B52" s="0" t="n">
        <f aca="false">A52*($F$5/2)</f>
        <v>5.9145</v>
      </c>
      <c r="C52" s="0" t="n">
        <v>14</v>
      </c>
      <c r="D52" s="0" t="n">
        <f aca="false">ABS(C52+B52*(-$I$37))</f>
        <v>18.424046</v>
      </c>
    </row>
    <row collapsed="false" customFormat="false" customHeight="true" hidden="false" ht="12.8" outlineLevel="0" r="53">
      <c r="A53" s="0" t="n">
        <v>16</v>
      </c>
      <c r="B53" s="0" t="n">
        <f aca="false">A53*($F$5/2)</f>
        <v>6.3088</v>
      </c>
      <c r="C53" s="0" t="n">
        <v>17.5</v>
      </c>
      <c r="D53" s="0" t="n">
        <f aca="false">ABS(C53+B53*(-$I$37))</f>
        <v>22.2189824</v>
      </c>
    </row>
    <row collapsed="false" customFormat="false" customHeight="true" hidden="false" ht="12.8" outlineLevel="0" r="54">
      <c r="A54" s="0" t="n">
        <v>17</v>
      </c>
      <c r="B54" s="0" t="n">
        <f aca="false">A54*($F$5/2)</f>
        <v>6.7031</v>
      </c>
      <c r="C54" s="0" t="n">
        <v>14</v>
      </c>
      <c r="D54" s="0" t="n">
        <f aca="false">ABS(C54+B54*(-$I$37))</f>
        <v>19.0139188</v>
      </c>
    </row>
    <row collapsed="false" customFormat="false" customHeight="true" hidden="false" ht="12.8" outlineLevel="0" r="55">
      <c r="A55" s="0" t="n">
        <v>18</v>
      </c>
      <c r="B55" s="0" t="n">
        <f aca="false">A55*($F$5/2)</f>
        <v>7.0974</v>
      </c>
      <c r="C55" s="0" t="n">
        <v>16.5</v>
      </c>
      <c r="D55" s="0" t="n">
        <f aca="false">ABS(C55+B55*(-$I$37))</f>
        <v>21.8088552</v>
      </c>
    </row>
    <row collapsed="false" customFormat="false" customHeight="true" hidden="false" ht="12.8" outlineLevel="0" r="56">
      <c r="A56" s="0" t="n">
        <v>19</v>
      </c>
      <c r="B56" s="0" t="n">
        <f aca="false">A56*($F$5/2)</f>
        <v>7.4917</v>
      </c>
      <c r="C56" s="0" t="n">
        <v>13.5</v>
      </c>
      <c r="D56" s="0" t="n">
        <f aca="false">ABS(C56+B56*(-$I$37))</f>
        <v>19.1037916</v>
      </c>
    </row>
    <row collapsed="false" customFormat="false" customHeight="true" hidden="false" ht="12.8" outlineLevel="0" r="57">
      <c r="A57" s="0" t="n">
        <v>20</v>
      </c>
      <c r="B57" s="0" t="n">
        <f aca="false">A57*($F$5/2)</f>
        <v>7.886</v>
      </c>
      <c r="C57" s="0" t="n">
        <v>15</v>
      </c>
      <c r="D57" s="0" t="n">
        <f aca="false">ABS(C57+B57*(-$I$37))</f>
        <v>20.898728</v>
      </c>
    </row>
    <row collapsed="false" customFormat="false" customHeight="true" hidden="false" ht="12.8" outlineLevel="0" r="58">
      <c r="A58" s="0" t="n">
        <v>21</v>
      </c>
      <c r="B58" s="0" t="n">
        <f aca="false">A58*($F$5/2)</f>
        <v>8.2803</v>
      </c>
      <c r="C58" s="0" t="n">
        <v>13</v>
      </c>
      <c r="D58" s="0" t="n">
        <f aca="false">ABS(C58+B58*(-$I$37))</f>
        <v>19.1936644</v>
      </c>
    </row>
    <row collapsed="false" customFormat="false" customHeight="true" hidden="false" ht="12.8" outlineLevel="0" r="59">
      <c r="A59" s="0" t="n">
        <v>22</v>
      </c>
      <c r="B59" s="0" t="n">
        <f aca="false">A59*($F$5/2)</f>
        <v>8.6746</v>
      </c>
      <c r="C59" s="0" t="n">
        <v>14.5</v>
      </c>
      <c r="D59" s="0" t="n">
        <f aca="false">ABS(C59+B59*(-$I$37))</f>
        <v>20.9886008</v>
      </c>
    </row>
    <row collapsed="false" customFormat="false" customHeight="true" hidden="false" ht="12.8" outlineLevel="0" r="60">
      <c r="A60" s="0" t="n">
        <v>23</v>
      </c>
      <c r="B60" s="0" t="n">
        <f aca="false">A60*($F$5/2)</f>
        <v>9.0689</v>
      </c>
      <c r="C60" s="0" t="n">
        <v>13</v>
      </c>
      <c r="D60" s="0" t="n">
        <f aca="false">ABS(C60+B60*(-$I$37))</f>
        <v>19.7835372</v>
      </c>
    </row>
    <row collapsed="false" customFormat="false" customHeight="true" hidden="false" ht="12.8" outlineLevel="0" r="61">
      <c r="A61" s="0" t="n">
        <v>24</v>
      </c>
      <c r="B61" s="0" t="n">
        <f aca="false">A61*($F$5/2)</f>
        <v>9.4632</v>
      </c>
      <c r="C61" s="0" t="n">
        <v>13.5</v>
      </c>
      <c r="D61" s="0" t="n">
        <f aca="false">ABS(C61+B61*(-$I$5))</f>
        <v>19.83391280928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1"/>
  <sheetViews>
    <sheetView colorId="64" defaultGridColor="true" rightToLeft="false" showFormulas="false" showGridLines="true" showOutlineSymbols="true" showRowColHeaders="true" showZeros="true" tabSelected="false" topLeftCell="B28" view="normal" windowProtection="false" workbookViewId="0" zoomScale="100" zoomScaleNormal="100" zoomScalePageLayoutView="100">
      <selection activeCell="I38" activeCellId="0" pane="topLeft" sqref="I38"/>
    </sheetView>
  </sheetViews>
  <sheetFormatPr defaultRowHeight="12.8"/>
  <cols>
    <col collapsed="false" hidden="false" max="1025" min="1" style="0" width="11.5204081632653"/>
  </cols>
  <sheetData>
    <row collapsed="false" customFormat="false" customHeight="true" hidden="false" ht="12.1" outlineLevel="0" r="1"/>
    <row collapsed="false" customFormat="false" customHeight="true" hidden="false" ht="12.1" outlineLevel="0" r="2"/>
    <row collapsed="false" customFormat="false" customHeight="true" hidden="false" ht="12.1" outlineLevel="0" r="3">
      <c r="C3" s="0" t="s">
        <v>0</v>
      </c>
    </row>
    <row collapsed="false" customFormat="false" customHeight="true" hidden="false" ht="12.1" outlineLevel="0" r="4"/>
    <row collapsed="false" customFormat="false" customHeight="true" hidden="false" ht="12.65" outlineLevel="0" r="5">
      <c r="C5" s="0" t="s">
        <v>5</v>
      </c>
      <c r="E5" s="0" t="s">
        <v>2</v>
      </c>
      <c r="F5" s="0" t="n">
        <v>0.8685714286</v>
      </c>
      <c r="H5" s="0" t="s">
        <v>3</v>
      </c>
      <c r="I5" s="0" t="n">
        <v>-0.5897</v>
      </c>
      <c r="J5" s="0" t="s">
        <v>4</v>
      </c>
    </row>
    <row collapsed="false" customFormat="false" customHeight="true" hidden="false" ht="12.1" outlineLevel="0" r="6">
      <c r="A6" s="0" t="n">
        <v>1</v>
      </c>
      <c r="B6" s="0" t="n">
        <f aca="false">A6*($F$5/2)</f>
        <v>0.4342857143</v>
      </c>
      <c r="C6" s="0" t="n">
        <v>7.5</v>
      </c>
      <c r="F6" s="0" t="n">
        <v>1</v>
      </c>
      <c r="G6" s="0" t="n">
        <f aca="false">F6*$F$5</f>
        <v>0.8685714286</v>
      </c>
      <c r="H6" s="0" t="n">
        <f aca="false">D7</f>
        <v>29.5121965714454</v>
      </c>
      <c r="I6" s="0" t="n">
        <f aca="false">H6-19.097</f>
        <v>10.4151965714454</v>
      </c>
    </row>
    <row collapsed="false" customFormat="false" customHeight="true" hidden="false" ht="12.1" outlineLevel="0" r="7">
      <c r="A7" s="0" t="n">
        <v>2</v>
      </c>
      <c r="B7" s="0" t="n">
        <f aca="false">A7*($F$5/2)</f>
        <v>0.8685714286</v>
      </c>
      <c r="C7" s="0" t="n">
        <v>29</v>
      </c>
      <c r="D7" s="0" t="n">
        <f aca="false">ABS(C7+B7*(-$I$5))</f>
        <v>29.5121965714454</v>
      </c>
      <c r="F7" s="0" t="n">
        <v>2</v>
      </c>
      <c r="G7" s="0" t="n">
        <f aca="false">F7*$F$5</f>
        <v>1.7371428572</v>
      </c>
      <c r="H7" s="0" t="n">
        <f aca="false">D9</f>
        <v>25.0243931428908</v>
      </c>
      <c r="I7" s="0" t="n">
        <f aca="false">H7-19.097</f>
        <v>5.92739314289084</v>
      </c>
    </row>
    <row collapsed="false" customFormat="false" customHeight="true" hidden="false" ht="12.1" outlineLevel="0" r="8">
      <c r="A8" s="0" t="n">
        <v>3</v>
      </c>
      <c r="B8" s="0" t="n">
        <f aca="false">A8*($F$5/2)</f>
        <v>1.3028571429</v>
      </c>
      <c r="C8" s="0" t="n">
        <v>11</v>
      </c>
      <c r="F8" s="0" t="n">
        <v>3</v>
      </c>
      <c r="G8" s="0" t="n">
        <f aca="false">F8*$F$5</f>
        <v>2.6057142858</v>
      </c>
      <c r="H8" s="0" t="n">
        <f aca="false">D11</f>
        <v>23.5365897143363</v>
      </c>
      <c r="I8" s="0" t="n">
        <f aca="false">H8-19.097</f>
        <v>4.43958971433626</v>
      </c>
    </row>
    <row collapsed="false" customFormat="false" customHeight="true" hidden="false" ht="12.1" outlineLevel="0" r="9">
      <c r="A9" s="0" t="n">
        <v>4</v>
      </c>
      <c r="B9" s="0" t="n">
        <f aca="false">A9*($F$5/2)</f>
        <v>1.7371428572</v>
      </c>
      <c r="C9" s="0" t="n">
        <v>24</v>
      </c>
      <c r="D9" s="0" t="n">
        <f aca="false">ABS(C9+B9*(-$I$5))</f>
        <v>25.0243931428908</v>
      </c>
      <c r="F9" s="0" t="n">
        <v>4</v>
      </c>
      <c r="G9" s="0" t="n">
        <f aca="false">F9*$F$5</f>
        <v>3.4742857144</v>
      </c>
      <c r="H9" s="0" t="n">
        <f aca="false">D13</f>
        <v>22.0487862857817</v>
      </c>
      <c r="I9" s="0" t="n">
        <f aca="false">H9-19.097</f>
        <v>2.95178628578168</v>
      </c>
    </row>
    <row collapsed="false" customFormat="false" customHeight="true" hidden="false" ht="12.1" outlineLevel="0" r="10">
      <c r="A10" s="0" t="n">
        <v>5</v>
      </c>
      <c r="B10" s="0" t="n">
        <f aca="false">A10*($F$5/2)</f>
        <v>2.1714285715</v>
      </c>
      <c r="C10" s="0" t="n">
        <v>12.5</v>
      </c>
      <c r="F10" s="0" t="n">
        <v>5</v>
      </c>
      <c r="G10" s="0" t="n">
        <f aca="false">F10*$F$5</f>
        <v>4.342857143</v>
      </c>
      <c r="H10" s="0" t="n">
        <f aca="false">D15</f>
        <v>20.5609828572271</v>
      </c>
      <c r="I10" s="0" t="n">
        <f aca="false">H10-19.097</f>
        <v>1.4639828572271</v>
      </c>
    </row>
    <row collapsed="false" customFormat="false" customHeight="true" hidden="false" ht="12.1" outlineLevel="0" r="11">
      <c r="A11" s="0" t="n">
        <v>6</v>
      </c>
      <c r="B11" s="0" t="n">
        <f aca="false">A11*($F$5/2)</f>
        <v>2.6057142858</v>
      </c>
      <c r="C11" s="0" t="n">
        <v>22</v>
      </c>
      <c r="D11" s="0" t="n">
        <f aca="false">ABS(C11+B11*(-$I$5))</f>
        <v>23.5365897143363</v>
      </c>
      <c r="F11" s="0" t="n">
        <v>6</v>
      </c>
      <c r="G11" s="0" t="n">
        <f aca="false">F11*$F$5</f>
        <v>5.2114285716</v>
      </c>
      <c r="H11" s="0" t="n">
        <f aca="false">D17</f>
        <v>20.5731794286725</v>
      </c>
      <c r="I11" s="0" t="n">
        <f aca="false">H11-19.097</f>
        <v>1.47617942867252</v>
      </c>
    </row>
    <row collapsed="false" customFormat="false" customHeight="true" hidden="false" ht="12.1" outlineLevel="0" r="12">
      <c r="A12" s="0" t="n">
        <v>7</v>
      </c>
      <c r="B12" s="0" t="n">
        <f aca="false">A12*($F$5/2)</f>
        <v>3.0400000001</v>
      </c>
      <c r="C12" s="0" t="n">
        <v>12.5</v>
      </c>
      <c r="F12" s="0" t="n">
        <v>7</v>
      </c>
      <c r="G12" s="0" t="n">
        <f aca="false">F12*$F$5</f>
        <v>6.0800000002</v>
      </c>
      <c r="H12" s="0" t="n">
        <f aca="false">D19</f>
        <v>19.5853760001179</v>
      </c>
      <c r="I12" s="0" t="n">
        <f aca="false">H12-19.097</f>
        <v>0.488376000117938</v>
      </c>
    </row>
    <row collapsed="false" customFormat="false" customHeight="true" hidden="false" ht="12.1" outlineLevel="0" r="13">
      <c r="A13" s="0" t="n">
        <v>8</v>
      </c>
      <c r="B13" s="0" t="n">
        <f aca="false">A13*($F$5/2)</f>
        <v>3.4742857144</v>
      </c>
      <c r="C13" s="0" t="n">
        <v>20</v>
      </c>
      <c r="D13" s="0" t="n">
        <f aca="false">ABS(C13+B13*(-$I$5))</f>
        <v>22.0487862857817</v>
      </c>
      <c r="F13" s="0" t="n">
        <v>8</v>
      </c>
      <c r="G13" s="0" t="n">
        <f aca="false">F13*$F$5</f>
        <v>6.9485714288</v>
      </c>
      <c r="H13" s="0" t="n">
        <f aca="false">D21</f>
        <v>19.0975725715634</v>
      </c>
      <c r="I13" s="0" t="n">
        <f aca="false">H13-19.097</f>
        <v>0.000572571563360214</v>
      </c>
    </row>
    <row collapsed="false" customFormat="false" customHeight="true" hidden="false" ht="12.1" outlineLevel="0" r="14">
      <c r="A14" s="0" t="n">
        <v>9</v>
      </c>
      <c r="B14" s="0" t="n">
        <f aca="false">A14*($F$5/2)</f>
        <v>3.9085714287</v>
      </c>
      <c r="C14" s="0" t="n">
        <v>12.5</v>
      </c>
    </row>
    <row collapsed="false" customFormat="false" customHeight="true" hidden="false" ht="12.1" outlineLevel="0" r="15">
      <c r="A15" s="0" t="n">
        <v>10</v>
      </c>
      <c r="B15" s="0" t="n">
        <f aca="false">A15*($F$5/2)</f>
        <v>4.342857143</v>
      </c>
      <c r="C15" s="0" t="n">
        <v>18</v>
      </c>
      <c r="D15" s="0" t="n">
        <f aca="false">ABS(C15+B15*(-$I$5))</f>
        <v>20.5609828572271</v>
      </c>
    </row>
    <row collapsed="false" customFormat="false" customHeight="true" hidden="false" ht="12.1" outlineLevel="0" r="16">
      <c r="A16" s="0" t="n">
        <v>11</v>
      </c>
      <c r="B16" s="0" t="n">
        <f aca="false">A16*($F$5/2)</f>
        <v>4.7771428573</v>
      </c>
      <c r="C16" s="0" t="n">
        <v>12.5</v>
      </c>
    </row>
    <row collapsed="false" customFormat="false" customHeight="true" hidden="false" ht="12.1" outlineLevel="0" r="17">
      <c r="A17" s="0" t="n">
        <v>12</v>
      </c>
      <c r="B17" s="0" t="n">
        <f aca="false">A17*($F$5/2)</f>
        <v>5.2114285716</v>
      </c>
      <c r="C17" s="0" t="n">
        <v>17.5</v>
      </c>
      <c r="D17" s="0" t="n">
        <f aca="false">ABS(C17+B17*(-$I$5))</f>
        <v>20.5731794286725</v>
      </c>
    </row>
    <row collapsed="false" customFormat="false" customHeight="true" hidden="false" ht="12.1" outlineLevel="0" r="18">
      <c r="A18" s="0" t="n">
        <v>13</v>
      </c>
      <c r="B18" s="0" t="n">
        <f aca="false">A18*($F$5/2)</f>
        <v>5.6457142859</v>
      </c>
      <c r="C18" s="0" t="n">
        <v>12.5</v>
      </c>
    </row>
    <row collapsed="false" customFormat="false" customHeight="true" hidden="false" ht="12.1" outlineLevel="0" r="19">
      <c r="A19" s="0" t="n">
        <v>14</v>
      </c>
      <c r="B19" s="0" t="n">
        <f aca="false">A19*($F$5/2)</f>
        <v>6.0800000002</v>
      </c>
      <c r="C19" s="0" t="n">
        <v>16</v>
      </c>
      <c r="D19" s="0" t="n">
        <f aca="false">ABS(C19+B19*(-$I$5))</f>
        <v>19.5853760001179</v>
      </c>
    </row>
    <row collapsed="false" customFormat="false" customHeight="true" hidden="false" ht="12.1" outlineLevel="0" r="20">
      <c r="A20" s="0" t="n">
        <v>15</v>
      </c>
      <c r="B20" s="0" t="n">
        <f aca="false">A20*($F$5/2)</f>
        <v>6.5142857145</v>
      </c>
      <c r="C20" s="0" t="n">
        <v>12.5</v>
      </c>
    </row>
    <row collapsed="false" customFormat="false" customHeight="true" hidden="false" ht="12.1" outlineLevel="0" r="21">
      <c r="A21" s="0" t="n">
        <v>16</v>
      </c>
      <c r="B21" s="0" t="n">
        <f aca="false">A21*($F$5/2)</f>
        <v>6.9485714288</v>
      </c>
      <c r="C21" s="0" t="n">
        <v>15</v>
      </c>
      <c r="D21" s="0" t="n">
        <f aca="false">ABS(C21+B21*(-$I$5))</f>
        <v>19.0975725715634</v>
      </c>
    </row>
    <row collapsed="false" customFormat="false" customHeight="true" hidden="false" ht="12.1" outlineLevel="0" r="22">
      <c r="A22" s="0" t="n">
        <v>17</v>
      </c>
      <c r="B22" s="0" t="n">
        <f aca="false">A22*($F$5/2)</f>
        <v>7.3828571431</v>
      </c>
      <c r="C22" s="0" t="n">
        <v>12.5</v>
      </c>
    </row>
    <row collapsed="false" customFormat="false" customHeight="true" hidden="false" ht="12.1" outlineLevel="0" r="23"/>
    <row collapsed="false" customFormat="false" customHeight="true" hidden="false" ht="12.1" outlineLevel="0" r="24"/>
    <row collapsed="false" customFormat="false" customHeight="true" hidden="false" ht="12.1" outlineLevel="0" r="25"/>
    <row collapsed="false" customFormat="false" customHeight="true" hidden="false" ht="12.1" outlineLevel="0" r="26"/>
    <row collapsed="false" customFormat="false" customHeight="true" hidden="false" ht="12.1" outlineLevel="0" r="27"/>
    <row collapsed="false" customFormat="false" customHeight="true" hidden="false" ht="12.1" outlineLevel="0" r="28"/>
    <row collapsed="false" customFormat="false" customHeight="true" hidden="false" ht="12.1" outlineLevel="0" r="29"/>
    <row collapsed="false" customFormat="false" customHeight="true" hidden="false" ht="12.1" outlineLevel="0" r="30"/>
    <row collapsed="false" customFormat="false" customHeight="true" hidden="false" ht="12.1" outlineLevel="0" r="31"/>
    <row collapsed="false" customFormat="false" customHeight="true" hidden="false" ht="12.1" outlineLevel="0" r="32"/>
    <row collapsed="false" customFormat="false" customHeight="true" hidden="false" ht="12.1" outlineLevel="0" r="33"/>
    <row collapsed="false" customFormat="false" customHeight="true" hidden="false" ht="12.1" outlineLevel="0" r="34"/>
    <row collapsed="false" customFormat="false" customHeight="true" hidden="false" ht="12.1" outlineLevel="0" r="35">
      <c r="C35" s="0" t="s">
        <v>0</v>
      </c>
    </row>
    <row collapsed="false" customFormat="false" customHeight="true" hidden="false" ht="12.1" outlineLevel="0" r="36"/>
    <row collapsed="false" customFormat="false" customHeight="true" hidden="false" ht="12.65" outlineLevel="0" r="37">
      <c r="C37" s="0" t="s">
        <v>6</v>
      </c>
      <c r="E37" s="0" t="s">
        <v>2</v>
      </c>
      <c r="F37" s="0" t="n">
        <v>0.8685714286</v>
      </c>
      <c r="H37" s="0" t="s">
        <v>3</v>
      </c>
      <c r="I37" s="0" t="n">
        <v>-0.636</v>
      </c>
      <c r="J37" s="0" t="s">
        <v>4</v>
      </c>
    </row>
    <row collapsed="false" customFormat="false" customHeight="true" hidden="false" ht="12.1" outlineLevel="0" r="38">
      <c r="A38" s="0" t="n">
        <v>1</v>
      </c>
      <c r="B38" s="0" t="n">
        <f aca="false">A38*($F$5/2)</f>
        <v>0.4342857143</v>
      </c>
      <c r="C38" s="0" t="n">
        <v>4</v>
      </c>
      <c r="D38" s="0" t="n">
        <f aca="false">ABS(C38+B38*(-$I$37))</f>
        <v>4.2762057142948</v>
      </c>
      <c r="F38" s="0" t="n">
        <v>1</v>
      </c>
      <c r="G38" s="0" t="n">
        <f aca="false">F38*$F$5</f>
        <v>0.8685714286</v>
      </c>
      <c r="H38" s="0" t="n">
        <f aca="false">D39</f>
        <v>32.0524114285896</v>
      </c>
      <c r="I38" s="0" t="n">
        <f aca="false">H38-18.34</f>
        <v>13.7124114285896</v>
      </c>
    </row>
    <row collapsed="false" customFormat="false" customHeight="true" hidden="false" ht="12.1" outlineLevel="0" r="39">
      <c r="A39" s="0" t="n">
        <v>2</v>
      </c>
      <c r="B39" s="0" t="n">
        <f aca="false">A39*($F$5/2)</f>
        <v>0.8685714286</v>
      </c>
      <c r="C39" s="0" t="n">
        <v>31.5</v>
      </c>
      <c r="D39" s="0" t="n">
        <f aca="false">ABS(C39+B39*(-$I$37))</f>
        <v>32.0524114285896</v>
      </c>
      <c r="F39" s="0" t="n">
        <v>2</v>
      </c>
      <c r="G39" s="0" t="n">
        <f aca="false">F39*$F$5</f>
        <v>1.7371428572</v>
      </c>
      <c r="H39" s="0" t="n">
        <f aca="false">D41</f>
        <v>29.1048228571792</v>
      </c>
      <c r="I39" s="0" t="n">
        <f aca="false">H39-18.34</f>
        <v>10.7648228571792</v>
      </c>
    </row>
    <row collapsed="false" customFormat="false" customHeight="true" hidden="false" ht="12.1" outlineLevel="0" r="40">
      <c r="A40" s="0" t="n">
        <v>3</v>
      </c>
      <c r="B40" s="0" t="n">
        <f aca="false">A40*($F$5/2)</f>
        <v>1.3028571429</v>
      </c>
      <c r="C40" s="0" t="n">
        <v>7.5</v>
      </c>
      <c r="D40" s="0" t="n">
        <f aca="false">ABS(C40+B40*(-$I$37))</f>
        <v>8.3286171428844</v>
      </c>
      <c r="F40" s="0" t="n">
        <v>3</v>
      </c>
      <c r="G40" s="0" t="n">
        <f aca="false">F40*$F$5</f>
        <v>2.6057142858</v>
      </c>
      <c r="H40" s="0" t="n">
        <f aca="false">D43</f>
        <v>26.6572342857688</v>
      </c>
      <c r="I40" s="0" t="n">
        <f aca="false">H40-18.34</f>
        <v>8.3172342857688</v>
      </c>
    </row>
    <row collapsed="false" customFormat="false" customHeight="true" hidden="false" ht="12.1" outlineLevel="0" r="41">
      <c r="A41" s="0" t="n">
        <v>4</v>
      </c>
      <c r="B41" s="0" t="n">
        <f aca="false">A41*($F$5/2)</f>
        <v>1.7371428572</v>
      </c>
      <c r="C41" s="0" t="n">
        <v>28</v>
      </c>
      <c r="D41" s="0" t="n">
        <f aca="false">ABS(C41+B41*(-$I$37))</f>
        <v>29.1048228571792</v>
      </c>
      <c r="F41" s="0" t="n">
        <v>4</v>
      </c>
      <c r="G41" s="0" t="n">
        <f aca="false">F41*$F$5</f>
        <v>3.4742857144</v>
      </c>
      <c r="H41" s="0" t="n">
        <f aca="false">D45</f>
        <v>25.2096457143584</v>
      </c>
      <c r="I41" s="0" t="n">
        <f aca="false">H41-18.34</f>
        <v>6.8696457143584</v>
      </c>
    </row>
    <row collapsed="false" customFormat="false" customHeight="true" hidden="false" ht="12.1" outlineLevel="0" r="42">
      <c r="A42" s="0" t="n">
        <v>5</v>
      </c>
      <c r="B42" s="0" t="n">
        <f aca="false">A42*($F$5/2)</f>
        <v>2.1714285715</v>
      </c>
      <c r="C42" s="0" t="n">
        <v>9</v>
      </c>
      <c r="D42" s="0" t="n">
        <f aca="false">ABS(C42+B42*(-$I$37))</f>
        <v>10.381028571474</v>
      </c>
      <c r="F42" s="0" t="n">
        <v>5</v>
      </c>
      <c r="G42" s="0" t="n">
        <f aca="false">F42*$F$5</f>
        <v>4.342857143</v>
      </c>
      <c r="H42" s="0" t="n">
        <f aca="false">D47</f>
        <v>24.262057142948</v>
      </c>
      <c r="I42" s="0" t="n">
        <f aca="false">H42-18.34</f>
        <v>5.922057142948</v>
      </c>
    </row>
    <row collapsed="false" customFormat="false" customHeight="true" hidden="false" ht="12.1" outlineLevel="0" r="43">
      <c r="A43" s="0" t="n">
        <v>6</v>
      </c>
      <c r="B43" s="0" t="n">
        <f aca="false">A43*($F$5/2)</f>
        <v>2.6057142858</v>
      </c>
      <c r="C43" s="0" t="n">
        <v>25</v>
      </c>
      <c r="D43" s="0" t="n">
        <f aca="false">ABS(C43+B43*(-$I$37))</f>
        <v>26.6572342857688</v>
      </c>
      <c r="F43" s="0" t="n">
        <v>6</v>
      </c>
      <c r="G43" s="0" t="n">
        <f aca="false">F43*$F$5</f>
        <v>5.2114285716</v>
      </c>
      <c r="H43" s="0" t="n">
        <f aca="false">D49</f>
        <v>22.8144685715376</v>
      </c>
      <c r="I43" s="0" t="n">
        <f aca="false">H43-18.34</f>
        <v>4.4744685715376</v>
      </c>
    </row>
    <row collapsed="false" customFormat="false" customHeight="true" hidden="false" ht="12.1" outlineLevel="0" r="44">
      <c r="A44" s="0" t="n">
        <v>7</v>
      </c>
      <c r="B44" s="0" t="n">
        <f aca="false">A44*($F$5/2)</f>
        <v>3.0400000001</v>
      </c>
      <c r="C44" s="0" t="n">
        <v>9.5</v>
      </c>
      <c r="D44" s="0" t="n">
        <f aca="false">ABS(C44+B44*(-$I$37))</f>
        <v>11.4334400000636</v>
      </c>
      <c r="F44" s="0" t="n">
        <v>7</v>
      </c>
      <c r="G44" s="0" t="n">
        <f aca="false">F44*$F$5</f>
        <v>6.0800000002</v>
      </c>
      <c r="H44" s="0" t="n">
        <f aca="false">D51</f>
        <v>21.8668800001272</v>
      </c>
      <c r="I44" s="0" t="n">
        <f aca="false">H44-18.34</f>
        <v>3.5268800001272</v>
      </c>
    </row>
    <row collapsed="false" customFormat="false" customHeight="true" hidden="false" ht="12.1" outlineLevel="0" r="45">
      <c r="A45" s="0" t="n">
        <v>8</v>
      </c>
      <c r="B45" s="0" t="n">
        <f aca="false">A45*($F$5/2)</f>
        <v>3.4742857144</v>
      </c>
      <c r="C45" s="0" t="n">
        <v>23</v>
      </c>
      <c r="D45" s="0" t="n">
        <f aca="false">ABS(C45+B45*(-$I$37))</f>
        <v>25.2096457143584</v>
      </c>
      <c r="F45" s="0" t="n">
        <v>8</v>
      </c>
      <c r="G45" s="0" t="n">
        <f aca="false">F45*$F$5</f>
        <v>6.9485714288</v>
      </c>
      <c r="H45" s="0" t="n">
        <f aca="false">D53</f>
        <v>20.9192914287168</v>
      </c>
      <c r="I45" s="0" t="n">
        <f aca="false">H45-18.34</f>
        <v>2.5792914287168</v>
      </c>
    </row>
    <row collapsed="false" customFormat="false" customHeight="true" hidden="false" ht="12.1" outlineLevel="0" r="46">
      <c r="A46" s="0" t="n">
        <v>9</v>
      </c>
      <c r="B46" s="0" t="n">
        <f aca="false">A46*($F$5/2)</f>
        <v>3.9085714287</v>
      </c>
      <c r="C46" s="0" t="n">
        <v>10</v>
      </c>
      <c r="D46" s="0" t="n">
        <f aca="false">ABS(C46+B46*(-$I$37))</f>
        <v>12.4858514286532</v>
      </c>
      <c r="F46" s="0" t="n">
        <v>9</v>
      </c>
      <c r="G46" s="0" t="n">
        <f aca="false">F46*$F$5</f>
        <v>7.8171428574</v>
      </c>
      <c r="H46" s="0" t="n">
        <f aca="false">D55</f>
        <v>20.4717028573064</v>
      </c>
      <c r="I46" s="0" t="n">
        <f aca="false">H46-18.34</f>
        <v>2.1317028573064</v>
      </c>
    </row>
    <row collapsed="false" customFormat="false" customHeight="true" hidden="false" ht="12.1" outlineLevel="0" r="47">
      <c r="A47" s="0" t="n">
        <v>10</v>
      </c>
      <c r="B47" s="0" t="n">
        <f aca="false">A47*($F$5/2)</f>
        <v>4.342857143</v>
      </c>
      <c r="C47" s="0" t="n">
        <v>21.5</v>
      </c>
      <c r="D47" s="0" t="n">
        <f aca="false">ABS(C47+B47*(-$I$37))</f>
        <v>24.262057142948</v>
      </c>
      <c r="F47" s="0" t="n">
        <v>10</v>
      </c>
      <c r="G47" s="0" t="n">
        <f aca="false">F47*$F$5</f>
        <v>8.685714286</v>
      </c>
      <c r="H47" s="0" t="n">
        <f aca="false">D57</f>
        <v>20.024114285896</v>
      </c>
      <c r="I47" s="0" t="n">
        <f aca="false">H47-18.34</f>
        <v>1.684114285896</v>
      </c>
    </row>
    <row collapsed="false" customFormat="false" customHeight="true" hidden="false" ht="12.1" outlineLevel="0" r="48">
      <c r="A48" s="0" t="n">
        <v>11</v>
      </c>
      <c r="B48" s="0" t="n">
        <f aca="false">A48*($F$5/2)</f>
        <v>4.7771428573</v>
      </c>
      <c r="C48" s="0" t="n">
        <v>10</v>
      </c>
      <c r="D48" s="0" t="n">
        <f aca="false">ABS(C48+B48*(-$I$37))</f>
        <v>13.0382628572428</v>
      </c>
      <c r="F48" s="0" t="n">
        <v>11</v>
      </c>
      <c r="G48" s="0" t="n">
        <f aca="false">F48*$F$5</f>
        <v>9.5542857146</v>
      </c>
      <c r="H48" s="0" t="n">
        <f aca="false">D59</f>
        <v>19.5765257144856</v>
      </c>
      <c r="I48" s="0" t="n">
        <f aca="false">H48-18.34</f>
        <v>1.2365257144856</v>
      </c>
    </row>
    <row collapsed="false" customFormat="false" customHeight="true" hidden="false" ht="12.1" outlineLevel="0" r="49">
      <c r="A49" s="0" t="n">
        <v>12</v>
      </c>
      <c r="B49" s="0" t="n">
        <f aca="false">A49*($F$5/2)</f>
        <v>5.2114285716</v>
      </c>
      <c r="C49" s="0" t="n">
        <v>19.5</v>
      </c>
      <c r="D49" s="0" t="n">
        <f aca="false">ABS(C49+B49*(-$I$37))</f>
        <v>22.8144685715376</v>
      </c>
      <c r="F49" s="0" t="n">
        <v>12</v>
      </c>
      <c r="G49" s="0" t="n">
        <f aca="false">F49*$F$5</f>
        <v>10.4228571432</v>
      </c>
      <c r="H49" s="0" t="n">
        <f aca="false">D61</f>
        <v>18.646358857345</v>
      </c>
      <c r="I49" s="0" t="n">
        <f aca="false">H49-18.34</f>
        <v>0.306358857345039</v>
      </c>
    </row>
    <row collapsed="false" customFormat="false" customHeight="true" hidden="false" ht="12.1" outlineLevel="0" r="50">
      <c r="A50" s="0" t="n">
        <v>13</v>
      </c>
      <c r="B50" s="0" t="n">
        <f aca="false">A50*($F$5/2)</f>
        <v>5.6457142859</v>
      </c>
      <c r="C50" s="0" t="n">
        <v>10.5</v>
      </c>
      <c r="D50" s="0" t="n">
        <f aca="false">ABS(C50+B50*(-$I$37))</f>
        <v>14.0906742858324</v>
      </c>
    </row>
    <row collapsed="false" customFormat="false" customHeight="true" hidden="false" ht="12.1" outlineLevel="0" r="51">
      <c r="A51" s="0" t="n">
        <v>14</v>
      </c>
      <c r="B51" s="0" t="n">
        <f aca="false">A51*($F$5/2)</f>
        <v>6.0800000002</v>
      </c>
      <c r="C51" s="0" t="n">
        <v>18</v>
      </c>
      <c r="D51" s="0" t="n">
        <f aca="false">ABS(C51+B51*(-$I$37))</f>
        <v>21.8668800001272</v>
      </c>
    </row>
    <row collapsed="false" customFormat="false" customHeight="true" hidden="false" ht="12.1" outlineLevel="0" r="52">
      <c r="A52" s="0" t="n">
        <v>15</v>
      </c>
      <c r="B52" s="0" t="n">
        <f aca="false">A52*($F$5/2)</f>
        <v>6.5142857145</v>
      </c>
      <c r="C52" s="0" t="n">
        <v>10.5</v>
      </c>
      <c r="D52" s="0" t="n">
        <f aca="false">ABS(C52+B52*(-$I$37))</f>
        <v>14.643085714422</v>
      </c>
    </row>
    <row collapsed="false" customFormat="false" customHeight="true" hidden="false" ht="12.1" outlineLevel="0" r="53">
      <c r="A53" s="0" t="n">
        <v>16</v>
      </c>
      <c r="B53" s="0" t="n">
        <f aca="false">A53*($F$5/2)</f>
        <v>6.9485714288</v>
      </c>
      <c r="C53" s="0" t="n">
        <v>16.5</v>
      </c>
      <c r="D53" s="0" t="n">
        <f aca="false">ABS(C53+B53*(-$I$37))</f>
        <v>20.9192914287168</v>
      </c>
    </row>
    <row collapsed="false" customFormat="false" customHeight="true" hidden="false" ht="12.1" outlineLevel="0" r="54">
      <c r="A54" s="0" t="n">
        <v>17</v>
      </c>
      <c r="B54" s="0" t="n">
        <f aca="false">A54*($F$5/2)</f>
        <v>7.3828571431</v>
      </c>
      <c r="C54" s="0" t="n">
        <v>10</v>
      </c>
      <c r="D54" s="0" t="n">
        <f aca="false">ABS(C54+B54*(-$I$37))</f>
        <v>14.6954971430116</v>
      </c>
    </row>
    <row collapsed="false" customFormat="false" customHeight="true" hidden="false" ht="12.1" outlineLevel="0" r="55">
      <c r="A55" s="0" t="n">
        <v>18</v>
      </c>
      <c r="B55" s="0" t="n">
        <f aca="false">A55*($F$5/2)</f>
        <v>7.8171428574</v>
      </c>
      <c r="C55" s="0" t="n">
        <v>15.5</v>
      </c>
      <c r="D55" s="0" t="n">
        <f aca="false">ABS(C55+B55*(-$I$37))</f>
        <v>20.4717028573064</v>
      </c>
    </row>
    <row collapsed="false" customFormat="false" customHeight="true" hidden="false" ht="12.1" outlineLevel="0" r="56">
      <c r="A56" s="0" t="n">
        <v>19</v>
      </c>
      <c r="B56" s="0" t="n">
        <f aca="false">A56*($F$5/2)</f>
        <v>8.2514285717</v>
      </c>
      <c r="C56" s="0" t="n">
        <v>10</v>
      </c>
      <c r="D56" s="0" t="n">
        <f aca="false">ABS(C56+B56*(-$I$37))</f>
        <v>15.2479085716012</v>
      </c>
    </row>
    <row collapsed="false" customFormat="false" customHeight="true" hidden="false" ht="12.1" outlineLevel="0" r="57">
      <c r="A57" s="0" t="n">
        <v>20</v>
      </c>
      <c r="B57" s="0" t="n">
        <f aca="false">A57*($F$5/2)</f>
        <v>8.685714286</v>
      </c>
      <c r="C57" s="0" t="n">
        <v>14.5</v>
      </c>
      <c r="D57" s="0" t="n">
        <f aca="false">ABS(C57+B57*(-$I$37))</f>
        <v>20.024114285896</v>
      </c>
    </row>
    <row collapsed="false" customFormat="false" customHeight="true" hidden="false" ht="12.1" outlineLevel="0" r="58">
      <c r="A58" s="0" t="n">
        <v>21</v>
      </c>
      <c r="B58" s="0" t="n">
        <f aca="false">A58*($F$5/2)</f>
        <v>9.1200000003</v>
      </c>
      <c r="C58" s="0" t="n">
        <v>9.5</v>
      </c>
      <c r="D58" s="0" t="n">
        <f aca="false">ABS(C58+B58*(-$I$37))</f>
        <v>15.3003200001908</v>
      </c>
    </row>
    <row collapsed="false" customFormat="false" customHeight="true" hidden="false" ht="12.1" outlineLevel="0" r="59">
      <c r="A59" s="0" t="n">
        <v>22</v>
      </c>
      <c r="B59" s="0" t="n">
        <f aca="false">A59*($F$5/2)</f>
        <v>9.5542857146</v>
      </c>
      <c r="C59" s="0" t="n">
        <v>13.5</v>
      </c>
      <c r="D59" s="0" t="n">
        <f aca="false">ABS(C59+B59*(-$I$37))</f>
        <v>19.5765257144856</v>
      </c>
    </row>
    <row collapsed="false" customFormat="false" customHeight="true" hidden="false" ht="12.1" outlineLevel="0" r="60">
      <c r="A60" s="0" t="n">
        <v>23</v>
      </c>
      <c r="B60" s="0" t="n">
        <f aca="false">A60*($F$5/2)</f>
        <v>9.9885714289</v>
      </c>
      <c r="C60" s="0" t="n">
        <v>9</v>
      </c>
      <c r="D60" s="0" t="n">
        <f aca="false">ABS(C60+B60*(-$I$37))</f>
        <v>15.3527314287804</v>
      </c>
    </row>
    <row collapsed="false" customFormat="false" customHeight="true" hidden="false" ht="12.1" outlineLevel="0" r="61">
      <c r="A61" s="0" t="n">
        <v>24</v>
      </c>
      <c r="B61" s="0" t="n">
        <f aca="false">A61*($F$5/2)</f>
        <v>10.4228571432</v>
      </c>
      <c r="C61" s="0" t="n">
        <v>12.5</v>
      </c>
      <c r="D61" s="0" t="n">
        <f aca="false">ABS(C61+B61*(-$I$5))</f>
        <v>18.646358857345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1"/>
  <sheetViews>
    <sheetView colorId="64" defaultGridColor="true" rightToLeft="false" showFormulas="false" showGridLines="true" showOutlineSymbols="true" showRowColHeaders="true" showZeros="true" tabSelected="true" topLeftCell="J1" view="normal" windowProtection="false" workbookViewId="0" zoomScale="100" zoomScaleNormal="100" zoomScalePageLayoutView="100">
      <selection activeCell="U25" activeCellId="0" pane="topLeft" sqref="U25"/>
    </sheetView>
  </sheetViews>
  <sheetFormatPr defaultRowHeight="12.8"/>
  <cols>
    <col collapsed="false" hidden="false" max="1025" min="1" style="0" width="11.5204081632653"/>
  </cols>
  <sheetData>
    <row collapsed="false" customFormat="false" customHeight="true" hidden="false" ht="12.1" outlineLevel="0" r="1"/>
    <row collapsed="false" customFormat="false" customHeight="true" hidden="false" ht="12.1" outlineLevel="0" r="2"/>
    <row collapsed="false" customFormat="false" customHeight="true" hidden="false" ht="12.1" outlineLevel="0" r="3">
      <c r="C3" s="0" t="s">
        <v>0</v>
      </c>
    </row>
    <row collapsed="false" customFormat="false" customHeight="true" hidden="false" ht="12.1" outlineLevel="0" r="4"/>
    <row collapsed="false" customFormat="false" customHeight="true" hidden="false" ht="12.65" outlineLevel="0" r="5">
      <c r="C5" s="0" t="s">
        <v>7</v>
      </c>
      <c r="E5" s="0" t="s">
        <v>2</v>
      </c>
      <c r="F5" s="0" t="n">
        <v>0.8914285714</v>
      </c>
      <c r="H5" s="0" t="s">
        <v>3</v>
      </c>
      <c r="I5" s="0" t="n">
        <v>-0.64</v>
      </c>
      <c r="J5" s="0" t="s">
        <v>4</v>
      </c>
    </row>
    <row collapsed="false" customFormat="false" customHeight="true" hidden="false" ht="12.1" outlineLevel="0" r="6">
      <c r="A6" s="0" t="n">
        <v>1</v>
      </c>
      <c r="B6" s="0" t="n">
        <f aca="false">A6*($F$5/2)</f>
        <v>0.4457142857</v>
      </c>
      <c r="C6" s="0" t="n">
        <v>3</v>
      </c>
      <c r="F6" s="0" t="n">
        <v>1</v>
      </c>
      <c r="G6" s="0" t="n">
        <f aca="false">F6*$F$5</f>
        <v>0.8914285714</v>
      </c>
      <c r="H6" s="0" t="n">
        <f aca="false">D7</f>
        <v>30.570514285696</v>
      </c>
      <c r="I6" s="0" t="n">
        <f aca="false">H6-17</f>
        <v>13.570514285696</v>
      </c>
    </row>
    <row collapsed="false" customFormat="false" customHeight="true" hidden="false" ht="12.1" outlineLevel="0" r="7">
      <c r="A7" s="0" t="n">
        <v>2</v>
      </c>
      <c r="B7" s="0" t="n">
        <f aca="false">A7*($F$5/2)</f>
        <v>0.8914285714</v>
      </c>
      <c r="C7" s="0" t="n">
        <v>30</v>
      </c>
      <c r="D7" s="0" t="n">
        <f aca="false">ABS(C7+B7*(-$I$5))</f>
        <v>30.570514285696</v>
      </c>
      <c r="F7" s="0" t="n">
        <v>2</v>
      </c>
      <c r="G7" s="0" t="n">
        <f aca="false">F7*$F$5</f>
        <v>1.7828571428</v>
      </c>
      <c r="H7" s="0" t="n">
        <f aca="false">D9</f>
        <v>26.641028571392</v>
      </c>
      <c r="I7" s="0" t="n">
        <f aca="false">H7-17</f>
        <v>9.641028571392</v>
      </c>
    </row>
    <row collapsed="false" customFormat="false" customHeight="true" hidden="false" ht="12.1" outlineLevel="0" r="8">
      <c r="A8" s="0" t="n">
        <v>3</v>
      </c>
      <c r="B8" s="0" t="n">
        <f aca="false">A8*($F$5/2)</f>
        <v>1.3371428571</v>
      </c>
      <c r="C8" s="0" t="n">
        <v>6</v>
      </c>
      <c r="F8" s="0" t="n">
        <v>3</v>
      </c>
      <c r="G8" s="0" t="n">
        <f aca="false">F8*$F$5</f>
        <v>2.6742857142</v>
      </c>
      <c r="H8" s="0" t="n">
        <f aca="false">D11</f>
        <v>22.711542857088</v>
      </c>
      <c r="I8" s="0" t="n">
        <f aca="false">H8-17</f>
        <v>5.711542857088</v>
      </c>
    </row>
    <row collapsed="false" customFormat="false" customHeight="true" hidden="false" ht="12.1" outlineLevel="0" r="9">
      <c r="A9" s="0" t="n">
        <v>4</v>
      </c>
      <c r="B9" s="0" t="n">
        <f aca="false">A9*($F$5/2)</f>
        <v>1.7828571428</v>
      </c>
      <c r="C9" s="0" t="n">
        <v>25.5</v>
      </c>
      <c r="D9" s="0" t="n">
        <f aca="false">ABS(C9+B9*(-$I$5))</f>
        <v>26.641028571392</v>
      </c>
      <c r="F9" s="0" t="n">
        <v>4</v>
      </c>
      <c r="G9" s="0" t="n">
        <f aca="false">F9*$F$5</f>
        <v>3.5657142856</v>
      </c>
      <c r="H9" s="0" t="n">
        <f aca="false">D13</f>
        <v>20.782057142784</v>
      </c>
      <c r="I9" s="0" t="n">
        <f aca="false">H9-17</f>
        <v>3.782057142784</v>
      </c>
    </row>
    <row collapsed="false" customFormat="false" customHeight="true" hidden="false" ht="12.1" outlineLevel="0" r="10">
      <c r="A10" s="0" t="n">
        <v>5</v>
      </c>
      <c r="B10" s="0" t="n">
        <f aca="false">A10*($F$5/2)</f>
        <v>2.2285714285</v>
      </c>
      <c r="C10" s="0" t="n">
        <v>8.5</v>
      </c>
      <c r="F10" s="0" t="n">
        <v>5</v>
      </c>
      <c r="G10" s="0" t="n">
        <f aca="false">F10*$F$5</f>
        <v>4.457142857</v>
      </c>
      <c r="H10" s="0" t="n">
        <f aca="false">D15</f>
        <v>19.85257142848</v>
      </c>
      <c r="I10" s="0" t="n">
        <f aca="false">H10-17</f>
        <v>2.85257142848</v>
      </c>
    </row>
    <row collapsed="false" customFormat="false" customHeight="true" hidden="false" ht="12.1" outlineLevel="0" r="11">
      <c r="A11" s="0" t="n">
        <v>6</v>
      </c>
      <c r="B11" s="0" t="n">
        <f aca="false">A11*($F$5/2)</f>
        <v>2.6742857142</v>
      </c>
      <c r="C11" s="0" t="n">
        <v>21</v>
      </c>
      <c r="D11" s="0" t="n">
        <f aca="false">ABS(C11+B11*(-$I$5))</f>
        <v>22.711542857088</v>
      </c>
      <c r="F11" s="0" t="n">
        <v>6</v>
      </c>
      <c r="G11" s="0" t="n">
        <f aca="false">F11*$F$5</f>
        <v>5.3485714284</v>
      </c>
      <c r="H11" s="0" t="n">
        <f aca="false">D17</f>
        <v>18.423085714176</v>
      </c>
      <c r="I11" s="0" t="n">
        <f aca="false">H11-17</f>
        <v>1.423085714176</v>
      </c>
    </row>
    <row collapsed="false" customFormat="false" customHeight="true" hidden="false" ht="12.1" outlineLevel="0" r="12">
      <c r="A12" s="0" t="n">
        <v>7</v>
      </c>
      <c r="B12" s="0" t="n">
        <f aca="false">A12*($F$5/2)</f>
        <v>3.1199999999</v>
      </c>
      <c r="C12" s="0" t="n">
        <v>10.5</v>
      </c>
      <c r="F12" s="0" t="n">
        <v>7</v>
      </c>
      <c r="G12" s="0" t="n">
        <f aca="false">F12*$F$5</f>
        <v>6.2399999998</v>
      </c>
      <c r="H12" s="0" t="n">
        <f aca="false">D19</f>
        <v>17.493599999872</v>
      </c>
      <c r="I12" s="0" t="n">
        <f aca="false">H12-17</f>
        <v>0.493599999872</v>
      </c>
    </row>
    <row collapsed="false" customFormat="false" customHeight="true" hidden="false" ht="12.1" outlineLevel="0" r="13">
      <c r="A13" s="0" t="n">
        <v>8</v>
      </c>
      <c r="B13" s="0" t="n">
        <f aca="false">A13*($F$5/2)</f>
        <v>3.5657142856</v>
      </c>
      <c r="C13" s="0" t="n">
        <v>18.5</v>
      </c>
      <c r="D13" s="0" t="n">
        <f aca="false">ABS(C13+B13*(-$I$5))</f>
        <v>20.782057142784</v>
      </c>
      <c r="F13" s="0" t="n">
        <v>8</v>
      </c>
      <c r="G13" s="0" t="n">
        <f aca="false">F13*$F$5</f>
        <v>7.1314285712</v>
      </c>
      <c r="H13" s="0" t="n">
        <f aca="false">D21</f>
        <v>17.064114285568</v>
      </c>
      <c r="I13" s="0" t="n">
        <f aca="false">H13-17</f>
        <v>0.0641142855679995</v>
      </c>
    </row>
    <row collapsed="false" customFormat="false" customHeight="true" hidden="false" ht="12.1" outlineLevel="0" r="14">
      <c r="A14" s="0" t="n">
        <v>9</v>
      </c>
      <c r="B14" s="0" t="n">
        <f aca="false">A14*($F$5/2)</f>
        <v>4.0114285713</v>
      </c>
      <c r="C14" s="0" t="n">
        <v>11</v>
      </c>
    </row>
    <row collapsed="false" customFormat="false" customHeight="true" hidden="false" ht="12.1" outlineLevel="0" r="15">
      <c r="A15" s="0" t="n">
        <v>10</v>
      </c>
      <c r="B15" s="0" t="n">
        <f aca="false">A15*($F$5/2)</f>
        <v>4.457142857</v>
      </c>
      <c r="C15" s="0" t="n">
        <v>17</v>
      </c>
      <c r="D15" s="0" t="n">
        <f aca="false">ABS(C15+B15*(-$I$5))</f>
        <v>19.85257142848</v>
      </c>
    </row>
    <row collapsed="false" customFormat="false" customHeight="true" hidden="false" ht="12.1" outlineLevel="0" r="16">
      <c r="A16" s="0" t="n">
        <v>11</v>
      </c>
      <c r="B16" s="0" t="n">
        <f aca="false">A16*($F$5/2)</f>
        <v>4.9028571427</v>
      </c>
      <c r="C16" s="0" t="n">
        <v>11</v>
      </c>
    </row>
    <row collapsed="false" customFormat="false" customHeight="true" hidden="false" ht="12.1" outlineLevel="0" r="17">
      <c r="A17" s="0" t="n">
        <v>12</v>
      </c>
      <c r="B17" s="0" t="n">
        <f aca="false">A17*($F$5/2)</f>
        <v>5.3485714284</v>
      </c>
      <c r="C17" s="0" t="n">
        <v>15</v>
      </c>
      <c r="D17" s="0" t="n">
        <f aca="false">ABS(C17+B17*(-$I$5))</f>
        <v>18.423085714176</v>
      </c>
    </row>
    <row collapsed="false" customFormat="false" customHeight="true" hidden="false" ht="12.1" outlineLevel="0" r="18">
      <c r="A18" s="0" t="n">
        <v>13</v>
      </c>
      <c r="B18" s="0" t="n">
        <f aca="false">A18*($F$5/2)</f>
        <v>5.7942857141</v>
      </c>
      <c r="C18" s="0" t="n">
        <v>10.5</v>
      </c>
    </row>
    <row collapsed="false" customFormat="false" customHeight="true" hidden="false" ht="12.1" outlineLevel="0" r="19">
      <c r="A19" s="0" t="n">
        <v>14</v>
      </c>
      <c r="B19" s="0" t="n">
        <f aca="false">A19*($F$5/2)</f>
        <v>6.2399999998</v>
      </c>
      <c r="C19" s="0" t="n">
        <v>13.5</v>
      </c>
      <c r="D19" s="0" t="n">
        <f aca="false">ABS(C19+B19*(-$I$5))</f>
        <v>17.493599999872</v>
      </c>
    </row>
    <row collapsed="false" customFormat="false" customHeight="true" hidden="false" ht="12.1" outlineLevel="0" r="20">
      <c r="A20" s="0" t="n">
        <v>15</v>
      </c>
      <c r="B20" s="0" t="n">
        <f aca="false">A20*($F$5/2)</f>
        <v>6.6857142855</v>
      </c>
      <c r="C20" s="0" t="n">
        <v>10</v>
      </c>
    </row>
    <row collapsed="false" customFormat="false" customHeight="true" hidden="false" ht="12.1" outlineLevel="0" r="21">
      <c r="A21" s="0" t="n">
        <v>16</v>
      </c>
      <c r="B21" s="0" t="n">
        <f aca="false">A21*($F$5/2)</f>
        <v>7.1314285712</v>
      </c>
      <c r="C21" s="0" t="n">
        <v>12.5</v>
      </c>
      <c r="D21" s="0" t="n">
        <f aca="false">ABS(C21+B21*(-$I$5))</f>
        <v>17.064114285568</v>
      </c>
    </row>
    <row collapsed="false" customFormat="false" customHeight="true" hidden="false" ht="12.1" outlineLevel="0" r="22">
      <c r="A22" s="0" t="n">
        <v>17</v>
      </c>
      <c r="B22" s="0" t="n">
        <f aca="false">A22*($F$5/2)</f>
        <v>7.5771428569</v>
      </c>
      <c r="C22" s="0" t="n">
        <v>9.5</v>
      </c>
    </row>
    <row collapsed="false" customFormat="false" customHeight="true" hidden="false" ht="12.1" outlineLevel="0" r="23"/>
    <row collapsed="false" customFormat="false" customHeight="true" hidden="false" ht="12.1" outlineLevel="0" r="24"/>
    <row collapsed="false" customFormat="false" customHeight="true" hidden="false" ht="12.1" outlineLevel="0" r="25"/>
    <row collapsed="false" customFormat="false" customHeight="true" hidden="false" ht="12.1" outlineLevel="0" r="26"/>
    <row collapsed="false" customFormat="false" customHeight="true" hidden="false" ht="12.1" outlineLevel="0" r="27"/>
    <row collapsed="false" customFormat="false" customHeight="true" hidden="false" ht="12.1" outlineLevel="0" r="28"/>
    <row collapsed="false" customFormat="false" customHeight="true" hidden="false" ht="12.1" outlineLevel="0" r="29"/>
    <row collapsed="false" customFormat="false" customHeight="true" hidden="false" ht="12.1" outlineLevel="0" r="30"/>
    <row collapsed="false" customFormat="false" customHeight="true" hidden="false" ht="12.1" outlineLevel="0" r="31"/>
    <row collapsed="false" customFormat="false" customHeight="true" hidden="false" ht="12.1" outlineLevel="0" r="32"/>
    <row collapsed="false" customFormat="false" customHeight="true" hidden="false" ht="12.1" outlineLevel="0" r="33"/>
    <row collapsed="false" customFormat="false" customHeight="true" hidden="false" ht="12.1" outlineLevel="0" r="34"/>
    <row collapsed="false" customFormat="false" customHeight="true" hidden="false" ht="12.1" outlineLevel="0" r="35">
      <c r="C35" s="0" t="s">
        <v>0</v>
      </c>
    </row>
    <row collapsed="false" customFormat="false" customHeight="true" hidden="false" ht="12.1" outlineLevel="0" r="36"/>
    <row collapsed="false" customFormat="false" customHeight="true" hidden="false" ht="12.65" outlineLevel="0" r="37">
      <c r="C37" s="0" t="s">
        <v>7</v>
      </c>
      <c r="E37" s="0" t="s">
        <v>2</v>
      </c>
      <c r="F37" s="0" t="n">
        <v>0.8914285714</v>
      </c>
      <c r="H37" s="0" t="s">
        <v>3</v>
      </c>
      <c r="I37" s="0" t="n">
        <v>-0.31</v>
      </c>
      <c r="J37" s="0" t="s">
        <v>4</v>
      </c>
    </row>
    <row collapsed="false" customFormat="false" customHeight="true" hidden="false" ht="12.1" outlineLevel="0" r="38">
      <c r="A38" s="0" t="n">
        <v>1</v>
      </c>
      <c r="B38" s="0" t="n">
        <f aca="false">A38*($F$5/2)</f>
        <v>0.4457142857</v>
      </c>
      <c r="C38" s="0" t="n">
        <v>2</v>
      </c>
      <c r="D38" s="0" t="n">
        <f aca="false">ABS(C38+B38*(-$I$37))</f>
        <v>2.138171428567</v>
      </c>
      <c r="F38" s="0" t="n">
        <v>1</v>
      </c>
      <c r="G38" s="0" t="n">
        <f aca="false">F38*$F$5</f>
        <v>0.8914285714</v>
      </c>
      <c r="H38" s="0" t="n">
        <f aca="false">D39</f>
        <v>30.776342857134</v>
      </c>
      <c r="I38" s="0" t="n">
        <f aca="false">H38-14.9</f>
        <v>15.876342857134</v>
      </c>
    </row>
    <row collapsed="false" customFormat="false" customHeight="true" hidden="false" ht="12.1" outlineLevel="0" r="39">
      <c r="A39" s="0" t="n">
        <v>2</v>
      </c>
      <c r="B39" s="0" t="n">
        <f aca="false">A39*($F$5/2)</f>
        <v>0.8914285714</v>
      </c>
      <c r="C39" s="0" t="n">
        <v>30.5</v>
      </c>
      <c r="D39" s="0" t="n">
        <f aca="false">ABS(C39+B39*(-$I$37))</f>
        <v>30.776342857134</v>
      </c>
      <c r="F39" s="0" t="n">
        <v>2</v>
      </c>
      <c r="G39" s="0" t="n">
        <f aca="false">F39*$F$5</f>
        <v>1.7828571428</v>
      </c>
      <c r="H39" s="0" t="n">
        <f aca="false">D41</f>
        <v>25.552685714268</v>
      </c>
      <c r="I39" s="0" t="n">
        <f aca="false">H39-14.9</f>
        <v>10.652685714268</v>
      </c>
    </row>
    <row collapsed="false" customFormat="false" customHeight="true" hidden="false" ht="12.1" outlineLevel="0" r="40">
      <c r="A40" s="0" t="n">
        <v>3</v>
      </c>
      <c r="B40" s="0" t="n">
        <f aca="false">A40*($F$5/2)</f>
        <v>1.3371428571</v>
      </c>
      <c r="C40" s="0" t="n">
        <v>6</v>
      </c>
      <c r="D40" s="0" t="n">
        <f aca="false">ABS(C40+B40*(-$I$37))</f>
        <v>6.414514285701</v>
      </c>
      <c r="F40" s="0" t="n">
        <v>3</v>
      </c>
      <c r="G40" s="0" t="n">
        <f aca="false">F40*$F$5</f>
        <v>2.6742857142</v>
      </c>
      <c r="H40" s="0" t="n">
        <f aca="false">D43</f>
        <v>22.329028571402</v>
      </c>
      <c r="I40" s="0" t="n">
        <f aca="false">H40-14.9</f>
        <v>7.429028571402</v>
      </c>
    </row>
    <row collapsed="false" customFormat="false" customHeight="true" hidden="false" ht="12.1" outlineLevel="0" r="41">
      <c r="A41" s="0" t="n">
        <v>4</v>
      </c>
      <c r="B41" s="0" t="n">
        <f aca="false">A41*($F$5/2)</f>
        <v>1.7828571428</v>
      </c>
      <c r="C41" s="0" t="n">
        <v>25</v>
      </c>
      <c r="D41" s="0" t="n">
        <f aca="false">ABS(C41+B41*(-$I$37))</f>
        <v>25.552685714268</v>
      </c>
      <c r="F41" s="0" t="n">
        <v>4</v>
      </c>
      <c r="G41" s="0" t="n">
        <f aca="false">F41*$F$5</f>
        <v>3.5657142856</v>
      </c>
      <c r="H41" s="0" t="n">
        <f aca="false">D45</f>
        <v>19.105371428536</v>
      </c>
      <c r="I41" s="0" t="n">
        <f aca="false">H41-14.9</f>
        <v>4.205371428536</v>
      </c>
    </row>
    <row collapsed="false" customFormat="false" customHeight="true" hidden="false" ht="12.1" outlineLevel="0" r="42">
      <c r="A42" s="0" t="n">
        <v>5</v>
      </c>
      <c r="B42" s="0" t="n">
        <f aca="false">A42*($F$5/2)</f>
        <v>2.2285714285</v>
      </c>
      <c r="C42" s="0" t="n">
        <v>8.5</v>
      </c>
      <c r="D42" s="0" t="n">
        <f aca="false">ABS(C42+B42*(-$I$37))</f>
        <v>9.190857142835</v>
      </c>
      <c r="F42" s="0" t="n">
        <v>5</v>
      </c>
      <c r="G42" s="0" t="n">
        <f aca="false">F42*$F$5</f>
        <v>4.457142857</v>
      </c>
      <c r="H42" s="0" t="n">
        <f aca="false">D47</f>
        <v>16.88171428567</v>
      </c>
      <c r="I42" s="0" t="n">
        <f aca="false">H42-14.9</f>
        <v>1.98171428567</v>
      </c>
    </row>
    <row collapsed="false" customFormat="false" customHeight="true" hidden="false" ht="12.1" outlineLevel="0" r="43">
      <c r="A43" s="0" t="n">
        <v>6</v>
      </c>
      <c r="B43" s="0" t="n">
        <f aca="false">A43*($F$5/2)</f>
        <v>2.6742857142</v>
      </c>
      <c r="C43" s="0" t="n">
        <v>21.5</v>
      </c>
      <c r="D43" s="0" t="n">
        <f aca="false">ABS(C43+B43*(-$I$37))</f>
        <v>22.329028571402</v>
      </c>
      <c r="F43" s="0" t="n">
        <v>6</v>
      </c>
      <c r="G43" s="0" t="n">
        <f aca="false">F43*$F$5</f>
        <v>5.3485714284</v>
      </c>
      <c r="H43" s="0" t="n">
        <f aca="false">D49</f>
        <v>15.658057142804</v>
      </c>
      <c r="I43" s="0" t="n">
        <f aca="false">H43-14.9</f>
        <v>0.758057142803999</v>
      </c>
    </row>
    <row collapsed="false" customFormat="false" customHeight="true" hidden="false" ht="12.1" outlineLevel="0" r="44">
      <c r="A44" s="0" t="n">
        <v>7</v>
      </c>
      <c r="B44" s="0" t="n">
        <f aca="false">A44*($F$5/2)</f>
        <v>3.1199999999</v>
      </c>
      <c r="C44" s="0" t="n">
        <v>10.5</v>
      </c>
      <c r="D44" s="0" t="n">
        <f aca="false">ABS(C44+B44*(-$I$37))</f>
        <v>11.467199999969</v>
      </c>
      <c r="F44" s="0" t="n">
        <v>7</v>
      </c>
      <c r="G44" s="0" t="n">
        <f aca="false">F44*$F$5</f>
        <v>6.2399999998</v>
      </c>
      <c r="H44" s="0" t="n">
        <f aca="false">D51</f>
        <v>14.934399999938</v>
      </c>
      <c r="I44" s="0" t="n">
        <f aca="false">H44-14.9</f>
        <v>0.0343999999379996</v>
      </c>
    </row>
    <row collapsed="false" customFormat="false" customHeight="true" hidden="false" ht="12.1" outlineLevel="0" r="45">
      <c r="A45" s="0" t="n">
        <v>8</v>
      </c>
      <c r="B45" s="0" t="n">
        <f aca="false">A45*($F$5/2)</f>
        <v>3.5657142856</v>
      </c>
      <c r="C45" s="0" t="n">
        <v>18</v>
      </c>
      <c r="D45" s="0" t="n">
        <f aca="false">ABS(C45+B45*(-$I$37))</f>
        <v>19.105371428536</v>
      </c>
    </row>
    <row collapsed="false" customFormat="false" customHeight="true" hidden="false" ht="12.1" outlineLevel="0" r="46">
      <c r="A46" s="0" t="n">
        <v>9</v>
      </c>
      <c r="B46" s="0" t="n">
        <f aca="false">A46*($F$5/2)</f>
        <v>4.0114285713</v>
      </c>
      <c r="C46" s="0" t="n">
        <v>11.5</v>
      </c>
      <c r="D46" s="0" t="n">
        <f aca="false">ABS(C46+B46*(-$I$37))</f>
        <v>12.743542857103</v>
      </c>
    </row>
    <row collapsed="false" customFormat="false" customHeight="true" hidden="false" ht="12.1" outlineLevel="0" r="47">
      <c r="A47" s="0" t="n">
        <v>10</v>
      </c>
      <c r="B47" s="0" t="n">
        <f aca="false">A47*($F$5/2)</f>
        <v>4.457142857</v>
      </c>
      <c r="C47" s="0" t="n">
        <v>15.5</v>
      </c>
      <c r="D47" s="0" t="n">
        <f aca="false">ABS(C47+B47*(-$I$37))</f>
        <v>16.88171428567</v>
      </c>
    </row>
    <row collapsed="false" customFormat="false" customHeight="true" hidden="false" ht="12.1" outlineLevel="0" r="48">
      <c r="A48" s="0" t="n">
        <v>11</v>
      </c>
      <c r="B48" s="0" t="n">
        <f aca="false">A48*($F$5/2)</f>
        <v>4.9028571427</v>
      </c>
      <c r="C48" s="0" t="n">
        <v>12.5</v>
      </c>
      <c r="D48" s="0" t="n">
        <f aca="false">ABS(C48+B48*(-$I$37))</f>
        <v>14.019885714237</v>
      </c>
    </row>
    <row collapsed="false" customFormat="false" customHeight="true" hidden="false" ht="12.1" outlineLevel="0" r="49">
      <c r="A49" s="0" t="n">
        <v>12</v>
      </c>
      <c r="B49" s="0" t="n">
        <f aca="false">A49*($F$5/2)</f>
        <v>5.3485714284</v>
      </c>
      <c r="C49" s="0" t="n">
        <v>14</v>
      </c>
      <c r="D49" s="0" t="n">
        <f aca="false">ABS(C49+B49*(-$I$37))</f>
        <v>15.658057142804</v>
      </c>
    </row>
    <row collapsed="false" customFormat="false" customHeight="true" hidden="false" ht="12.1" outlineLevel="0" r="50">
      <c r="A50" s="0" t="n">
        <v>13</v>
      </c>
      <c r="B50" s="0" t="n">
        <f aca="false">A50*($F$5/2)</f>
        <v>5.7942857141</v>
      </c>
      <c r="C50" s="0" t="n">
        <v>12</v>
      </c>
      <c r="D50" s="0" t="n">
        <f aca="false">ABS(C50+B50*(-$I$37))</f>
        <v>13.796228571371</v>
      </c>
    </row>
    <row collapsed="false" customFormat="false" customHeight="true" hidden="false" ht="12.1" outlineLevel="0" r="51">
      <c r="A51" s="0" t="n">
        <v>14</v>
      </c>
      <c r="B51" s="0" t="n">
        <f aca="false">A51*($F$5/2)</f>
        <v>6.2399999998</v>
      </c>
      <c r="C51" s="0" t="n">
        <v>13</v>
      </c>
      <c r="D51" s="0" t="n">
        <f aca="false">ABS(C51+B51*(-$I$37))</f>
        <v>14.934399999938</v>
      </c>
    </row>
    <row collapsed="false" customFormat="false" customHeight="true" hidden="false" ht="12.1" outlineLevel="0" r="52">
      <c r="A51" s="0" t="n">
        <v>14</v>
      </c>
      <c r="B51" s="0" t="n">
        <f aca="false">A51*($F$5/2)</f>
        <v>6.2399999998</v>
      </c>
      <c r="C51" s="0" t="n">
        <v>13</v>
      </c>
      <c r="D51" s="0" t="n">
        <f aca="false">ABS(C51+B51*(-$I$37))</f>
        <v>14.934399999938</v>
      </c>
    </row>
    <row collapsed="false" customFormat="false" customHeight="true" hidden="false" ht="12.1" outlineLevel="0" r="53">
      <c r="A51" s="0" t="n">
        <v>14</v>
      </c>
      <c r="B51" s="0" t="n">
        <f aca="false">A51*($F$5/2)</f>
        <v>6.2399999998</v>
      </c>
      <c r="C51" s="0" t="n">
        <v>13</v>
      </c>
      <c r="D51" s="0" t="n">
        <f aca="false">ABS(C51+B51*(-$I$37))</f>
        <v>14.934399999938</v>
      </c>
    </row>
    <row collapsed="false" customFormat="false" customHeight="true" hidden="false" ht="12.1" outlineLevel="0" r="54">
      <c r="A51" s="0" t="n">
        <v>14</v>
      </c>
      <c r="B51" s="0" t="n">
        <f aca="false">A51*($F$5/2)</f>
        <v>6.2399999998</v>
      </c>
      <c r="C51" s="0" t="n">
        <v>13</v>
      </c>
      <c r="D51" s="0" t="n">
        <f aca="false">ABS(C51+B51*(-$I$37))</f>
        <v>14.934399999938</v>
      </c>
    </row>
    <row collapsed="false" customFormat="false" customHeight="true" hidden="false" ht="12.1" outlineLevel="0" r="55">
      <c r="A51" s="0" t="n">
        <v>14</v>
      </c>
      <c r="B51" s="0" t="n">
        <f aca="false">A51*($F$5/2)</f>
        <v>6.2399999998</v>
      </c>
      <c r="C51" s="0" t="n">
        <v>13</v>
      </c>
      <c r="D51" s="0" t="n">
        <f aca="false">ABS(C51+B51*(-$I$37))</f>
        <v>14.934399999938</v>
      </c>
    </row>
    <row collapsed="false" customFormat="false" customHeight="true" hidden="false" ht="12.1" outlineLevel="0" r="56">
      <c r="A51" s="0" t="n">
        <v>14</v>
      </c>
      <c r="B51" s="0" t="n">
        <f aca="false">A51*($F$5/2)</f>
        <v>6.2399999998</v>
      </c>
      <c r="C51" s="0" t="n">
        <v>13</v>
      </c>
      <c r="D51" s="0" t="n">
        <f aca="false">ABS(C51+B51*(-$I$37))</f>
        <v>14.934399999938</v>
      </c>
    </row>
    <row collapsed="false" customFormat="false" customHeight="true" hidden="false" ht="12.1" outlineLevel="0" r="57">
      <c r="A51" s="0" t="n">
        <v>14</v>
      </c>
      <c r="B51" s="0" t="n">
        <f aca="false">A51*($F$5/2)</f>
        <v>6.2399999998</v>
      </c>
      <c r="C51" s="0" t="n">
        <v>13</v>
      </c>
      <c r="D51" s="0" t="n">
        <f aca="false">ABS(C51+B51*(-$I$37))</f>
        <v>14.934399999938</v>
      </c>
    </row>
    <row collapsed="false" customFormat="false" customHeight="true" hidden="false" ht="12.1" outlineLevel="0" r="58">
      <c r="A51" s="0" t="n">
        <v>14</v>
      </c>
      <c r="B51" s="0" t="n">
        <f aca="false">A51*($F$5/2)</f>
        <v>6.2399999998</v>
      </c>
      <c r="C51" s="0" t="n">
        <v>13</v>
      </c>
      <c r="D51" s="0" t="n">
        <f aca="false">ABS(C51+B51*(-$I$37))</f>
        <v>14.934399999938</v>
      </c>
    </row>
    <row collapsed="false" customFormat="false" customHeight="true" hidden="false" ht="12.1" outlineLevel="0" r="59">
      <c r="A51" s="0" t="n">
        <v>14</v>
      </c>
      <c r="B51" s="0" t="n">
        <f aca="false">A51*($F$5/2)</f>
        <v>6.2399999998</v>
      </c>
      <c r="C51" s="0" t="n">
        <v>13</v>
      </c>
      <c r="D51" s="0" t="n">
        <f aca="false">ABS(C51+B51*(-$I$37))</f>
        <v>14.934399999938</v>
      </c>
    </row>
    <row collapsed="false" customFormat="false" customHeight="true" hidden="false" ht="12.1" outlineLevel="0" r="60">
      <c r="A51" s="0" t="n">
        <v>14</v>
      </c>
      <c r="B51" s="0" t="n">
        <f aca="false">A51*($F$5/2)</f>
        <v>6.2399999998</v>
      </c>
      <c r="C51" s="0" t="n">
        <v>13</v>
      </c>
      <c r="D51" s="0" t="n">
        <f aca="false">ABS(C51+B51*(-$I$37))</f>
        <v>14.934399999938</v>
      </c>
    </row>
    <row collapsed="false" customFormat="false" customHeight="true" hidden="false" ht="12.1" outlineLevel="0" r="61">
      <c r="A51" s="0" t="n">
        <v>14</v>
      </c>
      <c r="B51" s="0" t="n">
        <f aca="false">A51*($F$5/2)</f>
        <v>6.2399999998</v>
      </c>
      <c r="C51" s="0" t="n">
        <v>13</v>
      </c>
      <c r="D51" s="0" t="n">
        <f aca="false">ABS(C51+B51*(-$I$37))</f>
        <v>14.934399999938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LibreOffice/4.0.1.2$Linux_X86_64 LibreOffice_project/84102822e3d61eb989ddd325abf1ac077904985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2013-05-28T09:09:15.00Z</dcterms:created>
  <cp:revision>0</cp:revision>
</cp:coreProperties>
</file>