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11" i="1"/>
  <c r="K131"/>
  <c r="K132"/>
  <c r="K133"/>
  <c r="K134"/>
  <c r="K135"/>
  <c r="K136"/>
  <c r="K137"/>
  <c r="K138"/>
  <c r="K139"/>
  <c r="K130"/>
  <c r="K111"/>
  <c r="K112"/>
  <c r="K113"/>
  <c r="K114"/>
  <c r="K115"/>
  <c r="K116"/>
  <c r="K117"/>
  <c r="K118"/>
  <c r="K119"/>
  <c r="K110"/>
  <c r="K90"/>
  <c r="K91"/>
  <c r="K92"/>
  <c r="K93"/>
  <c r="K94"/>
  <c r="K95"/>
  <c r="K96"/>
  <c r="K97"/>
  <c r="K98"/>
  <c r="K99"/>
  <c r="K71"/>
  <c r="K72"/>
  <c r="K73"/>
  <c r="K74"/>
  <c r="K75"/>
  <c r="K76"/>
  <c r="K77"/>
  <c r="K78"/>
  <c r="K79"/>
  <c r="K70"/>
  <c r="K51"/>
  <c r="K52"/>
  <c r="K53"/>
  <c r="K54"/>
  <c r="K55"/>
  <c r="K56"/>
  <c r="K57"/>
  <c r="K58"/>
  <c r="K59"/>
  <c r="K50"/>
  <c r="K31"/>
  <c r="K32"/>
  <c r="K33"/>
  <c r="K34"/>
  <c r="K35"/>
  <c r="K36"/>
  <c r="K37"/>
  <c r="K38"/>
  <c r="K39"/>
  <c r="K30"/>
  <c r="K12"/>
  <c r="J23" s="1"/>
  <c r="K13"/>
  <c r="K14"/>
  <c r="K15"/>
  <c r="K16"/>
  <c r="K17"/>
  <c r="K18"/>
  <c r="K19"/>
  <c r="K20"/>
  <c r="E133"/>
  <c r="K279"/>
  <c r="K278"/>
  <c r="K277"/>
  <c r="K276"/>
  <c r="K275"/>
  <c r="K274"/>
  <c r="K273"/>
  <c r="K282" s="1"/>
  <c r="L282" s="1"/>
  <c r="K272"/>
  <c r="J282" s="1"/>
  <c r="K271"/>
  <c r="K270"/>
  <c r="J270"/>
  <c r="K259"/>
  <c r="K258"/>
  <c r="K257"/>
  <c r="K256"/>
  <c r="K255"/>
  <c r="K254"/>
  <c r="K253"/>
  <c r="K262" s="1"/>
  <c r="L262" s="1"/>
  <c r="K252"/>
  <c r="J262" s="1"/>
  <c r="K251"/>
  <c r="K250"/>
  <c r="J250"/>
  <c r="K239"/>
  <c r="K238"/>
  <c r="K237"/>
  <c r="K236"/>
  <c r="K235"/>
  <c r="K234"/>
  <c r="K233"/>
  <c r="K242" s="1"/>
  <c r="L242" s="1"/>
  <c r="K232"/>
  <c r="J242" s="1"/>
  <c r="K231"/>
  <c r="K230"/>
  <c r="J230"/>
  <c r="J222"/>
  <c r="K219"/>
  <c r="K218"/>
  <c r="K217"/>
  <c r="K216"/>
  <c r="K215"/>
  <c r="K214"/>
  <c r="K213"/>
  <c r="K212"/>
  <c r="K211"/>
  <c r="K210"/>
  <c r="K222" s="1"/>
  <c r="L222" s="1"/>
  <c r="J210"/>
  <c r="K199"/>
  <c r="K198"/>
  <c r="K197"/>
  <c r="K196"/>
  <c r="K195"/>
  <c r="K194"/>
  <c r="K193"/>
  <c r="K202" s="1"/>
  <c r="L202" s="1"/>
  <c r="K192"/>
  <c r="J202" s="1"/>
  <c r="K191"/>
  <c r="K190"/>
  <c r="J190"/>
  <c r="K179"/>
  <c r="K178"/>
  <c r="K177"/>
  <c r="K176"/>
  <c r="K175"/>
  <c r="K174"/>
  <c r="K173"/>
  <c r="K182" s="1"/>
  <c r="L182" s="1"/>
  <c r="K172"/>
  <c r="J182" s="1"/>
  <c r="K171"/>
  <c r="K170"/>
  <c r="J170"/>
  <c r="K159"/>
  <c r="K158"/>
  <c r="K157"/>
  <c r="K156"/>
  <c r="K155"/>
  <c r="K154"/>
  <c r="K153"/>
  <c r="K162" s="1"/>
  <c r="L162" s="1"/>
  <c r="K152"/>
  <c r="J162" s="1"/>
  <c r="K151"/>
  <c r="K150"/>
  <c r="J150"/>
  <c r="J130"/>
  <c r="J110"/>
  <c r="J90"/>
  <c r="J70"/>
  <c r="J50"/>
  <c r="J30"/>
  <c r="J11"/>
  <c r="E275"/>
  <c r="E273"/>
  <c r="E270"/>
  <c r="E250"/>
  <c r="E255"/>
  <c r="E253"/>
  <c r="E235"/>
  <c r="E233"/>
  <c r="E230"/>
  <c r="E215"/>
  <c r="E213"/>
  <c r="E210"/>
  <c r="E195"/>
  <c r="E193"/>
  <c r="E190"/>
  <c r="E175"/>
  <c r="E173"/>
  <c r="E170"/>
  <c r="E155"/>
  <c r="C153"/>
  <c r="E153" s="1"/>
  <c r="E150"/>
  <c r="E135"/>
  <c r="C133"/>
  <c r="E130"/>
  <c r="E115"/>
  <c r="E113"/>
  <c r="C113"/>
  <c r="E110"/>
  <c r="E95"/>
  <c r="C93"/>
  <c r="E93" s="1"/>
  <c r="E90"/>
  <c r="E75"/>
  <c r="E73"/>
  <c r="C73"/>
  <c r="E53"/>
  <c r="C53"/>
  <c r="E33"/>
  <c r="C33"/>
  <c r="E14"/>
  <c r="C14"/>
  <c r="E70"/>
  <c r="E55"/>
  <c r="E50"/>
  <c r="E35"/>
  <c r="E30"/>
  <c r="E16"/>
  <c r="E11"/>
  <c r="K23" l="1"/>
  <c r="L23" s="1"/>
  <c r="K122"/>
  <c r="L122" s="1"/>
  <c r="J142"/>
  <c r="K142"/>
  <c r="L142" s="1"/>
  <c r="J122"/>
  <c r="K102"/>
  <c r="L102" s="1"/>
  <c r="J102"/>
  <c r="J82"/>
  <c r="K82"/>
  <c r="L82" s="1"/>
  <c r="K62"/>
  <c r="L62" s="1"/>
  <c r="J62"/>
  <c r="J42"/>
  <c r="K42"/>
  <c r="L42" s="1"/>
</calcChain>
</file>

<file path=xl/sharedStrings.xml><?xml version="1.0" encoding="utf-8"?>
<sst xmlns="http://schemas.openxmlformats.org/spreadsheetml/2006/main" count="364" uniqueCount="30">
  <si>
    <t>Balls</t>
  </si>
  <si>
    <t>ball 1</t>
  </si>
  <si>
    <t>ball 2</t>
  </si>
  <si>
    <t>ball 3</t>
  </si>
  <si>
    <t>Mass [g]</t>
  </si>
  <si>
    <t>Diameter [mm]</t>
  </si>
  <si>
    <t>ball 1 vs ball 2</t>
  </si>
  <si>
    <t>initial right:</t>
  </si>
  <si>
    <t>center:</t>
  </si>
  <si>
    <t>ball 2:</t>
  </si>
  <si>
    <t>ball 1:</t>
  </si>
  <si>
    <t>in rest</t>
  </si>
  <si>
    <t>initial:</t>
  </si>
  <si>
    <t>Measurments:</t>
  </si>
  <si>
    <t>offset:</t>
  </si>
  <si>
    <t>elastisch</t>
  </si>
  <si>
    <t>slider</t>
  </si>
  <si>
    <t>unelastisch</t>
  </si>
  <si>
    <t>ball 1 vs ball 3</t>
  </si>
  <si>
    <t>ball 3:</t>
  </si>
  <si>
    <t>ball 2 vs ball 1</t>
  </si>
  <si>
    <t>ball 2 vs ball 2</t>
  </si>
  <si>
    <t>ball 2 vs ball 3</t>
  </si>
  <si>
    <t>ball 3 vs ball 2</t>
  </si>
  <si>
    <t>ball 3 vs ball 1</t>
  </si>
  <si>
    <t>Mean</t>
  </si>
  <si>
    <t>Stdev</t>
  </si>
  <si>
    <t>StdErrMean</t>
  </si>
  <si>
    <t>a1</t>
  </si>
  <si>
    <t>a2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</si>
</sst>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1"/>
    <xf numFmtId="0" fontId="1" fillId="7" borderId="0" xfId="2"/>
    <xf numFmtId="0" fontId="0" fillId="0" borderId="0" xfId="0" applyNumberFormat="1"/>
    <xf numFmtId="0" fontId="1" fillId="7" borderId="0" xfId="2" applyNumberFormat="1"/>
    <xf numFmtId="0" fontId="2" fillId="6" borderId="0" xfId="1" applyNumberFormat="1"/>
  </cellXfs>
  <cellStyles count="3">
    <cellStyle name="20% - Akzent1" xfId="2" builtinId="30"/>
    <cellStyle name="Gut" xfId="1" builtinId="26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82"/>
  <sheetViews>
    <sheetView tabSelected="1" topLeftCell="A3" zoomScale="85" zoomScaleNormal="85" workbookViewId="0">
      <selection activeCell="K11" sqref="K11"/>
    </sheetView>
  </sheetViews>
  <sheetFormatPr baseColWidth="10" defaultRowHeight="15"/>
  <cols>
    <col min="1" max="1" width="23" customWidth="1"/>
    <col min="7" max="7" width="18.28515625" customWidth="1"/>
    <col min="11" max="12" width="11.42578125" style="7"/>
  </cols>
  <sheetData>
    <row r="2" spans="1:11">
      <c r="B2" t="s">
        <v>0</v>
      </c>
    </row>
    <row r="3" spans="1:11">
      <c r="A3" s="1"/>
      <c r="B3" s="1" t="s">
        <v>1</v>
      </c>
      <c r="C3" s="1" t="s">
        <v>2</v>
      </c>
      <c r="D3" s="1" t="s">
        <v>3</v>
      </c>
    </row>
    <row r="4" spans="1:11">
      <c r="A4" s="1" t="s">
        <v>4</v>
      </c>
      <c r="B4" s="1">
        <v>233</v>
      </c>
      <c r="C4" s="1">
        <v>540</v>
      </c>
      <c r="D4" s="1">
        <v>1049</v>
      </c>
    </row>
    <row r="5" spans="1:11">
      <c r="A5" s="1" t="s">
        <v>5</v>
      </c>
      <c r="B5" s="1">
        <v>38</v>
      </c>
      <c r="C5" s="1">
        <v>52</v>
      </c>
      <c r="D5" s="1">
        <v>65</v>
      </c>
    </row>
    <row r="9" spans="1:11">
      <c r="A9" s="4" t="s">
        <v>6</v>
      </c>
      <c r="B9" s="4" t="s">
        <v>15</v>
      </c>
    </row>
    <row r="10" spans="1:11">
      <c r="B10" t="s">
        <v>9</v>
      </c>
      <c r="G10" s="2" t="s">
        <v>13</v>
      </c>
      <c r="H10" s="2" t="s">
        <v>14</v>
      </c>
      <c r="J10" s="6" t="s">
        <v>28</v>
      </c>
      <c r="K10" s="8" t="s">
        <v>29</v>
      </c>
    </row>
    <row r="11" spans="1:11">
      <c r="B11" t="s">
        <v>7</v>
      </c>
      <c r="C11">
        <v>291</v>
      </c>
      <c r="D11" t="s">
        <v>8</v>
      </c>
      <c r="E11">
        <f>C11-C5/2</f>
        <v>265</v>
      </c>
      <c r="G11" s="2">
        <v>1</v>
      </c>
      <c r="H11" s="2">
        <v>34</v>
      </c>
      <c r="J11">
        <f>E14-E16</f>
        <v>159</v>
      </c>
      <c r="K11" s="7">
        <f>$C$18+H11-$C$5/2-$E$11</f>
        <v>143</v>
      </c>
    </row>
    <row r="12" spans="1:11">
      <c r="B12" t="s">
        <v>10</v>
      </c>
      <c r="G12" s="2">
        <v>2</v>
      </c>
      <c r="H12" s="2">
        <v>34</v>
      </c>
      <c r="K12" s="7">
        <f t="shared" ref="K12:K20" si="0">$C$18+H12-$C$5/2-$E$11</f>
        <v>143</v>
      </c>
    </row>
    <row r="13" spans="1:11">
      <c r="B13" t="s">
        <v>11</v>
      </c>
      <c r="G13" s="2">
        <v>3</v>
      </c>
      <c r="H13" s="2">
        <v>35</v>
      </c>
      <c r="K13" s="7">
        <f t="shared" si="0"/>
        <v>144</v>
      </c>
    </row>
    <row r="14" spans="1:11">
      <c r="B14" t="s">
        <v>7</v>
      </c>
      <c r="C14">
        <f>C11-C5</f>
        <v>239</v>
      </c>
      <c r="D14" t="s">
        <v>8</v>
      </c>
      <c r="E14">
        <f>C14-B5/2</f>
        <v>220</v>
      </c>
      <c r="G14" s="2">
        <v>4</v>
      </c>
      <c r="H14" s="2">
        <v>35</v>
      </c>
      <c r="K14" s="7">
        <f t="shared" si="0"/>
        <v>144</v>
      </c>
    </row>
    <row r="15" spans="1:11">
      <c r="B15" t="s">
        <v>12</v>
      </c>
      <c r="G15" s="2">
        <v>5</v>
      </c>
      <c r="H15" s="2">
        <v>36</v>
      </c>
      <c r="K15" s="7">
        <f t="shared" si="0"/>
        <v>145</v>
      </c>
    </row>
    <row r="16" spans="1:11">
      <c r="B16" t="s">
        <v>7</v>
      </c>
      <c r="C16">
        <v>80</v>
      </c>
      <c r="D16" t="s">
        <v>8</v>
      </c>
      <c r="E16">
        <f>C16-B5/2</f>
        <v>61</v>
      </c>
      <c r="G16" s="2">
        <v>6</v>
      </c>
      <c r="H16" s="2">
        <v>34</v>
      </c>
      <c r="K16" s="7">
        <f t="shared" si="0"/>
        <v>143</v>
      </c>
    </row>
    <row r="17" spans="1:12">
      <c r="G17" s="2">
        <v>7</v>
      </c>
      <c r="H17" s="2">
        <v>34</v>
      </c>
      <c r="K17" s="7">
        <f t="shared" si="0"/>
        <v>143</v>
      </c>
    </row>
    <row r="18" spans="1:12">
      <c r="B18" t="s">
        <v>16</v>
      </c>
      <c r="C18" s="3">
        <v>400</v>
      </c>
      <c r="G18" s="2">
        <v>8</v>
      </c>
      <c r="H18" s="2">
        <v>34</v>
      </c>
      <c r="K18" s="7">
        <f t="shared" si="0"/>
        <v>143</v>
      </c>
    </row>
    <row r="19" spans="1:12">
      <c r="G19" s="2">
        <v>9</v>
      </c>
      <c r="H19" s="2">
        <v>34</v>
      </c>
      <c r="K19" s="7">
        <f t="shared" si="0"/>
        <v>143</v>
      </c>
    </row>
    <row r="20" spans="1:12">
      <c r="G20" s="2">
        <v>10</v>
      </c>
      <c r="H20" s="2">
        <v>34</v>
      </c>
      <c r="K20" s="7">
        <f t="shared" si="0"/>
        <v>143</v>
      </c>
    </row>
    <row r="21" spans="1:12">
      <c r="B21" t="s">
        <v>0</v>
      </c>
    </row>
    <row r="22" spans="1:12">
      <c r="A22" s="1"/>
      <c r="B22" s="1" t="s">
        <v>1</v>
      </c>
      <c r="C22" s="1" t="s">
        <v>2</v>
      </c>
      <c r="D22" s="1" t="s">
        <v>3</v>
      </c>
      <c r="J22" s="5" t="s">
        <v>25</v>
      </c>
      <c r="K22" s="9" t="s">
        <v>26</v>
      </c>
      <c r="L22" s="9" t="s">
        <v>27</v>
      </c>
    </row>
    <row r="23" spans="1:12">
      <c r="A23" s="1" t="s">
        <v>4</v>
      </c>
      <c r="B23" s="1">
        <v>233</v>
      </c>
      <c r="C23" s="1">
        <v>540</v>
      </c>
      <c r="D23" s="1">
        <v>1049</v>
      </c>
      <c r="J23">
        <f>AVERAGE(K11:K20)</f>
        <v>143.4</v>
      </c>
      <c r="K23" s="7">
        <f>STDEV(K11:K20)</f>
        <v>0.69920589877963857</v>
      </c>
      <c r="L23" s="7">
        <f>K23/SQRT(COUNT(K11:K20))</f>
        <v>0.22110831935688041</v>
      </c>
    </row>
    <row r="24" spans="1:12">
      <c r="A24" s="1" t="s">
        <v>5</v>
      </c>
      <c r="B24" s="1">
        <v>38</v>
      </c>
      <c r="C24" s="1">
        <v>52</v>
      </c>
      <c r="D24" s="1">
        <v>65</v>
      </c>
    </row>
    <row r="28" spans="1:12">
      <c r="A28" s="4" t="s">
        <v>6</v>
      </c>
      <c r="B28" s="4" t="s">
        <v>17</v>
      </c>
    </row>
    <row r="29" spans="1:12">
      <c r="B29" t="s">
        <v>9</v>
      </c>
      <c r="G29" s="2" t="s">
        <v>13</v>
      </c>
      <c r="H29" s="2" t="s">
        <v>14</v>
      </c>
      <c r="J29" s="6" t="s">
        <v>28</v>
      </c>
      <c r="K29" s="8" t="s">
        <v>29</v>
      </c>
    </row>
    <row r="30" spans="1:12">
      <c r="B30" t="s">
        <v>7</v>
      </c>
      <c r="C30">
        <v>291</v>
      </c>
      <c r="D30" t="s">
        <v>8</v>
      </c>
      <c r="E30">
        <f>C30-C24/2</f>
        <v>265</v>
      </c>
      <c r="G30" s="2">
        <v>1</v>
      </c>
      <c r="H30" s="2">
        <v>36</v>
      </c>
      <c r="J30">
        <f>E33-E35</f>
        <v>159</v>
      </c>
      <c r="K30" s="7">
        <f>$C$37+H30-$C$24/2-$E$30</f>
        <v>95</v>
      </c>
    </row>
    <row r="31" spans="1:12">
      <c r="B31" t="s">
        <v>10</v>
      </c>
      <c r="G31" s="2">
        <v>2</v>
      </c>
      <c r="H31" s="2">
        <v>38</v>
      </c>
      <c r="K31" s="7">
        <f t="shared" ref="K31:K39" si="1">$C$37+H31-$C$24/2-$E$30</f>
        <v>97</v>
      </c>
    </row>
    <row r="32" spans="1:12">
      <c r="B32" t="s">
        <v>11</v>
      </c>
      <c r="G32" s="2">
        <v>3</v>
      </c>
      <c r="H32" s="2">
        <v>40</v>
      </c>
      <c r="K32" s="7">
        <f t="shared" si="1"/>
        <v>99</v>
      </c>
    </row>
    <row r="33" spans="1:12">
      <c r="B33" t="s">
        <v>7</v>
      </c>
      <c r="C33">
        <f>C30-C24</f>
        <v>239</v>
      </c>
      <c r="D33" t="s">
        <v>8</v>
      </c>
      <c r="E33">
        <f>C33-B24/2</f>
        <v>220</v>
      </c>
      <c r="G33" s="2">
        <v>4</v>
      </c>
      <c r="H33" s="2">
        <v>36</v>
      </c>
      <c r="K33" s="7">
        <f t="shared" si="1"/>
        <v>95</v>
      </c>
    </row>
    <row r="34" spans="1:12">
      <c r="B34" t="s">
        <v>12</v>
      </c>
      <c r="G34" s="2">
        <v>5</v>
      </c>
      <c r="H34" s="2">
        <v>37</v>
      </c>
      <c r="K34" s="7">
        <f t="shared" si="1"/>
        <v>96</v>
      </c>
    </row>
    <row r="35" spans="1:12">
      <c r="B35" t="s">
        <v>7</v>
      </c>
      <c r="C35">
        <v>80</v>
      </c>
      <c r="D35" t="s">
        <v>8</v>
      </c>
      <c r="E35">
        <f>C35-B24/2</f>
        <v>61</v>
      </c>
      <c r="G35" s="2">
        <v>6</v>
      </c>
      <c r="H35" s="2">
        <v>36</v>
      </c>
      <c r="K35" s="7">
        <f t="shared" si="1"/>
        <v>95</v>
      </c>
    </row>
    <row r="36" spans="1:12">
      <c r="G36" s="2">
        <v>7</v>
      </c>
      <c r="H36" s="2">
        <v>35</v>
      </c>
      <c r="K36" s="7">
        <f t="shared" si="1"/>
        <v>94</v>
      </c>
    </row>
    <row r="37" spans="1:12">
      <c r="B37" t="s">
        <v>16</v>
      </c>
      <c r="C37" s="3">
        <v>350</v>
      </c>
      <c r="G37" s="2">
        <v>8</v>
      </c>
      <c r="H37" s="2">
        <v>35</v>
      </c>
      <c r="K37" s="7">
        <f t="shared" si="1"/>
        <v>94</v>
      </c>
    </row>
    <row r="38" spans="1:12">
      <c r="G38" s="2">
        <v>9</v>
      </c>
      <c r="H38" s="2">
        <v>36</v>
      </c>
      <c r="K38" s="7">
        <f t="shared" si="1"/>
        <v>95</v>
      </c>
    </row>
    <row r="39" spans="1:12">
      <c r="G39" s="2">
        <v>10</v>
      </c>
      <c r="H39" s="2">
        <v>36</v>
      </c>
      <c r="K39" s="7">
        <f t="shared" si="1"/>
        <v>95</v>
      </c>
    </row>
    <row r="41" spans="1:12">
      <c r="B41" t="s">
        <v>0</v>
      </c>
      <c r="J41" s="5" t="s">
        <v>25</v>
      </c>
      <c r="K41" s="9" t="s">
        <v>26</v>
      </c>
      <c r="L41" s="9" t="s">
        <v>27</v>
      </c>
    </row>
    <row r="42" spans="1:12">
      <c r="A42" s="1"/>
      <c r="B42" s="1" t="s">
        <v>1</v>
      </c>
      <c r="C42" s="1" t="s">
        <v>2</v>
      </c>
      <c r="D42" s="1" t="s">
        <v>3</v>
      </c>
      <c r="J42">
        <f>AVERAGE(K30:K39)</f>
        <v>95.5</v>
      </c>
      <c r="K42" s="7">
        <f>STDEV(K30:K39)</f>
        <v>1.509230856356236</v>
      </c>
      <c r="L42" s="7">
        <f>K42/SQRT(COUNT(K30:K39))</f>
        <v>0.47726070210921173</v>
      </c>
    </row>
    <row r="43" spans="1:12">
      <c r="A43" s="1" t="s">
        <v>4</v>
      </c>
      <c r="B43" s="1">
        <v>233</v>
      </c>
      <c r="C43" s="1">
        <v>540</v>
      </c>
      <c r="D43" s="1">
        <v>1049</v>
      </c>
      <c r="K43"/>
      <c r="L43"/>
    </row>
    <row r="44" spans="1:12">
      <c r="A44" s="1" t="s">
        <v>5</v>
      </c>
      <c r="B44" s="1">
        <v>38</v>
      </c>
      <c r="C44" s="1">
        <v>52</v>
      </c>
      <c r="D44" s="1">
        <v>65</v>
      </c>
      <c r="K44"/>
      <c r="L44"/>
    </row>
    <row r="45" spans="1:12">
      <c r="K45"/>
      <c r="L45"/>
    </row>
    <row r="46" spans="1:12">
      <c r="K46"/>
      <c r="L46"/>
    </row>
    <row r="47" spans="1:12">
      <c r="K47"/>
      <c r="L47"/>
    </row>
    <row r="48" spans="1:12">
      <c r="A48" s="4" t="s">
        <v>18</v>
      </c>
      <c r="B48" s="4" t="s">
        <v>15</v>
      </c>
      <c r="K48"/>
      <c r="L48"/>
    </row>
    <row r="49" spans="1:12">
      <c r="B49" t="s">
        <v>19</v>
      </c>
      <c r="G49" s="2" t="s">
        <v>13</v>
      </c>
      <c r="H49" s="2" t="s">
        <v>14</v>
      </c>
      <c r="J49" s="6" t="s">
        <v>28</v>
      </c>
      <c r="K49" s="8" t="s">
        <v>29</v>
      </c>
    </row>
    <row r="50" spans="1:12">
      <c r="B50" t="s">
        <v>7</v>
      </c>
      <c r="C50">
        <v>303</v>
      </c>
      <c r="D50" t="s">
        <v>8</v>
      </c>
      <c r="E50">
        <f>C50-D44/2</f>
        <v>270.5</v>
      </c>
      <c r="G50" s="2">
        <v>1</v>
      </c>
      <c r="H50" s="2">
        <v>39</v>
      </c>
      <c r="J50">
        <f>E53-E55</f>
        <v>158</v>
      </c>
      <c r="K50" s="7">
        <f>$C$57+H50-$D$44/2-$E$50</f>
        <v>106</v>
      </c>
    </row>
    <row r="51" spans="1:12">
      <c r="B51" t="s">
        <v>10</v>
      </c>
      <c r="G51" s="2">
        <v>2</v>
      </c>
      <c r="H51" s="2">
        <v>39</v>
      </c>
      <c r="K51" s="7">
        <f t="shared" ref="K51:K59" si="2">$C$57+H51-$D$44/2-$E$50</f>
        <v>106</v>
      </c>
    </row>
    <row r="52" spans="1:12">
      <c r="B52" t="s">
        <v>11</v>
      </c>
      <c r="G52" s="2">
        <v>3</v>
      </c>
      <c r="H52" s="2">
        <v>38</v>
      </c>
      <c r="K52" s="7">
        <f t="shared" si="2"/>
        <v>105</v>
      </c>
    </row>
    <row r="53" spans="1:12">
      <c r="B53" t="s">
        <v>7</v>
      </c>
      <c r="C53">
        <f>C50-D44</f>
        <v>238</v>
      </c>
      <c r="D53" t="s">
        <v>8</v>
      </c>
      <c r="E53">
        <f>C53-B44/2</f>
        <v>219</v>
      </c>
      <c r="G53" s="2">
        <v>4</v>
      </c>
      <c r="H53" s="2">
        <v>38.5</v>
      </c>
      <c r="K53" s="7">
        <f t="shared" si="2"/>
        <v>105.5</v>
      </c>
    </row>
    <row r="54" spans="1:12">
      <c r="B54" t="s">
        <v>12</v>
      </c>
      <c r="G54" s="2">
        <v>5</v>
      </c>
      <c r="H54" s="2">
        <v>38.5</v>
      </c>
      <c r="K54" s="7">
        <f t="shared" si="2"/>
        <v>105.5</v>
      </c>
    </row>
    <row r="55" spans="1:12">
      <c r="B55" t="s">
        <v>7</v>
      </c>
      <c r="C55">
        <v>80</v>
      </c>
      <c r="D55" t="s">
        <v>8</v>
      </c>
      <c r="E55">
        <f>C55-B44/2</f>
        <v>61</v>
      </c>
      <c r="G55" s="2">
        <v>6</v>
      </c>
      <c r="H55" s="2">
        <v>38.5</v>
      </c>
      <c r="K55" s="7">
        <f t="shared" si="2"/>
        <v>105.5</v>
      </c>
    </row>
    <row r="56" spans="1:12">
      <c r="G56" s="2">
        <v>7</v>
      </c>
      <c r="H56" s="2">
        <v>38</v>
      </c>
      <c r="K56" s="7">
        <f t="shared" si="2"/>
        <v>105</v>
      </c>
    </row>
    <row r="57" spans="1:12">
      <c r="B57" t="s">
        <v>16</v>
      </c>
      <c r="C57" s="3">
        <v>370</v>
      </c>
      <c r="G57" s="2">
        <v>8</v>
      </c>
      <c r="H57" s="2">
        <v>37.5</v>
      </c>
      <c r="K57" s="7">
        <f t="shared" si="2"/>
        <v>104.5</v>
      </c>
    </row>
    <row r="58" spans="1:12">
      <c r="G58" s="2">
        <v>9</v>
      </c>
      <c r="H58" s="2">
        <v>39</v>
      </c>
      <c r="K58" s="7">
        <f t="shared" si="2"/>
        <v>106</v>
      </c>
    </row>
    <row r="59" spans="1:12">
      <c r="G59" s="2">
        <v>10</v>
      </c>
      <c r="H59" s="2">
        <v>39</v>
      </c>
      <c r="K59" s="7">
        <f t="shared" si="2"/>
        <v>106</v>
      </c>
    </row>
    <row r="61" spans="1:12">
      <c r="B61" t="s">
        <v>0</v>
      </c>
      <c r="J61" s="5" t="s">
        <v>25</v>
      </c>
      <c r="K61" s="9" t="s">
        <v>26</v>
      </c>
      <c r="L61" s="9" t="s">
        <v>27</v>
      </c>
    </row>
    <row r="62" spans="1:12">
      <c r="A62" s="1"/>
      <c r="B62" s="1" t="s">
        <v>1</v>
      </c>
      <c r="C62" s="1" t="s">
        <v>2</v>
      </c>
      <c r="D62" s="1" t="s">
        <v>3</v>
      </c>
      <c r="J62">
        <f>AVERAGE(K50:K59)</f>
        <v>105.5</v>
      </c>
      <c r="K62" s="7">
        <f>STDEV(K50:K59)</f>
        <v>0.52704627669472992</v>
      </c>
      <c r="L62" s="7">
        <f>K62/SQRT(COUNT(K50:K59))</f>
        <v>0.16666666666666666</v>
      </c>
    </row>
    <row r="63" spans="1:12">
      <c r="A63" s="1" t="s">
        <v>4</v>
      </c>
      <c r="B63" s="1">
        <v>233</v>
      </c>
      <c r="C63" s="1">
        <v>540</v>
      </c>
      <c r="D63" s="1">
        <v>1049</v>
      </c>
      <c r="K63"/>
      <c r="L63"/>
    </row>
    <row r="64" spans="1:12">
      <c r="A64" s="1" t="s">
        <v>5</v>
      </c>
      <c r="B64" s="1">
        <v>38</v>
      </c>
      <c r="C64" s="1">
        <v>52</v>
      </c>
      <c r="D64" s="1">
        <v>65</v>
      </c>
      <c r="K64"/>
      <c r="L64"/>
    </row>
    <row r="65" spans="1:12">
      <c r="K65"/>
      <c r="L65"/>
    </row>
    <row r="66" spans="1:12">
      <c r="K66"/>
      <c r="L66"/>
    </row>
    <row r="67" spans="1:12">
      <c r="K67"/>
      <c r="L67"/>
    </row>
    <row r="68" spans="1:12">
      <c r="A68" s="4" t="s">
        <v>18</v>
      </c>
      <c r="B68" s="4" t="s">
        <v>17</v>
      </c>
      <c r="K68"/>
      <c r="L68"/>
    </row>
    <row r="69" spans="1:12">
      <c r="B69" t="s">
        <v>19</v>
      </c>
      <c r="G69" s="2" t="s">
        <v>13</v>
      </c>
      <c r="H69" s="2" t="s">
        <v>14</v>
      </c>
      <c r="J69" s="6" t="s">
        <v>28</v>
      </c>
      <c r="K69" s="8" t="s">
        <v>29</v>
      </c>
    </row>
    <row r="70" spans="1:12">
      <c r="B70" t="s">
        <v>7</v>
      </c>
      <c r="C70">
        <v>303</v>
      </c>
      <c r="D70" t="s">
        <v>8</v>
      </c>
      <c r="E70">
        <f>C70-D64/2</f>
        <v>270.5</v>
      </c>
      <c r="G70" s="2">
        <v>1</v>
      </c>
      <c r="H70" s="2">
        <v>31</v>
      </c>
      <c r="J70">
        <f>E73-E75</f>
        <v>158</v>
      </c>
      <c r="K70" s="7">
        <f>$C$77+H70-$D$64/2-$E$70</f>
        <v>78</v>
      </c>
    </row>
    <row r="71" spans="1:12">
      <c r="B71" t="s">
        <v>10</v>
      </c>
      <c r="G71" s="2">
        <v>2</v>
      </c>
      <c r="H71" s="2">
        <v>30</v>
      </c>
      <c r="K71" s="7">
        <f t="shared" ref="K71:K79" si="3">$C$77+H71-$D$64/2-$E$70</f>
        <v>77</v>
      </c>
    </row>
    <row r="72" spans="1:12">
      <c r="B72" t="s">
        <v>11</v>
      </c>
      <c r="G72" s="2">
        <v>3</v>
      </c>
      <c r="H72" s="2">
        <v>30</v>
      </c>
      <c r="K72" s="7">
        <f t="shared" si="3"/>
        <v>77</v>
      </c>
    </row>
    <row r="73" spans="1:12">
      <c r="B73" t="s">
        <v>7</v>
      </c>
      <c r="C73">
        <f>C70-D64</f>
        <v>238</v>
      </c>
      <c r="D73" t="s">
        <v>8</v>
      </c>
      <c r="E73">
        <f>C73-B64/2</f>
        <v>219</v>
      </c>
      <c r="G73" s="2">
        <v>4</v>
      </c>
      <c r="H73" s="2">
        <v>29</v>
      </c>
      <c r="K73" s="7">
        <f t="shared" si="3"/>
        <v>76</v>
      </c>
    </row>
    <row r="74" spans="1:12">
      <c r="B74" t="s">
        <v>12</v>
      </c>
      <c r="G74" s="2">
        <v>5</v>
      </c>
      <c r="H74" s="2">
        <v>29.5</v>
      </c>
      <c r="K74" s="7">
        <f t="shared" si="3"/>
        <v>76.5</v>
      </c>
    </row>
    <row r="75" spans="1:12">
      <c r="B75" t="s">
        <v>7</v>
      </c>
      <c r="C75">
        <v>80</v>
      </c>
      <c r="D75" t="s">
        <v>8</v>
      </c>
      <c r="E75">
        <f>C75-B64/2</f>
        <v>61</v>
      </c>
      <c r="G75" s="2">
        <v>6</v>
      </c>
      <c r="H75" s="2">
        <v>29</v>
      </c>
      <c r="K75" s="7">
        <f t="shared" si="3"/>
        <v>76</v>
      </c>
    </row>
    <row r="76" spans="1:12">
      <c r="G76" s="2">
        <v>7</v>
      </c>
      <c r="H76" s="2">
        <v>30</v>
      </c>
      <c r="K76" s="7">
        <f t="shared" si="3"/>
        <v>77</v>
      </c>
    </row>
    <row r="77" spans="1:12">
      <c r="B77" t="s">
        <v>16</v>
      </c>
      <c r="C77" s="3">
        <v>350</v>
      </c>
      <c r="G77" s="2">
        <v>8</v>
      </c>
      <c r="H77" s="2">
        <v>29.5</v>
      </c>
      <c r="K77" s="7">
        <f t="shared" si="3"/>
        <v>76.5</v>
      </c>
    </row>
    <row r="78" spans="1:12">
      <c r="G78" s="2">
        <v>9</v>
      </c>
      <c r="H78" s="2">
        <v>30</v>
      </c>
      <c r="K78" s="7">
        <f t="shared" si="3"/>
        <v>77</v>
      </c>
    </row>
    <row r="79" spans="1:12">
      <c r="G79" s="2">
        <v>10</v>
      </c>
      <c r="H79" s="2">
        <v>29</v>
      </c>
      <c r="K79" s="7">
        <f t="shared" si="3"/>
        <v>76</v>
      </c>
    </row>
    <row r="81" spans="1:12">
      <c r="B81" t="s">
        <v>0</v>
      </c>
      <c r="J81" s="5" t="s">
        <v>25</v>
      </c>
      <c r="K81" s="9" t="s">
        <v>26</v>
      </c>
      <c r="L81" s="9" t="s">
        <v>27</v>
      </c>
    </row>
    <row r="82" spans="1:12">
      <c r="A82" s="1"/>
      <c r="B82" s="1" t="s">
        <v>1</v>
      </c>
      <c r="C82" s="1" t="s">
        <v>2</v>
      </c>
      <c r="D82" s="1" t="s">
        <v>3</v>
      </c>
      <c r="J82">
        <f>AVERAGE(K70:K79)</f>
        <v>76.7</v>
      </c>
      <c r="K82" s="7">
        <f>STDEV(K70:K79)</f>
        <v>0.6324555320335481</v>
      </c>
      <c r="L82" s="7">
        <f>K82/SQRT(COUNT(K70:K79))</f>
        <v>0.19999999999995957</v>
      </c>
    </row>
    <row r="83" spans="1:12">
      <c r="A83" s="1" t="s">
        <v>4</v>
      </c>
      <c r="B83" s="1">
        <v>233</v>
      </c>
      <c r="C83" s="1">
        <v>540</v>
      </c>
      <c r="D83" s="1">
        <v>1049</v>
      </c>
      <c r="K83"/>
      <c r="L83"/>
    </row>
    <row r="84" spans="1:12">
      <c r="A84" s="1" t="s">
        <v>5</v>
      </c>
      <c r="B84" s="1">
        <v>38</v>
      </c>
      <c r="C84" s="1">
        <v>52</v>
      </c>
      <c r="D84" s="1">
        <v>65</v>
      </c>
      <c r="K84"/>
      <c r="L84"/>
    </row>
    <row r="85" spans="1:12">
      <c r="K85"/>
      <c r="L85"/>
    </row>
    <row r="86" spans="1:12">
      <c r="K86"/>
      <c r="L86"/>
    </row>
    <row r="87" spans="1:12">
      <c r="K87"/>
      <c r="L87"/>
    </row>
    <row r="88" spans="1:12">
      <c r="A88" s="4" t="s">
        <v>20</v>
      </c>
      <c r="B88" s="4" t="s">
        <v>15</v>
      </c>
      <c r="K88"/>
      <c r="L88"/>
    </row>
    <row r="89" spans="1:12">
      <c r="B89" t="s">
        <v>10</v>
      </c>
      <c r="G89" s="2" t="s">
        <v>13</v>
      </c>
      <c r="H89" s="2" t="s">
        <v>14</v>
      </c>
      <c r="J89" s="6" t="s">
        <v>28</v>
      </c>
      <c r="K89" s="8" t="s">
        <v>29</v>
      </c>
    </row>
    <row r="90" spans="1:12">
      <c r="B90" t="s">
        <v>7</v>
      </c>
      <c r="C90">
        <v>284</v>
      </c>
      <c r="D90" t="s">
        <v>8</v>
      </c>
      <c r="E90">
        <f>C90-B84/2</f>
        <v>265</v>
      </c>
      <c r="G90" s="2">
        <v>1</v>
      </c>
      <c r="H90" s="2">
        <v>18</v>
      </c>
      <c r="J90">
        <f>E93-E95</f>
        <v>86</v>
      </c>
      <c r="K90" s="7">
        <f>$C$97+H90-$B$84/2-$E$90</f>
        <v>164</v>
      </c>
    </row>
    <row r="91" spans="1:12">
      <c r="B91" t="s">
        <v>9</v>
      </c>
      <c r="G91" s="2">
        <v>2</v>
      </c>
      <c r="H91" s="2">
        <v>19</v>
      </c>
      <c r="K91" s="7">
        <f t="shared" ref="K91:K99" si="4">$C$97+H91-$B$84/2-$E$90</f>
        <v>165</v>
      </c>
    </row>
    <row r="92" spans="1:12">
      <c r="B92" t="s">
        <v>11</v>
      </c>
      <c r="G92" s="2">
        <v>3</v>
      </c>
      <c r="H92" s="2">
        <v>19</v>
      </c>
      <c r="K92" s="7">
        <f t="shared" si="4"/>
        <v>165</v>
      </c>
    </row>
    <row r="93" spans="1:12">
      <c r="B93" t="s">
        <v>7</v>
      </c>
      <c r="C93">
        <f>C90-B84</f>
        <v>246</v>
      </c>
      <c r="D93" t="s">
        <v>8</v>
      </c>
      <c r="E93">
        <f>C93-C84/2</f>
        <v>220</v>
      </c>
      <c r="G93" s="2">
        <v>4</v>
      </c>
      <c r="H93" s="2">
        <v>18.5</v>
      </c>
      <c r="K93" s="7">
        <f t="shared" si="4"/>
        <v>164.5</v>
      </c>
    </row>
    <row r="94" spans="1:12">
      <c r="B94" t="s">
        <v>12</v>
      </c>
      <c r="G94" s="2">
        <v>5</v>
      </c>
      <c r="H94" s="2">
        <v>18</v>
      </c>
      <c r="K94" s="7">
        <f t="shared" si="4"/>
        <v>164</v>
      </c>
    </row>
    <row r="95" spans="1:12">
      <c r="B95" t="s">
        <v>7</v>
      </c>
      <c r="C95">
        <v>160</v>
      </c>
      <c r="D95" t="s">
        <v>8</v>
      </c>
      <c r="E95">
        <f>C95-C84/2</f>
        <v>134</v>
      </c>
      <c r="G95" s="2">
        <v>6</v>
      </c>
      <c r="H95" s="2">
        <v>18</v>
      </c>
      <c r="K95" s="7">
        <f t="shared" si="4"/>
        <v>164</v>
      </c>
    </row>
    <row r="96" spans="1:12">
      <c r="G96" s="2">
        <v>7</v>
      </c>
      <c r="H96" s="2">
        <v>18.5</v>
      </c>
      <c r="K96" s="7">
        <f t="shared" si="4"/>
        <v>164.5</v>
      </c>
    </row>
    <row r="97" spans="1:12">
      <c r="B97" t="s">
        <v>16</v>
      </c>
      <c r="C97" s="3">
        <v>430</v>
      </c>
      <c r="G97" s="2">
        <v>8</v>
      </c>
      <c r="H97" s="2">
        <v>18.5</v>
      </c>
      <c r="K97" s="7">
        <f t="shared" si="4"/>
        <v>164.5</v>
      </c>
    </row>
    <row r="98" spans="1:12">
      <c r="G98" s="2">
        <v>9</v>
      </c>
      <c r="H98" s="2">
        <v>19</v>
      </c>
      <c r="K98" s="7">
        <f t="shared" si="4"/>
        <v>165</v>
      </c>
    </row>
    <row r="99" spans="1:12">
      <c r="G99" s="2">
        <v>10</v>
      </c>
      <c r="H99" s="2">
        <v>19</v>
      </c>
      <c r="K99" s="7">
        <f t="shared" si="4"/>
        <v>165</v>
      </c>
    </row>
    <row r="101" spans="1:12">
      <c r="B101" t="s">
        <v>0</v>
      </c>
      <c r="J101" s="5" t="s">
        <v>25</v>
      </c>
      <c r="K101" s="9" t="s">
        <v>26</v>
      </c>
      <c r="L101" s="9" t="s">
        <v>27</v>
      </c>
    </row>
    <row r="102" spans="1:12">
      <c r="A102" s="1"/>
      <c r="B102" s="1" t="s">
        <v>1</v>
      </c>
      <c r="C102" s="1" t="s">
        <v>2</v>
      </c>
      <c r="D102" s="1" t="s">
        <v>3</v>
      </c>
      <c r="J102">
        <f>AVERAGE(K90:K99)</f>
        <v>164.55</v>
      </c>
      <c r="K102" s="7">
        <f>STDEV(K90:K99)</f>
        <v>0.43779751788250199</v>
      </c>
      <c r="L102" s="7">
        <f>K102/SQRT(COUNT(K90:K99))</f>
        <v>0.13844373104770025</v>
      </c>
    </row>
    <row r="103" spans="1:12">
      <c r="A103" s="1" t="s">
        <v>4</v>
      </c>
      <c r="B103" s="1">
        <v>233</v>
      </c>
      <c r="C103" s="1">
        <v>540</v>
      </c>
      <c r="D103" s="1">
        <v>1049</v>
      </c>
      <c r="K103"/>
      <c r="L103"/>
    </row>
    <row r="104" spans="1:12">
      <c r="A104" s="1" t="s">
        <v>5</v>
      </c>
      <c r="B104" s="1">
        <v>38</v>
      </c>
      <c r="C104" s="1">
        <v>52</v>
      </c>
      <c r="D104" s="1">
        <v>65</v>
      </c>
      <c r="K104"/>
      <c r="L104"/>
    </row>
    <row r="105" spans="1:12">
      <c r="K105"/>
      <c r="L105"/>
    </row>
    <row r="106" spans="1:12">
      <c r="K106"/>
      <c r="L106"/>
    </row>
    <row r="107" spans="1:12">
      <c r="K107"/>
      <c r="L107"/>
    </row>
    <row r="108" spans="1:12">
      <c r="A108" s="4" t="s">
        <v>20</v>
      </c>
      <c r="B108" s="4" t="s">
        <v>17</v>
      </c>
      <c r="K108"/>
      <c r="L108"/>
    </row>
    <row r="109" spans="1:12">
      <c r="B109" t="s">
        <v>10</v>
      </c>
      <c r="G109" s="2" t="s">
        <v>13</v>
      </c>
      <c r="H109" s="2" t="s">
        <v>14</v>
      </c>
      <c r="J109" s="6" t="s">
        <v>28</v>
      </c>
      <c r="K109" s="8" t="s">
        <v>29</v>
      </c>
    </row>
    <row r="110" spans="1:12">
      <c r="B110" t="s">
        <v>7</v>
      </c>
      <c r="C110">
        <v>284</v>
      </c>
      <c r="D110" t="s">
        <v>8</v>
      </c>
      <c r="E110">
        <f>C110-B104/2</f>
        <v>265</v>
      </c>
      <c r="G110" s="2">
        <v>1</v>
      </c>
      <c r="H110" s="2">
        <v>20</v>
      </c>
      <c r="J110">
        <f>E113-E115</f>
        <v>86</v>
      </c>
      <c r="K110" s="7">
        <f>$C$117+H110-$B$104/2-$E$110</f>
        <v>106</v>
      </c>
    </row>
    <row r="111" spans="1:12">
      <c r="B111" t="s">
        <v>9</v>
      </c>
      <c r="G111" s="2">
        <v>2</v>
      </c>
      <c r="H111" s="2">
        <v>20.5</v>
      </c>
      <c r="K111" s="7">
        <f t="shared" ref="K111:K119" si="5">$C$117+H111-$B$104/2-$E$110</f>
        <v>106.5</v>
      </c>
    </row>
    <row r="112" spans="1:12">
      <c r="B112" t="s">
        <v>11</v>
      </c>
      <c r="G112" s="2">
        <v>3</v>
      </c>
      <c r="H112" s="2">
        <v>20.5</v>
      </c>
      <c r="K112" s="7">
        <f t="shared" si="5"/>
        <v>106.5</v>
      </c>
    </row>
    <row r="113" spans="1:12">
      <c r="B113" t="s">
        <v>7</v>
      </c>
      <c r="C113">
        <f>C110-B104</f>
        <v>246</v>
      </c>
      <c r="D113" t="s">
        <v>8</v>
      </c>
      <c r="E113">
        <f>C113-C104/2</f>
        <v>220</v>
      </c>
      <c r="G113" s="2">
        <v>4</v>
      </c>
      <c r="H113" s="2">
        <v>20</v>
      </c>
      <c r="K113" s="7">
        <f t="shared" si="5"/>
        <v>106</v>
      </c>
    </row>
    <row r="114" spans="1:12">
      <c r="B114" t="s">
        <v>12</v>
      </c>
      <c r="G114" s="2">
        <v>5</v>
      </c>
      <c r="H114" s="2">
        <v>20</v>
      </c>
      <c r="K114" s="7">
        <f t="shared" si="5"/>
        <v>106</v>
      </c>
    </row>
    <row r="115" spans="1:12">
      <c r="B115" t="s">
        <v>7</v>
      </c>
      <c r="C115">
        <v>160</v>
      </c>
      <c r="D115" t="s">
        <v>8</v>
      </c>
      <c r="E115">
        <f>C115-C104/2</f>
        <v>134</v>
      </c>
      <c r="G115" s="2">
        <v>6</v>
      </c>
      <c r="H115" s="2">
        <v>23</v>
      </c>
      <c r="K115" s="7">
        <f t="shared" si="5"/>
        <v>109</v>
      </c>
    </row>
    <row r="116" spans="1:12">
      <c r="G116" s="2">
        <v>7</v>
      </c>
      <c r="H116" s="2">
        <v>23</v>
      </c>
      <c r="K116" s="7">
        <f t="shared" si="5"/>
        <v>109</v>
      </c>
    </row>
    <row r="117" spans="1:12">
      <c r="B117" t="s">
        <v>16</v>
      </c>
      <c r="C117" s="3">
        <v>370</v>
      </c>
      <c r="G117" s="2">
        <v>8</v>
      </c>
      <c r="H117" s="2">
        <v>21.5</v>
      </c>
      <c r="K117" s="7">
        <f t="shared" si="5"/>
        <v>107.5</v>
      </c>
    </row>
    <row r="118" spans="1:12">
      <c r="G118" s="2">
        <v>9</v>
      </c>
      <c r="H118" s="2">
        <v>23</v>
      </c>
      <c r="K118" s="7">
        <f t="shared" si="5"/>
        <v>109</v>
      </c>
    </row>
    <row r="119" spans="1:12">
      <c r="G119" s="2">
        <v>10</v>
      </c>
      <c r="H119" s="2">
        <v>22</v>
      </c>
      <c r="K119" s="7">
        <f t="shared" si="5"/>
        <v>108</v>
      </c>
    </row>
    <row r="121" spans="1:12">
      <c r="B121" t="s">
        <v>0</v>
      </c>
      <c r="J121" s="5" t="s">
        <v>25</v>
      </c>
      <c r="K121" s="9" t="s">
        <v>26</v>
      </c>
      <c r="L121" s="9" t="s">
        <v>27</v>
      </c>
    </row>
    <row r="122" spans="1:12">
      <c r="A122" s="1"/>
      <c r="B122" s="1" t="s">
        <v>1</v>
      </c>
      <c r="C122" s="1" t="s">
        <v>2</v>
      </c>
      <c r="D122" s="1" t="s">
        <v>3</v>
      </c>
      <c r="J122">
        <f>AVERAGE(K110:K119)</f>
        <v>107.35</v>
      </c>
      <c r="K122" s="7">
        <f>STDEV(K110:K119)</f>
        <v>1.3133925536561235</v>
      </c>
      <c r="L122" s="7">
        <f>K122/SQRT(COUNT(K110:K119))</f>
        <v>0.41533119314582584</v>
      </c>
    </row>
    <row r="123" spans="1:12">
      <c r="A123" s="1" t="s">
        <v>4</v>
      </c>
      <c r="B123" s="1">
        <v>233</v>
      </c>
      <c r="C123" s="1">
        <v>540</v>
      </c>
      <c r="D123" s="1">
        <v>1049</v>
      </c>
      <c r="K123"/>
      <c r="L123"/>
    </row>
    <row r="124" spans="1:12">
      <c r="A124" s="1" t="s">
        <v>5</v>
      </c>
      <c r="B124" s="1">
        <v>38</v>
      </c>
      <c r="C124" s="1">
        <v>52</v>
      </c>
      <c r="D124" s="1">
        <v>65</v>
      </c>
      <c r="K124"/>
      <c r="L124"/>
    </row>
    <row r="125" spans="1:12">
      <c r="K125"/>
      <c r="L125"/>
    </row>
    <row r="126" spans="1:12">
      <c r="K126"/>
      <c r="L126"/>
    </row>
    <row r="127" spans="1:12">
      <c r="K127"/>
      <c r="L127"/>
    </row>
    <row r="128" spans="1:12">
      <c r="A128" s="4" t="s">
        <v>21</v>
      </c>
      <c r="B128" s="4" t="s">
        <v>15</v>
      </c>
      <c r="K128"/>
      <c r="L128"/>
    </row>
    <row r="129" spans="1:12">
      <c r="B129" t="s">
        <v>9</v>
      </c>
      <c r="G129" s="2" t="s">
        <v>13</v>
      </c>
      <c r="H129" s="2" t="s">
        <v>14</v>
      </c>
      <c r="J129" s="6" t="s">
        <v>28</v>
      </c>
      <c r="K129" s="8" t="s">
        <v>29</v>
      </c>
    </row>
    <row r="130" spans="1:12">
      <c r="B130" t="s">
        <v>7</v>
      </c>
      <c r="C130">
        <v>297</v>
      </c>
      <c r="D130" t="s">
        <v>8</v>
      </c>
      <c r="E130">
        <f>C130-C124/2</f>
        <v>271</v>
      </c>
      <c r="G130" s="2">
        <v>1</v>
      </c>
      <c r="H130" s="2">
        <v>29</v>
      </c>
      <c r="J130">
        <f>E133-E135</f>
        <v>95</v>
      </c>
      <c r="K130" s="7">
        <f>$C$137+H130-$C$124/2-$E$130</f>
        <v>142</v>
      </c>
    </row>
    <row r="131" spans="1:12">
      <c r="B131" t="s">
        <v>9</v>
      </c>
      <c r="G131" s="2">
        <v>2</v>
      </c>
      <c r="H131" s="2">
        <v>30</v>
      </c>
      <c r="K131" s="7">
        <f t="shared" ref="K131:K139" si="6">$C$137+H131-$C$124/2-$E$130</f>
        <v>143</v>
      </c>
    </row>
    <row r="132" spans="1:12">
      <c r="B132" t="s">
        <v>11</v>
      </c>
      <c r="G132" s="2">
        <v>3</v>
      </c>
      <c r="H132" s="2">
        <v>30</v>
      </c>
      <c r="K132" s="7">
        <f t="shared" si="6"/>
        <v>143</v>
      </c>
    </row>
    <row r="133" spans="1:12">
      <c r="B133" t="s">
        <v>7</v>
      </c>
      <c r="C133">
        <f>C130-C124</f>
        <v>245</v>
      </c>
      <c r="D133" t="s">
        <v>8</v>
      </c>
      <c r="E133">
        <f>C133-C124/2</f>
        <v>219</v>
      </c>
      <c r="G133" s="2">
        <v>4</v>
      </c>
      <c r="H133" s="2">
        <v>30</v>
      </c>
      <c r="K133" s="7">
        <f t="shared" si="6"/>
        <v>143</v>
      </c>
    </row>
    <row r="134" spans="1:12">
      <c r="B134" t="s">
        <v>12</v>
      </c>
      <c r="G134" s="2">
        <v>5</v>
      </c>
      <c r="H134" s="2">
        <v>30</v>
      </c>
      <c r="K134" s="7">
        <f t="shared" si="6"/>
        <v>143</v>
      </c>
    </row>
    <row r="135" spans="1:12">
      <c r="B135" t="s">
        <v>7</v>
      </c>
      <c r="C135">
        <v>150</v>
      </c>
      <c r="D135" t="s">
        <v>8</v>
      </c>
      <c r="E135">
        <f>C135-C124/2</f>
        <v>124</v>
      </c>
      <c r="G135" s="2">
        <v>6</v>
      </c>
      <c r="H135" s="2">
        <v>29.5</v>
      </c>
      <c r="K135" s="7">
        <f t="shared" si="6"/>
        <v>142.5</v>
      </c>
    </row>
    <row r="136" spans="1:12">
      <c r="G136" s="2">
        <v>7</v>
      </c>
      <c r="H136" s="2">
        <v>29</v>
      </c>
      <c r="K136" s="7">
        <f t="shared" si="6"/>
        <v>142</v>
      </c>
    </row>
    <row r="137" spans="1:12">
      <c r="B137" t="s">
        <v>16</v>
      </c>
      <c r="C137" s="3">
        <v>410</v>
      </c>
      <c r="G137" s="2">
        <v>8</v>
      </c>
      <c r="H137" s="2">
        <v>29</v>
      </c>
      <c r="K137" s="7">
        <f t="shared" si="6"/>
        <v>142</v>
      </c>
    </row>
    <row r="138" spans="1:12">
      <c r="G138" s="2">
        <v>9</v>
      </c>
      <c r="H138" s="2">
        <v>29.5</v>
      </c>
      <c r="K138" s="7">
        <f t="shared" si="6"/>
        <v>142.5</v>
      </c>
    </row>
    <row r="139" spans="1:12">
      <c r="G139" s="2">
        <v>10</v>
      </c>
      <c r="H139" s="2">
        <v>29</v>
      </c>
      <c r="K139" s="7">
        <f t="shared" si="6"/>
        <v>142</v>
      </c>
    </row>
    <row r="141" spans="1:12">
      <c r="B141" t="s">
        <v>0</v>
      </c>
      <c r="J141" s="5" t="s">
        <v>25</v>
      </c>
      <c r="K141" s="9" t="s">
        <v>26</v>
      </c>
      <c r="L141" s="9" t="s">
        <v>27</v>
      </c>
    </row>
    <row r="142" spans="1:12">
      <c r="A142" s="1"/>
      <c r="B142" s="1" t="s">
        <v>1</v>
      </c>
      <c r="C142" s="1" t="s">
        <v>2</v>
      </c>
      <c r="D142" s="1" t="s">
        <v>3</v>
      </c>
      <c r="J142">
        <f>AVERAGE(K130:K139)</f>
        <v>142.5</v>
      </c>
      <c r="K142" s="7">
        <f>STDEV(K130:K139)</f>
        <v>0.47140452079103168</v>
      </c>
      <c r="L142" s="7">
        <f>K142/SQRT(COUNT(K130:K139))</f>
        <v>0.14907119849998596</v>
      </c>
    </row>
    <row r="143" spans="1:12">
      <c r="A143" s="1" t="s">
        <v>4</v>
      </c>
      <c r="B143" s="1">
        <v>233</v>
      </c>
      <c r="C143" s="1">
        <v>540</v>
      </c>
      <c r="D143" s="1">
        <v>1049</v>
      </c>
      <c r="K143"/>
      <c r="L143"/>
    </row>
    <row r="144" spans="1:12">
      <c r="A144" s="1" t="s">
        <v>5</v>
      </c>
      <c r="B144" s="1">
        <v>38</v>
      </c>
      <c r="C144" s="1">
        <v>52</v>
      </c>
      <c r="D144" s="1">
        <v>65</v>
      </c>
      <c r="K144"/>
      <c r="L144"/>
    </row>
    <row r="145" spans="1:12">
      <c r="K145"/>
      <c r="L145"/>
    </row>
    <row r="146" spans="1:12">
      <c r="K146"/>
      <c r="L146"/>
    </row>
    <row r="147" spans="1:12">
      <c r="K147"/>
      <c r="L147"/>
    </row>
    <row r="148" spans="1:12">
      <c r="A148" s="4" t="s">
        <v>21</v>
      </c>
      <c r="B148" s="4" t="s">
        <v>17</v>
      </c>
      <c r="K148"/>
      <c r="L148"/>
    </row>
    <row r="149" spans="1:12">
      <c r="B149" t="s">
        <v>9</v>
      </c>
      <c r="G149" s="2" t="s">
        <v>13</v>
      </c>
      <c r="H149" s="2" t="s">
        <v>14</v>
      </c>
      <c r="J149" s="6" t="s">
        <v>28</v>
      </c>
      <c r="K149" s="8" t="s">
        <v>29</v>
      </c>
    </row>
    <row r="150" spans="1:12">
      <c r="B150" t="s">
        <v>7</v>
      </c>
      <c r="C150">
        <v>297</v>
      </c>
      <c r="D150" t="s">
        <v>8</v>
      </c>
      <c r="E150">
        <f>C150-C144/2</f>
        <v>271</v>
      </c>
      <c r="G150" s="2">
        <v>1</v>
      </c>
      <c r="H150" s="2">
        <v>32</v>
      </c>
      <c r="J150">
        <f>E153-E155</f>
        <v>95</v>
      </c>
      <c r="K150" s="7">
        <f>$C$18+H150-$C$5/2-$E$11</f>
        <v>141</v>
      </c>
    </row>
    <row r="151" spans="1:12">
      <c r="B151" t="s">
        <v>9</v>
      </c>
      <c r="G151" s="2">
        <v>2</v>
      </c>
      <c r="H151" s="2">
        <v>33</v>
      </c>
      <c r="K151" s="7">
        <f t="shared" ref="K151:K159" si="7">$C$18+H151-$C$5/2-$E$11</f>
        <v>142</v>
      </c>
    </row>
    <row r="152" spans="1:12">
      <c r="B152" t="s">
        <v>11</v>
      </c>
      <c r="G152" s="2">
        <v>3</v>
      </c>
      <c r="H152" s="2">
        <v>33</v>
      </c>
      <c r="K152" s="7">
        <f t="shared" si="7"/>
        <v>142</v>
      </c>
    </row>
    <row r="153" spans="1:12">
      <c r="B153" t="s">
        <v>7</v>
      </c>
      <c r="C153">
        <f>C150-C144</f>
        <v>245</v>
      </c>
      <c r="D153" t="s">
        <v>8</v>
      </c>
      <c r="E153">
        <f>C153-C144/2</f>
        <v>219</v>
      </c>
      <c r="G153" s="2">
        <v>4</v>
      </c>
      <c r="H153" s="2">
        <v>32</v>
      </c>
      <c r="K153" s="7">
        <f t="shared" si="7"/>
        <v>141</v>
      </c>
    </row>
    <row r="154" spans="1:12">
      <c r="B154" t="s">
        <v>12</v>
      </c>
      <c r="G154" s="2">
        <v>5</v>
      </c>
      <c r="H154" s="2">
        <v>31</v>
      </c>
      <c r="K154" s="7">
        <f t="shared" si="7"/>
        <v>140</v>
      </c>
    </row>
    <row r="155" spans="1:12">
      <c r="B155" t="s">
        <v>7</v>
      </c>
      <c r="C155">
        <v>150</v>
      </c>
      <c r="D155" t="s">
        <v>8</v>
      </c>
      <c r="E155">
        <f>C155-C144/2</f>
        <v>124</v>
      </c>
      <c r="G155" s="2">
        <v>6</v>
      </c>
      <c r="H155" s="2">
        <v>34.5</v>
      </c>
      <c r="K155" s="7">
        <f t="shared" si="7"/>
        <v>143.5</v>
      </c>
    </row>
    <row r="156" spans="1:12">
      <c r="G156" s="2">
        <v>7</v>
      </c>
      <c r="H156" s="2">
        <v>31</v>
      </c>
      <c r="K156" s="7">
        <f t="shared" si="7"/>
        <v>140</v>
      </c>
    </row>
    <row r="157" spans="1:12">
      <c r="B157" t="s">
        <v>16</v>
      </c>
      <c r="C157" s="3">
        <v>360</v>
      </c>
      <c r="G157" s="2">
        <v>8</v>
      </c>
      <c r="H157" s="2">
        <v>31</v>
      </c>
      <c r="K157" s="7">
        <f t="shared" si="7"/>
        <v>140</v>
      </c>
    </row>
    <row r="158" spans="1:12">
      <c r="G158" s="2">
        <v>9</v>
      </c>
      <c r="H158" s="2">
        <v>31.5</v>
      </c>
      <c r="K158" s="7">
        <f t="shared" si="7"/>
        <v>140.5</v>
      </c>
    </row>
    <row r="159" spans="1:12">
      <c r="G159" s="2">
        <v>10</v>
      </c>
      <c r="H159" s="2">
        <v>33.5</v>
      </c>
      <c r="K159" s="7">
        <f t="shared" si="7"/>
        <v>142.5</v>
      </c>
    </row>
    <row r="161" spans="1:12">
      <c r="B161" t="s">
        <v>0</v>
      </c>
      <c r="J161" s="5" t="s">
        <v>25</v>
      </c>
      <c r="K161" s="9" t="s">
        <v>26</v>
      </c>
      <c r="L161" s="9" t="s">
        <v>27</v>
      </c>
    </row>
    <row r="162" spans="1:12">
      <c r="A162" s="1"/>
      <c r="B162" s="1" t="s">
        <v>1</v>
      </c>
      <c r="C162" s="1" t="s">
        <v>2</v>
      </c>
      <c r="D162" s="1" t="s">
        <v>3</v>
      </c>
      <c r="J162">
        <f>AVERAGE(K150:K159)</f>
        <v>141.25</v>
      </c>
      <c r="K162" s="7">
        <f>STDEV(K150:K159)</f>
        <v>1.2076147288491199</v>
      </c>
      <c r="L162" s="7">
        <f>K162/SQRT(COUNT(K150:K159))</f>
        <v>0.38188130791298663</v>
      </c>
    </row>
    <row r="163" spans="1:12">
      <c r="A163" s="1" t="s">
        <v>4</v>
      </c>
      <c r="B163" s="1">
        <v>233</v>
      </c>
      <c r="C163" s="1">
        <v>540</v>
      </c>
      <c r="D163" s="1">
        <v>1049</v>
      </c>
      <c r="K163"/>
      <c r="L163"/>
    </row>
    <row r="164" spans="1:12">
      <c r="A164" s="1" t="s">
        <v>5</v>
      </c>
      <c r="B164" s="1">
        <v>38</v>
      </c>
      <c r="C164" s="1">
        <v>52</v>
      </c>
      <c r="D164" s="1">
        <v>65</v>
      </c>
      <c r="K164"/>
      <c r="L164"/>
    </row>
    <row r="165" spans="1:12">
      <c r="K165"/>
      <c r="L165"/>
    </row>
    <row r="166" spans="1:12">
      <c r="K166"/>
      <c r="L166"/>
    </row>
    <row r="167" spans="1:12">
      <c r="K167"/>
      <c r="L167"/>
    </row>
    <row r="168" spans="1:12">
      <c r="A168" s="4" t="s">
        <v>22</v>
      </c>
      <c r="B168" s="4" t="s">
        <v>15</v>
      </c>
      <c r="K168"/>
      <c r="L168"/>
    </row>
    <row r="169" spans="1:12">
      <c r="B169" t="s">
        <v>19</v>
      </c>
      <c r="G169" s="2" t="s">
        <v>13</v>
      </c>
      <c r="H169" s="2" t="s">
        <v>14</v>
      </c>
      <c r="J169" s="6" t="s">
        <v>28</v>
      </c>
      <c r="K169" s="8" t="s">
        <v>29</v>
      </c>
    </row>
    <row r="170" spans="1:12">
      <c r="B170" t="s">
        <v>7</v>
      </c>
      <c r="C170">
        <v>309.5</v>
      </c>
      <c r="D170" t="s">
        <v>8</v>
      </c>
      <c r="E170">
        <f>C170-D164/2</f>
        <v>277</v>
      </c>
      <c r="G170" s="2">
        <v>1</v>
      </c>
      <c r="H170" s="2">
        <v>36</v>
      </c>
      <c r="J170">
        <f>E173-E175</f>
        <v>146</v>
      </c>
      <c r="K170" s="7">
        <f>$C$18+H170-$C$5/2-$E$11</f>
        <v>145</v>
      </c>
    </row>
    <row r="171" spans="1:12">
      <c r="B171" t="s">
        <v>9</v>
      </c>
      <c r="G171" s="2">
        <v>2</v>
      </c>
      <c r="H171" s="2">
        <v>37</v>
      </c>
      <c r="K171" s="7">
        <f t="shared" ref="K171:K179" si="8">$C$18+H171-$C$5/2-$E$11</f>
        <v>146</v>
      </c>
    </row>
    <row r="172" spans="1:12">
      <c r="B172" t="s">
        <v>11</v>
      </c>
      <c r="G172" s="2">
        <v>3</v>
      </c>
      <c r="H172" s="2">
        <v>37</v>
      </c>
      <c r="K172" s="7">
        <f t="shared" si="8"/>
        <v>146</v>
      </c>
    </row>
    <row r="173" spans="1:12">
      <c r="B173" t="s">
        <v>7</v>
      </c>
      <c r="C173">
        <v>246</v>
      </c>
      <c r="D173" t="s">
        <v>8</v>
      </c>
      <c r="E173">
        <f>C173-C164/2</f>
        <v>220</v>
      </c>
      <c r="G173" s="2">
        <v>4</v>
      </c>
      <c r="H173" s="2">
        <v>36.5</v>
      </c>
      <c r="K173" s="7">
        <f t="shared" si="8"/>
        <v>145.5</v>
      </c>
    </row>
    <row r="174" spans="1:12">
      <c r="B174" t="s">
        <v>12</v>
      </c>
      <c r="G174" s="2">
        <v>5</v>
      </c>
      <c r="H174" s="2">
        <v>36</v>
      </c>
      <c r="K174" s="7">
        <f t="shared" si="8"/>
        <v>145</v>
      </c>
    </row>
    <row r="175" spans="1:12">
      <c r="B175" t="s">
        <v>7</v>
      </c>
      <c r="C175">
        <v>100</v>
      </c>
      <c r="D175" t="s">
        <v>8</v>
      </c>
      <c r="E175">
        <f>C175-C164/2</f>
        <v>74</v>
      </c>
      <c r="G175" s="2">
        <v>6</v>
      </c>
      <c r="H175" s="2">
        <v>36</v>
      </c>
      <c r="K175" s="7">
        <f t="shared" si="8"/>
        <v>145</v>
      </c>
    </row>
    <row r="176" spans="1:12">
      <c r="G176" s="2">
        <v>7</v>
      </c>
      <c r="H176" s="2">
        <v>36</v>
      </c>
      <c r="K176" s="7">
        <f t="shared" si="8"/>
        <v>145</v>
      </c>
    </row>
    <row r="177" spans="1:12">
      <c r="B177" t="s">
        <v>16</v>
      </c>
      <c r="C177" s="3">
        <v>420</v>
      </c>
      <c r="G177" s="2">
        <v>8</v>
      </c>
      <c r="H177" s="2">
        <v>34.5</v>
      </c>
      <c r="K177" s="7">
        <f t="shared" si="8"/>
        <v>143.5</v>
      </c>
    </row>
    <row r="178" spans="1:12">
      <c r="G178" s="2">
        <v>9</v>
      </c>
      <c r="H178" s="2">
        <v>35</v>
      </c>
      <c r="K178" s="7">
        <f t="shared" si="8"/>
        <v>144</v>
      </c>
    </row>
    <row r="179" spans="1:12">
      <c r="G179" s="2">
        <v>10</v>
      </c>
      <c r="H179" s="2">
        <v>36</v>
      </c>
      <c r="K179" s="7">
        <f t="shared" si="8"/>
        <v>145</v>
      </c>
    </row>
    <row r="181" spans="1:12">
      <c r="B181" t="s">
        <v>0</v>
      </c>
      <c r="J181" s="5" t="s">
        <v>25</v>
      </c>
      <c r="K181" s="9" t="s">
        <v>26</v>
      </c>
      <c r="L181" s="9" t="s">
        <v>27</v>
      </c>
    </row>
    <row r="182" spans="1:12">
      <c r="A182" s="1"/>
      <c r="B182" s="1" t="s">
        <v>1</v>
      </c>
      <c r="C182" s="1" t="s">
        <v>2</v>
      </c>
      <c r="D182" s="1" t="s">
        <v>3</v>
      </c>
      <c r="J182">
        <f>AVERAGE(K170:K179)</f>
        <v>145</v>
      </c>
      <c r="K182" s="7">
        <f>STDEV(K170:K179)</f>
        <v>0.78173595997057166</v>
      </c>
      <c r="L182" s="7">
        <f>K182/SQRT(COUNT(K170:K179))</f>
        <v>0.2472066162365221</v>
      </c>
    </row>
    <row r="183" spans="1:12">
      <c r="A183" s="1" t="s">
        <v>4</v>
      </c>
      <c r="B183" s="1">
        <v>233</v>
      </c>
      <c r="C183" s="1">
        <v>540</v>
      </c>
      <c r="D183" s="1">
        <v>1049</v>
      </c>
      <c r="K183"/>
      <c r="L183"/>
    </row>
    <row r="184" spans="1:12">
      <c r="A184" s="1" t="s">
        <v>5</v>
      </c>
      <c r="B184" s="1">
        <v>38</v>
      </c>
      <c r="C184" s="1">
        <v>52</v>
      </c>
      <c r="D184" s="1">
        <v>65</v>
      </c>
      <c r="K184"/>
      <c r="L184"/>
    </row>
    <row r="185" spans="1:12">
      <c r="K185"/>
      <c r="L185"/>
    </row>
    <row r="186" spans="1:12">
      <c r="K186"/>
      <c r="L186"/>
    </row>
    <row r="187" spans="1:12">
      <c r="K187"/>
      <c r="L187"/>
    </row>
    <row r="188" spans="1:12">
      <c r="A188" s="4" t="s">
        <v>22</v>
      </c>
      <c r="B188" s="4" t="s">
        <v>17</v>
      </c>
      <c r="K188"/>
      <c r="L188"/>
    </row>
    <row r="189" spans="1:12">
      <c r="B189" t="s">
        <v>19</v>
      </c>
      <c r="G189" s="2" t="s">
        <v>13</v>
      </c>
      <c r="H189" s="2" t="s">
        <v>14</v>
      </c>
      <c r="J189" s="6" t="s">
        <v>28</v>
      </c>
      <c r="K189" s="8" t="s">
        <v>29</v>
      </c>
    </row>
    <row r="190" spans="1:12">
      <c r="B190" t="s">
        <v>7</v>
      </c>
      <c r="C190">
        <v>309.5</v>
      </c>
      <c r="D190" t="s">
        <v>8</v>
      </c>
      <c r="E190">
        <f>C190-D184/2</f>
        <v>277</v>
      </c>
      <c r="G190" s="2">
        <v>1</v>
      </c>
      <c r="H190" s="2">
        <v>35</v>
      </c>
      <c r="J190">
        <f>E193-E195</f>
        <v>146</v>
      </c>
      <c r="K190" s="7">
        <f>$C$18+H190-$C$5/2-$E$11</f>
        <v>144</v>
      </c>
    </row>
    <row r="191" spans="1:12">
      <c r="B191" t="s">
        <v>9</v>
      </c>
      <c r="G191" s="2">
        <v>2</v>
      </c>
      <c r="H191" s="2">
        <v>35</v>
      </c>
      <c r="K191" s="7">
        <f t="shared" ref="K191:K199" si="9">$C$18+H191-$C$5/2-$E$11</f>
        <v>144</v>
      </c>
    </row>
    <row r="192" spans="1:12">
      <c r="B192" t="s">
        <v>11</v>
      </c>
      <c r="G192" s="2">
        <v>3</v>
      </c>
      <c r="H192" s="2">
        <v>36</v>
      </c>
      <c r="K192" s="7">
        <f t="shared" si="9"/>
        <v>145</v>
      </c>
    </row>
    <row r="193" spans="1:12">
      <c r="B193" t="s">
        <v>7</v>
      </c>
      <c r="C193">
        <v>246</v>
      </c>
      <c r="D193" t="s">
        <v>8</v>
      </c>
      <c r="E193">
        <f>C193-C184/2</f>
        <v>220</v>
      </c>
      <c r="G193" s="2">
        <v>4</v>
      </c>
      <c r="H193" s="2">
        <v>38</v>
      </c>
      <c r="K193" s="7">
        <f t="shared" si="9"/>
        <v>147</v>
      </c>
    </row>
    <row r="194" spans="1:12">
      <c r="B194" t="s">
        <v>12</v>
      </c>
      <c r="G194" s="2">
        <v>5</v>
      </c>
      <c r="H194" s="2">
        <v>35</v>
      </c>
      <c r="K194" s="7">
        <f t="shared" si="9"/>
        <v>144</v>
      </c>
    </row>
    <row r="195" spans="1:12">
      <c r="B195" t="s">
        <v>7</v>
      </c>
      <c r="C195">
        <v>100</v>
      </c>
      <c r="D195" t="s">
        <v>8</v>
      </c>
      <c r="E195">
        <f>C195-C184/2</f>
        <v>74</v>
      </c>
      <c r="G195" s="2">
        <v>6</v>
      </c>
      <c r="H195" s="2">
        <v>34</v>
      </c>
      <c r="K195" s="7">
        <f t="shared" si="9"/>
        <v>143</v>
      </c>
    </row>
    <row r="196" spans="1:12">
      <c r="G196" s="2">
        <v>7</v>
      </c>
      <c r="H196" s="2">
        <v>37.5</v>
      </c>
      <c r="K196" s="7">
        <f t="shared" si="9"/>
        <v>146.5</v>
      </c>
    </row>
    <row r="197" spans="1:12">
      <c r="B197" t="s">
        <v>16</v>
      </c>
      <c r="C197" s="3">
        <v>370</v>
      </c>
      <c r="G197" s="2">
        <v>8</v>
      </c>
      <c r="H197" s="2">
        <v>36.5</v>
      </c>
      <c r="K197" s="7">
        <f t="shared" si="9"/>
        <v>145.5</v>
      </c>
    </row>
    <row r="198" spans="1:12">
      <c r="G198" s="2">
        <v>9</v>
      </c>
      <c r="H198" s="2">
        <v>36</v>
      </c>
      <c r="K198" s="7">
        <f t="shared" si="9"/>
        <v>145</v>
      </c>
    </row>
    <row r="199" spans="1:12">
      <c r="G199" s="2">
        <v>10</v>
      </c>
      <c r="H199" s="2">
        <v>36.5</v>
      </c>
      <c r="K199" s="7">
        <f t="shared" si="9"/>
        <v>145.5</v>
      </c>
    </row>
    <row r="201" spans="1:12">
      <c r="B201" t="s">
        <v>0</v>
      </c>
      <c r="J201" s="5" t="s">
        <v>25</v>
      </c>
      <c r="K201" s="9" t="s">
        <v>26</v>
      </c>
      <c r="L201" s="9" t="s">
        <v>27</v>
      </c>
    </row>
    <row r="202" spans="1:12">
      <c r="A202" s="1"/>
      <c r="B202" s="1" t="s">
        <v>1</v>
      </c>
      <c r="C202" s="1" t="s">
        <v>2</v>
      </c>
      <c r="D202" s="1" t="s">
        <v>3</v>
      </c>
      <c r="J202">
        <f>AVERAGE(K190:K199)</f>
        <v>144.94999999999999</v>
      </c>
      <c r="K202" s="7">
        <f>STDEV(K190:K199)</f>
        <v>1.2349089035231087</v>
      </c>
      <c r="L202" s="7">
        <f>K202/SQRT(COUNT(K190:K199))</f>
        <v>0.39051248379541548</v>
      </c>
    </row>
    <row r="203" spans="1:12">
      <c r="A203" s="1" t="s">
        <v>4</v>
      </c>
      <c r="B203" s="1">
        <v>233</v>
      </c>
      <c r="C203" s="1">
        <v>540</v>
      </c>
      <c r="D203" s="1">
        <v>1049</v>
      </c>
      <c r="K203"/>
      <c r="L203"/>
    </row>
    <row r="204" spans="1:12">
      <c r="A204" s="1" t="s">
        <v>5</v>
      </c>
      <c r="B204" s="1">
        <v>38</v>
      </c>
      <c r="C204" s="1">
        <v>52</v>
      </c>
      <c r="D204" s="1">
        <v>65</v>
      </c>
      <c r="K204"/>
      <c r="L204"/>
    </row>
    <row r="205" spans="1:12">
      <c r="K205"/>
      <c r="L205"/>
    </row>
    <row r="206" spans="1:12">
      <c r="K206"/>
      <c r="L206"/>
    </row>
    <row r="207" spans="1:12">
      <c r="K207"/>
      <c r="L207"/>
    </row>
    <row r="208" spans="1:12">
      <c r="A208" s="4" t="s">
        <v>23</v>
      </c>
      <c r="B208" s="4" t="s">
        <v>15</v>
      </c>
      <c r="K208"/>
      <c r="L208"/>
    </row>
    <row r="209" spans="1:12">
      <c r="B209" t="s">
        <v>9</v>
      </c>
      <c r="G209" s="2" t="s">
        <v>13</v>
      </c>
      <c r="H209" s="2" t="s">
        <v>14</v>
      </c>
      <c r="J209" s="6" t="s">
        <v>28</v>
      </c>
      <c r="K209" s="8" t="s">
        <v>29</v>
      </c>
    </row>
    <row r="210" spans="1:12">
      <c r="B210" t="s">
        <v>7</v>
      </c>
      <c r="C210">
        <v>303.5</v>
      </c>
      <c r="D210" t="s">
        <v>8</v>
      </c>
      <c r="E210">
        <f>C210-C204/2</f>
        <v>277.5</v>
      </c>
      <c r="G210" s="2">
        <v>1</v>
      </c>
      <c r="H210" s="2">
        <v>43</v>
      </c>
      <c r="J210">
        <f>E213-E215</f>
        <v>72.5</v>
      </c>
      <c r="K210" s="7">
        <f>$C$18+H210-$C$5/2-$E$11</f>
        <v>152</v>
      </c>
    </row>
    <row r="211" spans="1:12">
      <c r="B211" t="s">
        <v>19</v>
      </c>
      <c r="G211" s="2">
        <v>2</v>
      </c>
      <c r="H211" s="2">
        <v>43</v>
      </c>
      <c r="K211" s="7">
        <f t="shared" ref="K211:K219" si="10">$C$18+H211-$C$5/2-$E$11</f>
        <v>152</v>
      </c>
    </row>
    <row r="212" spans="1:12">
      <c r="B212" t="s">
        <v>11</v>
      </c>
      <c r="G212" s="2">
        <v>3</v>
      </c>
      <c r="H212" s="2">
        <v>43</v>
      </c>
      <c r="K212" s="7">
        <f t="shared" si="10"/>
        <v>152</v>
      </c>
    </row>
    <row r="213" spans="1:12">
      <c r="B213" t="s">
        <v>7</v>
      </c>
      <c r="C213">
        <v>252.5</v>
      </c>
      <c r="D213" t="s">
        <v>8</v>
      </c>
      <c r="E213">
        <f>C213-D204/2</f>
        <v>220</v>
      </c>
      <c r="G213" s="2">
        <v>4</v>
      </c>
      <c r="H213" s="2">
        <v>43</v>
      </c>
      <c r="K213" s="7">
        <f t="shared" si="10"/>
        <v>152</v>
      </c>
    </row>
    <row r="214" spans="1:12">
      <c r="B214" t="s">
        <v>12</v>
      </c>
      <c r="G214" s="2">
        <v>5</v>
      </c>
      <c r="H214" s="2">
        <v>43</v>
      </c>
      <c r="K214" s="7">
        <f t="shared" si="10"/>
        <v>152</v>
      </c>
    </row>
    <row r="215" spans="1:12">
      <c r="B215" t="s">
        <v>7</v>
      </c>
      <c r="C215">
        <v>180</v>
      </c>
      <c r="D215" t="s">
        <v>8</v>
      </c>
      <c r="E215">
        <f>C215-D204/2</f>
        <v>147.5</v>
      </c>
      <c r="G215" s="2">
        <v>6</v>
      </c>
      <c r="H215" s="2">
        <v>43</v>
      </c>
      <c r="K215" s="7">
        <f t="shared" si="10"/>
        <v>152</v>
      </c>
    </row>
    <row r="216" spans="1:12">
      <c r="G216" s="2">
        <v>7</v>
      </c>
      <c r="H216" s="2">
        <v>43.5</v>
      </c>
      <c r="K216" s="7">
        <f t="shared" si="10"/>
        <v>152.5</v>
      </c>
    </row>
    <row r="217" spans="1:12">
      <c r="B217" t="s">
        <v>16</v>
      </c>
      <c r="C217" s="3">
        <v>400</v>
      </c>
      <c r="G217" s="2">
        <v>8</v>
      </c>
      <c r="H217" s="2">
        <v>43</v>
      </c>
      <c r="K217" s="7">
        <f t="shared" si="10"/>
        <v>152</v>
      </c>
    </row>
    <row r="218" spans="1:12">
      <c r="G218" s="2">
        <v>9</v>
      </c>
      <c r="H218" s="2">
        <v>43.5</v>
      </c>
      <c r="K218" s="7">
        <f t="shared" si="10"/>
        <v>152.5</v>
      </c>
    </row>
    <row r="219" spans="1:12">
      <c r="G219" s="2">
        <v>10</v>
      </c>
      <c r="H219" s="2">
        <v>43</v>
      </c>
      <c r="K219" s="7">
        <f t="shared" si="10"/>
        <v>152</v>
      </c>
    </row>
    <row r="221" spans="1:12">
      <c r="B221" t="s">
        <v>0</v>
      </c>
      <c r="J221" s="5" t="s">
        <v>25</v>
      </c>
      <c r="K221" s="9" t="s">
        <v>26</v>
      </c>
      <c r="L221" s="9" t="s">
        <v>27</v>
      </c>
    </row>
    <row r="222" spans="1:12">
      <c r="A222" s="1"/>
      <c r="B222" s="1" t="s">
        <v>1</v>
      </c>
      <c r="C222" s="1" t="s">
        <v>2</v>
      </c>
      <c r="D222" s="1" t="s">
        <v>3</v>
      </c>
      <c r="J222">
        <f>AVERAGE(K210:K219)</f>
        <v>152.1</v>
      </c>
      <c r="K222" s="7">
        <f>STDEV(K210:K219)</f>
        <v>0.21081851067789195</v>
      </c>
      <c r="L222" s="7">
        <f>K222/SQRT(COUNT(K210:K219))</f>
        <v>6.6666666666666666E-2</v>
      </c>
    </row>
    <row r="223" spans="1:12">
      <c r="A223" s="1" t="s">
        <v>4</v>
      </c>
      <c r="B223" s="1">
        <v>233</v>
      </c>
      <c r="C223" s="1">
        <v>540</v>
      </c>
      <c r="D223" s="1">
        <v>1049</v>
      </c>
      <c r="K223"/>
      <c r="L223"/>
    </row>
    <row r="224" spans="1:12">
      <c r="A224" s="1" t="s">
        <v>5</v>
      </c>
      <c r="B224" s="1">
        <v>38</v>
      </c>
      <c r="C224" s="1">
        <v>52</v>
      </c>
      <c r="D224" s="1">
        <v>65</v>
      </c>
      <c r="K224"/>
      <c r="L224"/>
    </row>
    <row r="225" spans="1:12">
      <c r="K225"/>
      <c r="L225"/>
    </row>
    <row r="226" spans="1:12">
      <c r="K226"/>
      <c r="L226"/>
    </row>
    <row r="227" spans="1:12">
      <c r="K227"/>
      <c r="L227"/>
    </row>
    <row r="228" spans="1:12">
      <c r="A228" s="4" t="s">
        <v>23</v>
      </c>
      <c r="B228" s="4" t="s">
        <v>17</v>
      </c>
      <c r="K228"/>
      <c r="L228"/>
    </row>
    <row r="229" spans="1:12">
      <c r="B229" t="s">
        <v>9</v>
      </c>
      <c r="G229" s="2" t="s">
        <v>13</v>
      </c>
      <c r="H229" s="2" t="s">
        <v>14</v>
      </c>
      <c r="J229" s="6" t="s">
        <v>28</v>
      </c>
      <c r="K229" s="8" t="s">
        <v>29</v>
      </c>
    </row>
    <row r="230" spans="1:12">
      <c r="B230" t="s">
        <v>7</v>
      </c>
      <c r="C230">
        <v>303.5</v>
      </c>
      <c r="D230" t="s">
        <v>8</v>
      </c>
      <c r="E230">
        <f>C230-C224/2</f>
        <v>277.5</v>
      </c>
      <c r="G230" s="2">
        <v>1</v>
      </c>
      <c r="H230" s="2">
        <v>38</v>
      </c>
      <c r="J230">
        <f>E233-E235</f>
        <v>72.5</v>
      </c>
      <c r="K230" s="7">
        <f>$C$18+H230-$C$5/2-$E$11</f>
        <v>147</v>
      </c>
    </row>
    <row r="231" spans="1:12">
      <c r="B231" t="s">
        <v>19</v>
      </c>
      <c r="G231" s="2">
        <v>2</v>
      </c>
      <c r="H231" s="2">
        <v>38.5</v>
      </c>
      <c r="K231" s="7">
        <f t="shared" ref="K231:K239" si="11">$C$18+H231-$C$5/2-$E$11</f>
        <v>147.5</v>
      </c>
    </row>
    <row r="232" spans="1:12">
      <c r="B232" t="s">
        <v>11</v>
      </c>
      <c r="G232" s="2">
        <v>3</v>
      </c>
      <c r="H232" s="2">
        <v>37</v>
      </c>
      <c r="K232" s="7">
        <f t="shared" si="11"/>
        <v>146</v>
      </c>
    </row>
    <row r="233" spans="1:12">
      <c r="B233" t="s">
        <v>7</v>
      </c>
      <c r="C233">
        <v>252.5</v>
      </c>
      <c r="D233" t="s">
        <v>8</v>
      </c>
      <c r="E233">
        <f>C233-D224/2</f>
        <v>220</v>
      </c>
      <c r="G233" s="2">
        <v>4</v>
      </c>
      <c r="H233" s="2">
        <v>37</v>
      </c>
      <c r="K233" s="7">
        <f t="shared" si="11"/>
        <v>146</v>
      </c>
    </row>
    <row r="234" spans="1:12">
      <c r="B234" t="s">
        <v>12</v>
      </c>
      <c r="G234" s="2">
        <v>5</v>
      </c>
      <c r="H234" s="2">
        <v>37</v>
      </c>
      <c r="K234" s="7">
        <f t="shared" si="11"/>
        <v>146</v>
      </c>
    </row>
    <row r="235" spans="1:12">
      <c r="B235" t="s">
        <v>7</v>
      </c>
      <c r="C235">
        <v>180</v>
      </c>
      <c r="D235" t="s">
        <v>8</v>
      </c>
      <c r="E235">
        <f>C235-D224/2</f>
        <v>147.5</v>
      </c>
      <c r="G235" s="2">
        <v>6</v>
      </c>
      <c r="H235" s="2">
        <v>37</v>
      </c>
      <c r="K235" s="7">
        <f t="shared" si="11"/>
        <v>146</v>
      </c>
    </row>
    <row r="236" spans="1:12">
      <c r="G236" s="2">
        <v>7</v>
      </c>
      <c r="H236" s="2">
        <v>36</v>
      </c>
      <c r="K236" s="7">
        <f t="shared" si="11"/>
        <v>145</v>
      </c>
    </row>
    <row r="237" spans="1:12">
      <c r="B237" t="s">
        <v>16</v>
      </c>
      <c r="C237" s="3">
        <v>360</v>
      </c>
      <c r="G237" s="2">
        <v>8</v>
      </c>
      <c r="H237" s="2">
        <v>37</v>
      </c>
      <c r="K237" s="7">
        <f t="shared" si="11"/>
        <v>146</v>
      </c>
    </row>
    <row r="238" spans="1:12">
      <c r="G238" s="2">
        <v>9</v>
      </c>
      <c r="H238" s="2">
        <v>36</v>
      </c>
      <c r="K238" s="7">
        <f t="shared" si="11"/>
        <v>145</v>
      </c>
    </row>
    <row r="239" spans="1:12">
      <c r="G239" s="2">
        <v>10</v>
      </c>
      <c r="H239" s="2">
        <v>37.5</v>
      </c>
      <c r="K239" s="7">
        <f t="shared" si="11"/>
        <v>146.5</v>
      </c>
    </row>
    <row r="241" spans="1:12">
      <c r="B241" t="s">
        <v>0</v>
      </c>
      <c r="J241" s="5" t="s">
        <v>25</v>
      </c>
      <c r="K241" s="9" t="s">
        <v>26</v>
      </c>
      <c r="L241" s="9" t="s">
        <v>27</v>
      </c>
    </row>
    <row r="242" spans="1:12">
      <c r="A242" s="1"/>
      <c r="B242" s="1" t="s">
        <v>1</v>
      </c>
      <c r="C242" s="1" t="s">
        <v>2</v>
      </c>
      <c r="D242" s="1" t="s">
        <v>3</v>
      </c>
      <c r="J242">
        <f>AVERAGE(K230:K239)</f>
        <v>146.1</v>
      </c>
      <c r="K242" s="7">
        <f>STDEV(K230:K239)</f>
        <v>0.77459666924106596</v>
      </c>
      <c r="L242" s="7">
        <f>K242/SQRT(COUNT(K230:K239))</f>
        <v>0.24494897427818579</v>
      </c>
    </row>
    <row r="243" spans="1:12">
      <c r="A243" s="1" t="s">
        <v>4</v>
      </c>
      <c r="B243" s="1">
        <v>233</v>
      </c>
      <c r="C243" s="1">
        <v>540</v>
      </c>
      <c r="D243" s="1">
        <v>1049</v>
      </c>
      <c r="K243"/>
      <c r="L243"/>
    </row>
    <row r="244" spans="1:12">
      <c r="A244" s="1" t="s">
        <v>5</v>
      </c>
      <c r="B244" s="1">
        <v>38</v>
      </c>
      <c r="C244" s="1">
        <v>52</v>
      </c>
      <c r="D244" s="1">
        <v>65</v>
      </c>
      <c r="K244"/>
      <c r="L244"/>
    </row>
    <row r="245" spans="1:12">
      <c r="K245"/>
      <c r="L245"/>
    </row>
    <row r="246" spans="1:12">
      <c r="K246"/>
      <c r="L246"/>
    </row>
    <row r="247" spans="1:12">
      <c r="K247"/>
      <c r="L247"/>
    </row>
    <row r="248" spans="1:12">
      <c r="A248" s="4" t="s">
        <v>24</v>
      </c>
      <c r="B248" s="4" t="s">
        <v>15</v>
      </c>
      <c r="K248"/>
      <c r="L248"/>
    </row>
    <row r="249" spans="1:12">
      <c r="B249" t="s">
        <v>10</v>
      </c>
      <c r="G249" s="2" t="s">
        <v>13</v>
      </c>
      <c r="H249" s="2" t="s">
        <v>14</v>
      </c>
      <c r="J249" s="6" t="s">
        <v>28</v>
      </c>
      <c r="K249" s="8" t="s">
        <v>29</v>
      </c>
    </row>
    <row r="250" spans="1:12">
      <c r="B250" t="s">
        <v>7</v>
      </c>
      <c r="C250">
        <v>290.5</v>
      </c>
      <c r="D250" t="s">
        <v>8</v>
      </c>
      <c r="E250">
        <f>C250-B244/2</f>
        <v>271.5</v>
      </c>
      <c r="G250" s="2">
        <v>1</v>
      </c>
      <c r="H250" s="2">
        <v>18</v>
      </c>
      <c r="J250">
        <f>E253-E255</f>
        <v>72.5</v>
      </c>
      <c r="K250" s="7">
        <f>$C$18+H250-$C$5/2-$E$11</f>
        <v>127</v>
      </c>
    </row>
    <row r="251" spans="1:12">
      <c r="B251" t="s">
        <v>19</v>
      </c>
      <c r="G251" s="2">
        <v>2</v>
      </c>
      <c r="H251" s="2">
        <v>19</v>
      </c>
      <c r="K251" s="7">
        <f t="shared" ref="K251:K259" si="12">$C$18+H251-$C$5/2-$E$11</f>
        <v>128</v>
      </c>
    </row>
    <row r="252" spans="1:12">
      <c r="B252" t="s">
        <v>11</v>
      </c>
      <c r="G252" s="2">
        <v>3</v>
      </c>
      <c r="H252" s="2">
        <v>18.5</v>
      </c>
      <c r="K252" s="7">
        <f t="shared" si="12"/>
        <v>127.5</v>
      </c>
    </row>
    <row r="253" spans="1:12">
      <c r="B253" t="s">
        <v>7</v>
      </c>
      <c r="C253">
        <v>252.5</v>
      </c>
      <c r="D253" t="s">
        <v>8</v>
      </c>
      <c r="E253">
        <f>C253-D244/2</f>
        <v>220</v>
      </c>
      <c r="G253" s="2">
        <v>4</v>
      </c>
      <c r="H253" s="2">
        <v>20</v>
      </c>
      <c r="K253" s="7">
        <f t="shared" si="12"/>
        <v>129</v>
      </c>
    </row>
    <row r="254" spans="1:12">
      <c r="B254" t="s">
        <v>12</v>
      </c>
      <c r="G254" s="2">
        <v>5</v>
      </c>
      <c r="H254" s="2">
        <v>20</v>
      </c>
      <c r="K254" s="7">
        <f t="shared" si="12"/>
        <v>129</v>
      </c>
    </row>
    <row r="255" spans="1:12">
      <c r="B255" t="s">
        <v>7</v>
      </c>
      <c r="C255">
        <v>180</v>
      </c>
      <c r="D255" t="s">
        <v>8</v>
      </c>
      <c r="E255">
        <f>C255-D244/2</f>
        <v>147.5</v>
      </c>
      <c r="G255" s="2">
        <v>6</v>
      </c>
      <c r="H255" s="2">
        <v>20</v>
      </c>
      <c r="K255" s="7">
        <f t="shared" si="12"/>
        <v>129</v>
      </c>
    </row>
    <row r="256" spans="1:12">
      <c r="G256" s="2">
        <v>7</v>
      </c>
      <c r="H256" s="2">
        <v>21</v>
      </c>
      <c r="K256" s="7">
        <f t="shared" si="12"/>
        <v>130</v>
      </c>
    </row>
    <row r="257" spans="1:12">
      <c r="B257" t="s">
        <v>16</v>
      </c>
      <c r="C257" s="3">
        <v>430</v>
      </c>
      <c r="G257" s="2">
        <v>8</v>
      </c>
      <c r="H257" s="2">
        <v>18</v>
      </c>
      <c r="K257" s="7">
        <f t="shared" si="12"/>
        <v>127</v>
      </c>
    </row>
    <row r="258" spans="1:12">
      <c r="G258" s="2">
        <v>9</v>
      </c>
      <c r="H258" s="2">
        <v>20</v>
      </c>
      <c r="K258" s="7">
        <f t="shared" si="12"/>
        <v>129</v>
      </c>
    </row>
    <row r="259" spans="1:12">
      <c r="G259" s="2">
        <v>10</v>
      </c>
      <c r="H259" s="2">
        <v>19</v>
      </c>
      <c r="K259" s="7">
        <f t="shared" si="12"/>
        <v>128</v>
      </c>
    </row>
    <row r="261" spans="1:12">
      <c r="B261" t="s">
        <v>0</v>
      </c>
      <c r="J261" s="5" t="s">
        <v>25</v>
      </c>
      <c r="K261" s="9" t="s">
        <v>26</v>
      </c>
      <c r="L261" s="9" t="s">
        <v>27</v>
      </c>
    </row>
    <row r="262" spans="1:12">
      <c r="A262" s="1"/>
      <c r="B262" s="1" t="s">
        <v>1</v>
      </c>
      <c r="C262" s="1" t="s">
        <v>2</v>
      </c>
      <c r="D262" s="1" t="s">
        <v>3</v>
      </c>
      <c r="J262">
        <f>AVERAGE(K250:K259)</f>
        <v>128.35</v>
      </c>
      <c r="K262" s="7">
        <f>STDEV(K250:K259)</f>
        <v>1.0013879257196638</v>
      </c>
      <c r="L262" s="7">
        <f>K262/SQRT(COUNT(K250:K259))</f>
        <v>0.31666666666656451</v>
      </c>
    </row>
    <row r="263" spans="1:12">
      <c r="A263" s="1" t="s">
        <v>4</v>
      </c>
      <c r="B263" s="1">
        <v>233</v>
      </c>
      <c r="C263" s="1">
        <v>540</v>
      </c>
      <c r="D263" s="1">
        <v>1049</v>
      </c>
      <c r="K263"/>
      <c r="L263"/>
    </row>
    <row r="264" spans="1:12">
      <c r="A264" s="1" t="s">
        <v>5</v>
      </c>
      <c r="B264" s="1">
        <v>38</v>
      </c>
      <c r="C264" s="1">
        <v>52</v>
      </c>
      <c r="D264" s="1">
        <v>65</v>
      </c>
      <c r="K264"/>
      <c r="L264"/>
    </row>
    <row r="265" spans="1:12">
      <c r="K265"/>
      <c r="L265"/>
    </row>
    <row r="266" spans="1:12">
      <c r="K266"/>
      <c r="L266"/>
    </row>
    <row r="267" spans="1:12">
      <c r="K267"/>
      <c r="L267"/>
    </row>
    <row r="268" spans="1:12">
      <c r="A268" s="4" t="s">
        <v>24</v>
      </c>
      <c r="B268" s="4" t="s">
        <v>17</v>
      </c>
      <c r="K268"/>
      <c r="L268"/>
    </row>
    <row r="269" spans="1:12">
      <c r="B269" t="s">
        <v>10</v>
      </c>
      <c r="G269" s="2" t="s">
        <v>13</v>
      </c>
      <c r="H269" s="2" t="s">
        <v>14</v>
      </c>
      <c r="J269" s="6" t="s">
        <v>28</v>
      </c>
      <c r="K269" s="8" t="s">
        <v>29</v>
      </c>
    </row>
    <row r="270" spans="1:12">
      <c r="B270" t="s">
        <v>7</v>
      </c>
      <c r="C270">
        <v>290.5</v>
      </c>
      <c r="D270" t="s">
        <v>8</v>
      </c>
      <c r="E270">
        <f>C270-B264/2</f>
        <v>271.5</v>
      </c>
      <c r="G270" s="2">
        <v>1</v>
      </c>
      <c r="H270" s="2">
        <v>27</v>
      </c>
      <c r="J270">
        <f>E273-E275</f>
        <v>72.5</v>
      </c>
      <c r="K270" s="7">
        <f>$C$18+H270-$C$5/2-$E$11</f>
        <v>136</v>
      </c>
    </row>
    <row r="271" spans="1:12">
      <c r="B271" t="s">
        <v>19</v>
      </c>
      <c r="G271" s="2">
        <v>2</v>
      </c>
      <c r="H271" s="2">
        <v>28</v>
      </c>
      <c r="K271" s="7">
        <f t="shared" ref="K271:K279" si="13">$C$18+H271-$C$5/2-$E$11</f>
        <v>137</v>
      </c>
    </row>
    <row r="272" spans="1:12">
      <c r="B272" t="s">
        <v>11</v>
      </c>
      <c r="G272" s="2">
        <v>3</v>
      </c>
      <c r="H272" s="2">
        <v>28</v>
      </c>
      <c r="K272" s="7">
        <f t="shared" si="13"/>
        <v>137</v>
      </c>
    </row>
    <row r="273" spans="2:12">
      <c r="B273" t="s">
        <v>7</v>
      </c>
      <c r="C273">
        <v>252.5</v>
      </c>
      <c r="D273" t="s">
        <v>8</v>
      </c>
      <c r="E273">
        <f>C273-D264/2</f>
        <v>220</v>
      </c>
      <c r="G273" s="2">
        <v>4</v>
      </c>
      <c r="H273" s="2">
        <v>28</v>
      </c>
      <c r="K273" s="7">
        <f t="shared" si="13"/>
        <v>137</v>
      </c>
    </row>
    <row r="274" spans="2:12">
      <c r="B274" t="s">
        <v>12</v>
      </c>
      <c r="G274" s="2">
        <v>5</v>
      </c>
      <c r="H274" s="2">
        <v>27.5</v>
      </c>
      <c r="K274" s="7">
        <f t="shared" si="13"/>
        <v>136.5</v>
      </c>
    </row>
    <row r="275" spans="2:12">
      <c r="B275" t="s">
        <v>7</v>
      </c>
      <c r="C275">
        <v>180</v>
      </c>
      <c r="D275" t="s">
        <v>8</v>
      </c>
      <c r="E275">
        <f>C275-D264/2</f>
        <v>147.5</v>
      </c>
      <c r="G275" s="2">
        <v>6</v>
      </c>
      <c r="H275" s="2">
        <v>27.5</v>
      </c>
      <c r="K275" s="7">
        <f t="shared" si="13"/>
        <v>136.5</v>
      </c>
    </row>
    <row r="276" spans="2:12">
      <c r="G276" s="2">
        <v>7</v>
      </c>
      <c r="H276" s="2">
        <v>27.5</v>
      </c>
      <c r="K276" s="7">
        <f t="shared" si="13"/>
        <v>136.5</v>
      </c>
    </row>
    <row r="277" spans="2:12">
      <c r="B277" t="s">
        <v>16</v>
      </c>
      <c r="C277" s="3">
        <v>370</v>
      </c>
      <c r="G277" s="2">
        <v>8</v>
      </c>
      <c r="H277" s="2">
        <v>27.5</v>
      </c>
      <c r="K277" s="7">
        <f t="shared" si="13"/>
        <v>136.5</v>
      </c>
    </row>
    <row r="278" spans="2:12">
      <c r="G278" s="2">
        <v>9</v>
      </c>
      <c r="H278" s="2">
        <v>27</v>
      </c>
      <c r="K278" s="7">
        <f t="shared" si="13"/>
        <v>136</v>
      </c>
    </row>
    <row r="279" spans="2:12">
      <c r="G279" s="2">
        <v>10</v>
      </c>
      <c r="H279" s="2">
        <v>27.5</v>
      </c>
      <c r="K279" s="7">
        <f t="shared" si="13"/>
        <v>136.5</v>
      </c>
    </row>
    <row r="281" spans="2:12">
      <c r="J281" s="5" t="s">
        <v>25</v>
      </c>
      <c r="K281" s="9" t="s">
        <v>26</v>
      </c>
      <c r="L281" s="9" t="s">
        <v>27</v>
      </c>
    </row>
    <row r="282" spans="2:12">
      <c r="J282">
        <f>AVERAGE(K270:K279)</f>
        <v>136.55000000000001</v>
      </c>
      <c r="K282" s="7">
        <f>STDEV(K270:K279)</f>
        <v>0.36893239368631092</v>
      </c>
      <c r="L282" s="7">
        <f>K282/SQRT(COUNT(K270:K279))</f>
        <v>0.11666666666666665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2013-03-20T23:09:46Z</dcterms:modified>
</cp:coreProperties>
</file>