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Tabelle1" sheetId="1" r:id="rId1"/>
    <sheet name="Tabelle2" sheetId="2" r:id="rId2"/>
    <sheet name="Tabelle3" sheetId="3" r:id="rId3"/>
  </sheets>
  <calcPr calcId="125725" iterateDelta="1E-4"/>
</workbook>
</file>

<file path=xl/calcChain.xml><?xml version="1.0" encoding="utf-8"?>
<calcChain xmlns="http://schemas.openxmlformats.org/spreadsheetml/2006/main">
  <c r="C31" i="1"/>
  <c r="G27"/>
  <c r="F27"/>
  <c r="E27"/>
  <c r="G26"/>
  <c r="F26"/>
  <c r="E26"/>
  <c r="E25"/>
  <c r="F25" s="1"/>
  <c r="G25" s="1"/>
  <c r="J25" s="1"/>
  <c r="F24"/>
  <c r="G24" s="1"/>
  <c r="E24"/>
  <c r="G23"/>
  <c r="F23"/>
  <c r="E23"/>
  <c r="G22"/>
  <c r="F22"/>
  <c r="E22"/>
  <c r="E21"/>
  <c r="F21" s="1"/>
  <c r="G21" s="1"/>
  <c r="J21" s="1"/>
  <c r="F20"/>
  <c r="G20" s="1"/>
  <c r="E20"/>
  <c r="G19"/>
  <c r="F19"/>
  <c r="E19"/>
  <c r="F15"/>
  <c r="G15" s="1"/>
  <c r="E15"/>
  <c r="E14"/>
  <c r="F14" s="1"/>
  <c r="G14" s="1"/>
  <c r="G13"/>
  <c r="F13"/>
  <c r="E13"/>
  <c r="G12"/>
  <c r="I24" s="1"/>
  <c r="F12"/>
  <c r="E12"/>
  <c r="F11"/>
  <c r="G11" s="1"/>
  <c r="E11"/>
  <c r="E10"/>
  <c r="F10" s="1"/>
  <c r="G10" s="1"/>
  <c r="G9"/>
  <c r="F9"/>
  <c r="E9"/>
  <c r="G8"/>
  <c r="I20" s="1"/>
  <c r="F8"/>
  <c r="E8"/>
  <c r="F7"/>
  <c r="G7" s="1"/>
  <c r="E7"/>
  <c r="D4"/>
  <c r="I23" l="1"/>
  <c r="J23"/>
  <c r="I19"/>
  <c r="J19"/>
  <c r="J26"/>
  <c r="I26"/>
  <c r="J22"/>
  <c r="I22"/>
  <c r="I27"/>
  <c r="J27"/>
  <c r="I25"/>
  <c r="I21"/>
  <c r="J20"/>
  <c r="J24"/>
</calcChain>
</file>

<file path=xl/sharedStrings.xml><?xml version="1.0" encoding="utf-8"?>
<sst xmlns="http://schemas.openxmlformats.org/spreadsheetml/2006/main" count="44" uniqueCount="28">
  <si>
    <t>seite 1</t>
  </si>
  <si>
    <t>links von trüb</t>
  </si>
  <si>
    <t>Justierung</t>
  </si>
  <si>
    <t>Seite 1</t>
  </si>
  <si>
    <t>winkel zw Achsen:</t>
  </si>
  <si>
    <t>Seite 2</t>
  </si>
  <si>
    <t>(=180)</t>
  </si>
  <si>
    <t>delta</t>
  </si>
  <si>
    <t>n</t>
  </si>
  <si>
    <t>indigo</t>
  </si>
  <si>
    <t>lambda [nm]</t>
  </si>
  <si>
    <t>s_n</t>
  </si>
  <si>
    <t>geschlossen</t>
  </si>
  <si>
    <t>gerade noch</t>
  </si>
  <si>
    <t>spalt</t>
  </si>
  <si>
    <t>collimator (°)</t>
  </si>
  <si>
    <t>telescope (°)</t>
  </si>
  <si>
    <t>eff_delta (°)</t>
  </si>
  <si>
    <t>right</t>
  </si>
  <si>
    <t>left</t>
  </si>
  <si>
    <t>dark red</t>
  </si>
  <si>
    <t>red</t>
  </si>
  <si>
    <t>yellow1</t>
  </si>
  <si>
    <t>yellow2</t>
  </si>
  <si>
    <t>green</t>
  </si>
  <si>
    <t>blue-green</t>
  </si>
  <si>
    <t>purple1</t>
  </si>
  <si>
    <t>purple2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</si>
</sst>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Tabelle1!$I$18</c:f>
              <c:strCache>
                <c:ptCount val="1"/>
                <c:pt idx="0">
                  <c:v>n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xVal>
            <c:numRef>
              <c:f>Tabelle1!$H$19:$H$27</c:f>
              <c:numCache>
                <c:formatCode>General</c:formatCode>
                <c:ptCount val="9"/>
                <c:pt idx="0">
                  <c:v>690.8</c:v>
                </c:pt>
                <c:pt idx="1">
                  <c:v>623.4</c:v>
                </c:pt>
                <c:pt idx="2">
                  <c:v>579.1</c:v>
                </c:pt>
                <c:pt idx="3">
                  <c:v>577</c:v>
                </c:pt>
                <c:pt idx="4">
                  <c:v>546.1</c:v>
                </c:pt>
                <c:pt idx="5">
                  <c:v>491.6</c:v>
                </c:pt>
                <c:pt idx="6">
                  <c:v>435.8</c:v>
                </c:pt>
                <c:pt idx="7">
                  <c:v>407.8</c:v>
                </c:pt>
                <c:pt idx="8">
                  <c:v>404.7</c:v>
                </c:pt>
              </c:numCache>
            </c:numRef>
          </c:xVal>
          <c:yVal>
            <c:numRef>
              <c:f>Tabelle1!$I$19:$I$27</c:f>
              <c:numCache>
                <c:formatCode>General</c:formatCode>
                <c:ptCount val="9"/>
                <c:pt idx="0">
                  <c:v>1.6129040941564818</c:v>
                </c:pt>
                <c:pt idx="1">
                  <c:v>1.6172411856838367</c:v>
                </c:pt>
                <c:pt idx="2">
                  <c:v>1.620035625229034</c:v>
                </c:pt>
                <c:pt idx="3">
                  <c:v>1.6210494866655569</c:v>
                </c:pt>
                <c:pt idx="4">
                  <c:v>1.6238311219749932</c:v>
                </c:pt>
                <c:pt idx="5">
                  <c:v>1.6311200766167464</c:v>
                </c:pt>
                <c:pt idx="6">
                  <c:v>1.6410664504592476</c:v>
                </c:pt>
                <c:pt idx="7">
                  <c:v>1.6491781994341896</c:v>
                </c:pt>
                <c:pt idx="8">
                  <c:v>1.6506437270199503</c:v>
                </c:pt>
              </c:numCache>
            </c:numRef>
          </c:yVal>
        </c:ser>
        <c:axId val="84484480"/>
        <c:axId val="84486016"/>
      </c:scatterChart>
      <c:valAx>
        <c:axId val="84484480"/>
        <c:scaling>
          <c:orientation val="minMax"/>
          <c:max val="700"/>
          <c:min val="400"/>
        </c:scaling>
        <c:axPos val="b"/>
        <c:numFmt formatCode="General" sourceLinked="1"/>
        <c:tickLblPos val="nextTo"/>
        <c:spPr>
          <a:ln>
            <a:solidFill>
              <a:srgbClr val="B3B3B3"/>
            </a:solidFill>
          </a:ln>
        </c:spPr>
        <c:crossAx val="84486016"/>
        <c:crosses val="autoZero"/>
        <c:crossBetween val="midCat"/>
      </c:valAx>
      <c:valAx>
        <c:axId val="84486016"/>
        <c:scaling>
          <c:orientation val="minMax"/>
          <c:min val="1.61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tickLblPos val="nextTo"/>
        <c:spPr>
          <a:ln>
            <a:solidFill>
              <a:srgbClr val="B3B3B3"/>
            </a:solidFill>
          </a:ln>
        </c:spPr>
        <c:crossAx val="84484480"/>
        <c:crosses val="autoZero"/>
        <c:crossBetween val="midCat"/>
      </c:valAx>
      <c:spPr>
        <a:ln>
          <a:solidFill>
            <a:srgbClr val="B3B3B3"/>
          </a:solidFill>
        </a:ln>
      </c:spPr>
    </c:plotArea>
    <c:legend>
      <c:legendPos val="r"/>
      <c:layout/>
    </c:legend>
    <c:plotVisOnly val="1"/>
  </c:chart>
  <c:spPr>
    <a:solidFill>
      <a:srgbClr val="FFFFFF"/>
    </a:solidFill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663675</xdr:colOff>
      <xdr:row>4</xdr:row>
      <xdr:rowOff>19470</xdr:rowOff>
    </xdr:from>
    <xdr:to>
      <xdr:col>16</xdr:col>
      <xdr:colOff>697830</xdr:colOff>
      <xdr:row>21</xdr:row>
      <xdr:rowOff>19470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topLeftCell="A4" zoomScaleNormal="100" workbookViewId="0">
      <selection activeCell="J11" sqref="J11"/>
    </sheetView>
  </sheetViews>
  <sheetFormatPr baseColWidth="10" defaultColWidth="9.140625" defaultRowHeight="15"/>
  <cols>
    <col min="1" max="2" width="10.5703125"/>
    <col min="3" max="4" width="12.28515625" customWidth="1"/>
    <col min="5" max="5" width="10.5703125" hidden="1" customWidth="1"/>
    <col min="6" max="6" width="12" customWidth="1"/>
    <col min="7" max="7" width="10.5703125"/>
    <col min="8" max="8" width="13" customWidth="1"/>
    <col min="9" max="1025" width="10.5703125"/>
  </cols>
  <sheetData>
    <row r="1" spans="1:8" ht="15" customHeight="1">
      <c r="D1" t="s">
        <v>0</v>
      </c>
      <c r="E1" t="s">
        <v>1</v>
      </c>
    </row>
    <row r="2" spans="1:8" ht="15" customHeight="1">
      <c r="B2" t="s">
        <v>2</v>
      </c>
    </row>
    <row r="3" spans="1:8" ht="15" customHeight="1">
      <c r="B3" t="s">
        <v>3</v>
      </c>
      <c r="C3">
        <v>92</v>
      </c>
      <c r="F3" t="s">
        <v>4</v>
      </c>
    </row>
    <row r="4" spans="1:8" ht="15" customHeight="1">
      <c r="B4" t="s">
        <v>5</v>
      </c>
      <c r="C4">
        <v>332.2</v>
      </c>
      <c r="D4" s="1">
        <f>C4-C3</f>
        <v>240.2</v>
      </c>
      <c r="F4">
        <v>114.4</v>
      </c>
      <c r="G4" t="s">
        <v>6</v>
      </c>
    </row>
    <row r="6" spans="1:8" ht="15" customHeight="1">
      <c r="A6" s="1" t="s">
        <v>18</v>
      </c>
      <c r="B6" s="1"/>
      <c r="C6" s="2" t="s">
        <v>15</v>
      </c>
      <c r="D6" s="2" t="s">
        <v>16</v>
      </c>
      <c r="E6" s="2" t="s">
        <v>7</v>
      </c>
      <c r="F6" s="2" t="s">
        <v>17</v>
      </c>
      <c r="G6" s="2" t="s">
        <v>8</v>
      </c>
      <c r="H6" s="2" t="s">
        <v>10</v>
      </c>
    </row>
    <row r="7" spans="1:8" ht="15" customHeight="1">
      <c r="B7" s="2" t="s">
        <v>20</v>
      </c>
      <c r="C7">
        <v>98.2</v>
      </c>
      <c r="D7">
        <v>260.39999999999998</v>
      </c>
      <c r="E7" s="1">
        <f t="shared" ref="E7:E15" si="0">D7-C7</f>
        <v>162.19999999999999</v>
      </c>
      <c r="F7" s="1">
        <f t="shared" ref="F7:F15" si="1">E7-$F$4</f>
        <v>47.799999999999983</v>
      </c>
      <c r="G7" s="1">
        <f t="shared" ref="G7:G15" si="2">SIN((F7+60.2)/2/360*2*3.14159265)/SIN(30.1/360*2*3.14159265)</f>
        <v>1.6131598680458452</v>
      </c>
      <c r="H7" s="1">
        <v>690.8</v>
      </c>
    </row>
    <row r="8" spans="1:8" ht="15" customHeight="1">
      <c r="B8" s="2" t="s">
        <v>21</v>
      </c>
      <c r="C8">
        <v>98.1</v>
      </c>
      <c r="D8">
        <v>260.7</v>
      </c>
      <c r="E8" s="1">
        <f t="shared" si="0"/>
        <v>162.6</v>
      </c>
      <c r="F8" s="1">
        <f t="shared" si="1"/>
        <v>48.199999999999989</v>
      </c>
      <c r="G8" s="1">
        <f t="shared" si="2"/>
        <v>1.6172411856838367</v>
      </c>
      <c r="H8" s="1">
        <v>623.4</v>
      </c>
    </row>
    <row r="9" spans="1:8" ht="15" customHeight="1">
      <c r="B9" s="2" t="s">
        <v>22</v>
      </c>
      <c r="C9">
        <v>98.4</v>
      </c>
      <c r="D9">
        <v>261.3</v>
      </c>
      <c r="E9" s="1">
        <f t="shared" si="0"/>
        <v>162.9</v>
      </c>
      <c r="F9" s="1">
        <f t="shared" si="1"/>
        <v>48.5</v>
      </c>
      <c r="G9" s="1">
        <f t="shared" si="2"/>
        <v>1.6202892448403288</v>
      </c>
      <c r="H9" s="1">
        <v>579.1</v>
      </c>
    </row>
    <row r="10" spans="1:8" ht="15" customHeight="1">
      <c r="B10" s="2" t="s">
        <v>23</v>
      </c>
      <c r="C10">
        <v>98.35</v>
      </c>
      <c r="D10">
        <v>261.3</v>
      </c>
      <c r="E10" s="1">
        <f t="shared" si="0"/>
        <v>162.95000000000002</v>
      </c>
      <c r="F10" s="1">
        <f t="shared" si="1"/>
        <v>48.550000000000011</v>
      </c>
      <c r="G10" s="1">
        <f t="shared" si="2"/>
        <v>1.6207961755827185</v>
      </c>
      <c r="H10" s="1">
        <v>577</v>
      </c>
    </row>
    <row r="11" spans="1:8" ht="15" customHeight="1">
      <c r="B11" s="2" t="s">
        <v>24</v>
      </c>
      <c r="C11">
        <v>98.2</v>
      </c>
      <c r="D11">
        <v>261.39999999999998</v>
      </c>
      <c r="E11" s="1">
        <f t="shared" si="0"/>
        <v>163.19999999999999</v>
      </c>
      <c r="F11" s="1">
        <f t="shared" si="1"/>
        <v>48.799999999999983</v>
      </c>
      <c r="G11" s="1">
        <f t="shared" si="2"/>
        <v>1.6233261987157852</v>
      </c>
      <c r="H11" s="1">
        <v>546.1</v>
      </c>
    </row>
    <row r="12" spans="1:8" ht="15" customHeight="1">
      <c r="B12" s="2" t="s">
        <v>25</v>
      </c>
      <c r="C12">
        <v>97.6</v>
      </c>
      <c r="D12">
        <v>261.55</v>
      </c>
      <c r="E12" s="1">
        <f t="shared" si="0"/>
        <v>163.95000000000002</v>
      </c>
      <c r="F12" s="1">
        <f t="shared" si="1"/>
        <v>49.550000000000011</v>
      </c>
      <c r="G12" s="1">
        <f t="shared" si="2"/>
        <v>1.6308698613895378</v>
      </c>
      <c r="H12" s="1">
        <v>491.6</v>
      </c>
    </row>
    <row r="13" spans="1:8" ht="15" customHeight="1">
      <c r="B13" s="2" t="s">
        <v>9</v>
      </c>
      <c r="C13">
        <v>96.6</v>
      </c>
      <c r="D13">
        <v>261.60000000000002</v>
      </c>
      <c r="E13" s="1">
        <f t="shared" si="0"/>
        <v>165.00000000000003</v>
      </c>
      <c r="F13" s="1">
        <f t="shared" si="1"/>
        <v>50.600000000000023</v>
      </c>
      <c r="G13" s="1">
        <f t="shared" si="2"/>
        <v>1.6413135507759682</v>
      </c>
      <c r="H13" s="1">
        <v>435.8</v>
      </c>
    </row>
    <row r="14" spans="1:8" ht="15" customHeight="1">
      <c r="B14" s="2" t="s">
        <v>26</v>
      </c>
      <c r="C14">
        <v>96.7</v>
      </c>
      <c r="D14">
        <v>262.5</v>
      </c>
      <c r="E14" s="1">
        <f t="shared" si="0"/>
        <v>165.8</v>
      </c>
      <c r="F14" s="1">
        <f t="shared" si="1"/>
        <v>51.400000000000006</v>
      </c>
      <c r="G14" s="1">
        <f t="shared" si="2"/>
        <v>1.6491781994341896</v>
      </c>
      <c r="H14" s="1">
        <v>407.8</v>
      </c>
    </row>
    <row r="15" spans="1:8" ht="15" customHeight="1">
      <c r="B15" s="2" t="s">
        <v>27</v>
      </c>
      <c r="C15">
        <v>96.2</v>
      </c>
      <c r="D15">
        <v>262.2</v>
      </c>
      <c r="E15" s="1">
        <f t="shared" si="0"/>
        <v>166</v>
      </c>
      <c r="F15" s="1">
        <f t="shared" si="1"/>
        <v>51.599999999999994</v>
      </c>
      <c r="G15" s="1">
        <f t="shared" si="2"/>
        <v>1.6511318173267711</v>
      </c>
      <c r="H15" s="1">
        <v>404.7</v>
      </c>
    </row>
    <row r="18" spans="1:10" ht="15" customHeight="1">
      <c r="A18" s="1" t="s">
        <v>19</v>
      </c>
      <c r="B18" s="3"/>
      <c r="C18" s="2" t="s">
        <v>15</v>
      </c>
      <c r="D18" s="2" t="s">
        <v>16</v>
      </c>
      <c r="E18" s="2" t="s">
        <v>7</v>
      </c>
      <c r="F18" s="2" t="s">
        <v>17</v>
      </c>
      <c r="G18" s="2" t="s">
        <v>8</v>
      </c>
      <c r="H18" s="2" t="s">
        <v>10</v>
      </c>
      <c r="I18" t="s">
        <v>8</v>
      </c>
      <c r="J18" t="s">
        <v>11</v>
      </c>
    </row>
    <row r="19" spans="1:10" ht="15" customHeight="1">
      <c r="B19" s="2" t="s">
        <v>20</v>
      </c>
      <c r="C19">
        <v>326</v>
      </c>
      <c r="D19">
        <v>32.65</v>
      </c>
      <c r="E19" s="1">
        <f t="shared" ref="E19:E27" si="3">360-C19+D19</f>
        <v>66.650000000000006</v>
      </c>
      <c r="F19" s="1">
        <f t="shared" ref="F19:F27" si="4">$F$4-E19</f>
        <v>47.75</v>
      </c>
      <c r="G19" s="1">
        <f t="shared" ref="G19:G27" si="5">SIN((F19+60.2)/2/360*2*3.14159265)/SIN(30.1/360*2*3.14159265)</f>
        <v>1.6126483202671185</v>
      </c>
      <c r="H19">
        <v>690.8</v>
      </c>
      <c r="I19" s="1">
        <f t="shared" ref="I19:I27" si="6">AVERAGE(G7,G19)</f>
        <v>1.6129040941564818</v>
      </c>
      <c r="J19" s="1">
        <f t="shared" ref="J19:J27" si="7">STDEV(G7,G19)/SQRT(2)</f>
        <v>2.5577388936337536E-4</v>
      </c>
    </row>
    <row r="20" spans="1:10" ht="15" customHeight="1">
      <c r="B20" s="2" t="s">
        <v>21</v>
      </c>
      <c r="C20">
        <v>326.39999999999998</v>
      </c>
      <c r="D20">
        <v>32.6</v>
      </c>
      <c r="E20" s="1">
        <f t="shared" si="3"/>
        <v>66.200000000000017</v>
      </c>
      <c r="F20" s="1">
        <f t="shared" si="4"/>
        <v>48.199999999999989</v>
      </c>
      <c r="G20" s="1">
        <f t="shared" si="5"/>
        <v>1.6172411856838367</v>
      </c>
      <c r="H20">
        <v>623.4</v>
      </c>
      <c r="I20" s="1">
        <f t="shared" si="6"/>
        <v>1.6172411856838367</v>
      </c>
      <c r="J20" s="1">
        <f t="shared" si="7"/>
        <v>0</v>
      </c>
    </row>
    <row r="21" spans="1:10" ht="15" customHeight="1">
      <c r="B21" s="2" t="s">
        <v>22</v>
      </c>
      <c r="C21">
        <v>326.5</v>
      </c>
      <c r="D21">
        <v>32.450000000000003</v>
      </c>
      <c r="E21" s="1">
        <f t="shared" si="3"/>
        <v>65.95</v>
      </c>
      <c r="F21" s="1">
        <f t="shared" si="4"/>
        <v>48.45</v>
      </c>
      <c r="G21" s="1">
        <f t="shared" si="5"/>
        <v>1.6197820056177392</v>
      </c>
      <c r="H21">
        <v>579.1</v>
      </c>
      <c r="I21" s="1">
        <f t="shared" si="6"/>
        <v>1.620035625229034</v>
      </c>
      <c r="J21" s="1">
        <f t="shared" si="7"/>
        <v>2.5361961129477523E-4</v>
      </c>
    </row>
    <row r="22" spans="1:10" ht="15" customHeight="1">
      <c r="B22" s="2" t="s">
        <v>23</v>
      </c>
      <c r="C22">
        <v>326.10000000000002</v>
      </c>
      <c r="D22">
        <v>31.9</v>
      </c>
      <c r="E22" s="1">
        <f t="shared" si="3"/>
        <v>65.799999999999983</v>
      </c>
      <c r="F22" s="1">
        <f t="shared" si="4"/>
        <v>48.600000000000023</v>
      </c>
      <c r="G22" s="1">
        <f t="shared" si="5"/>
        <v>1.6213027977483954</v>
      </c>
      <c r="H22">
        <v>577</v>
      </c>
      <c r="I22" s="1">
        <f t="shared" si="6"/>
        <v>1.6210494866655569</v>
      </c>
      <c r="J22" s="1">
        <f t="shared" si="7"/>
        <v>2.5331108283843662E-4</v>
      </c>
    </row>
    <row r="23" spans="1:10" ht="15" customHeight="1">
      <c r="B23" s="2" t="s">
        <v>24</v>
      </c>
      <c r="C23">
        <v>326.3</v>
      </c>
      <c r="D23">
        <v>31.8</v>
      </c>
      <c r="E23" s="1">
        <f t="shared" si="3"/>
        <v>65.499999999999986</v>
      </c>
      <c r="F23" s="1">
        <f t="shared" si="4"/>
        <v>48.90000000000002</v>
      </c>
      <c r="G23" s="1">
        <f t="shared" si="5"/>
        <v>1.6243360452342013</v>
      </c>
      <c r="H23">
        <v>546.1</v>
      </c>
      <c r="I23" s="1">
        <f t="shared" si="6"/>
        <v>1.6238311219749932</v>
      </c>
      <c r="J23" s="1">
        <f t="shared" si="7"/>
        <v>5.0492325920803438E-4</v>
      </c>
    </row>
    <row r="24" spans="1:10" ht="15" customHeight="1">
      <c r="B24" s="2" t="s">
        <v>25</v>
      </c>
      <c r="C24">
        <v>327</v>
      </c>
      <c r="D24">
        <v>31.8</v>
      </c>
      <c r="E24" s="1">
        <f t="shared" si="3"/>
        <v>64.8</v>
      </c>
      <c r="F24" s="1">
        <f t="shared" si="4"/>
        <v>49.600000000000009</v>
      </c>
      <c r="G24" s="1">
        <f t="shared" si="5"/>
        <v>1.6313702918439552</v>
      </c>
      <c r="H24">
        <v>491.6</v>
      </c>
      <c r="I24" s="1">
        <f t="shared" si="6"/>
        <v>1.6311200766167464</v>
      </c>
      <c r="J24" s="1">
        <f t="shared" si="7"/>
        <v>2.5021522720869438E-4</v>
      </c>
    </row>
    <row r="25" spans="1:10" ht="15" customHeight="1">
      <c r="B25" s="2" t="s">
        <v>9</v>
      </c>
      <c r="C25">
        <v>327.55</v>
      </c>
      <c r="D25">
        <v>31.4</v>
      </c>
      <c r="E25" s="1">
        <f t="shared" si="3"/>
        <v>63.849999999999987</v>
      </c>
      <c r="F25" s="1">
        <f t="shared" si="4"/>
        <v>50.550000000000018</v>
      </c>
      <c r="G25" s="1">
        <f t="shared" si="5"/>
        <v>1.6408193501425272</v>
      </c>
      <c r="H25">
        <v>435.8</v>
      </c>
      <c r="I25" s="1">
        <f t="shared" si="6"/>
        <v>1.6410664504592476</v>
      </c>
      <c r="J25" s="1">
        <f t="shared" si="7"/>
        <v>2.4710031672048322E-4</v>
      </c>
    </row>
    <row r="26" spans="1:10" ht="15" customHeight="1">
      <c r="B26" s="2" t="s">
        <v>26</v>
      </c>
      <c r="C26">
        <v>327.8</v>
      </c>
      <c r="D26">
        <v>30.8</v>
      </c>
      <c r="E26" s="1">
        <f t="shared" si="3"/>
        <v>62.999999999999986</v>
      </c>
      <c r="F26" s="1">
        <f t="shared" si="4"/>
        <v>51.40000000000002</v>
      </c>
      <c r="G26" s="1">
        <f t="shared" si="5"/>
        <v>1.6491781994341899</v>
      </c>
      <c r="H26">
        <v>407.8</v>
      </c>
      <c r="I26" s="1">
        <f t="shared" si="6"/>
        <v>1.6491781994341896</v>
      </c>
      <c r="J26" s="1">
        <f t="shared" si="7"/>
        <v>1.5700924586837749E-16</v>
      </c>
    </row>
    <row r="27" spans="1:10" ht="15" customHeight="1">
      <c r="B27" s="2" t="s">
        <v>27</v>
      </c>
      <c r="C27">
        <v>328</v>
      </c>
      <c r="D27">
        <v>30.9</v>
      </c>
      <c r="E27" s="1">
        <f t="shared" si="3"/>
        <v>62.9</v>
      </c>
      <c r="F27" s="1">
        <f t="shared" si="4"/>
        <v>51.500000000000007</v>
      </c>
      <c r="G27" s="1">
        <f t="shared" si="5"/>
        <v>1.6501556367131296</v>
      </c>
      <c r="H27">
        <v>404.7</v>
      </c>
      <c r="I27" s="1">
        <f t="shared" si="6"/>
        <v>1.6506437270199503</v>
      </c>
      <c r="J27" s="1">
        <f t="shared" si="7"/>
        <v>4.8809030682073207E-4</v>
      </c>
    </row>
    <row r="30" spans="1:10" ht="15" customHeight="1">
      <c r="A30" t="s">
        <v>12</v>
      </c>
      <c r="B30" t="s">
        <v>13</v>
      </c>
      <c r="C30" t="s">
        <v>14</v>
      </c>
    </row>
    <row r="31" spans="1:10" ht="15" customHeight="1">
      <c r="A31">
        <v>5.5</v>
      </c>
      <c r="B31">
        <v>6.26</v>
      </c>
      <c r="C31" s="1">
        <f>B31-A31</f>
        <v>0.75999999999999979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ColWidth="9.140625" defaultRowHeight="15"/>
  <cols>
    <col min="1" max="1025" width="10.570312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ColWidth="9.140625" defaultRowHeight="15"/>
  <cols>
    <col min="1" max="1025" width="10.570312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Gian-Luca Mateo</dc:creator>
  <cp:lastModifiedBy>Gian-Luca Mateo</cp:lastModifiedBy>
  <cp:revision>0</cp:revision>
  <cp:lastPrinted>2013-05-13T08:48:00Z</cp:lastPrinted>
  <dcterms:created xsi:type="dcterms:W3CDTF">2013-04-25T11:03:23Z</dcterms:created>
  <dcterms:modified xsi:type="dcterms:W3CDTF">2013-05-13T08:49:59Z</dcterms:modified>
</cp:coreProperties>
</file>