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<sst xmlns="http://schemas.openxmlformats.org/spreadsheetml/2006/main" count="378" uniqueCount="32">
  <si>
    <t>Balls</t>
  </si>
  <si>
    <t>ball 1</t>
  </si>
  <si>
    <t>ball 2</t>
  </si>
  <si>
    <t>ball 3</t>
  </si>
  <si>
    <t>Mass [g]</t>
  </si>
  <si>
    <t>Diameter [mm]</t>
  </si>
  <si>
    <t>ball 1 vs ball 2</t>
  </si>
  <si>
    <t>elastic</t>
  </si>
  <si>
    <t>ball 2:</t>
  </si>
  <si>
    <t>Measurements:</t>
  </si>
  <si>
    <t>offset:</t>
  </si>
  <si>
    <t>a1</t>
  </si>
  <si>
    <t>a2</t>
  </si>
  <si>
    <t>A</t>
  </si>
  <si>
    <t>T2'/T1</t>
  </si>
  <si>
    <t>initial right:</t>
  </si>
  <si>
    <t>center:</t>
  </si>
  <si>
    <t>ball 1:</t>
  </si>
  <si>
    <t>in rest</t>
  </si>
  <si>
    <t>initial:</t>
  </si>
  <si>
    <t>slider</t>
  </si>
  <si>
    <t>Mean</t>
  </si>
  <si>
    <t>Stdev</t>
  </si>
  <si>
    <t>StdErrMean</t>
  </si>
  <si>
    <t>unelastic</t>
  </si>
  <si>
    <t>ball 1 vs ball 3</t>
  </si>
  <si>
    <t>ball 3:</t>
  </si>
  <si>
    <t>ball 2 vs ball 1</t>
  </si>
  <si>
    <t>ball 2 vs ball 2</t>
  </si>
  <si>
    <t>ball 2 vs ball 3</t>
  </si>
  <si>
    <t>ball 3 vs ball 2</t>
  </si>
  <si>
    <t>ball 3 vs ball 1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</si>
</sst>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6100"/>
      <sz val="11"/>
    </font>
  </fonts>
  <fills count="8">
    <fill>
      <patternFill patternType="none"/>
    </fill>
    <fill>
      <patternFill patternType="gray125"/>
    </fill>
    <fill>
      <patternFill patternType="solid">
        <fgColor rgb="FFDCE6F2"/>
        <bgColor rgb="FFC6EFCE"/>
      </patternFill>
    </fill>
    <fill>
      <patternFill patternType="solid">
        <fgColor rgb="FFC6EFCE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79646"/>
        <bgColor rgb="FFFF8080"/>
      </patternFill>
    </fill>
    <fill>
      <patternFill patternType="solid">
        <fgColor rgb="FF558ED5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4" numFmtId="164">
      <alignment horizontal="general" indent="0" shrinkToFit="false" textRotation="0" vertical="bottom" wrapText="false"/>
      <protection hidden="false" locked="true"/>
    </xf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4" numFmtId="164" xfId="21">
      <alignment horizontal="general" indent="0" shrinkToFit="false" textRotation="0" vertical="bottom" wrapText="false"/>
      <protection hidden="false" locked="tru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20% - Accent1" xfId="20"/>
    <cellStyle builtinId="54" customBuiltin="true"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282"/>
  <sheetViews>
    <sheetView colorId="64" defaultGridColor="true" rightToLeft="false" showFormulas="false" showGridLines="true" showOutlineSymbols="true" showRowColHeaders="true" showZeros="true" tabSelected="true" topLeftCell="A181" view="normal" windowProtection="false" workbookViewId="0" zoomScale="75" zoomScaleNormal="75" zoomScalePageLayoutView="100">
      <selection activeCell="M11" activeCellId="0" pane="topLeft" sqref="M11"/>
    </sheetView>
  </sheetViews>
  <sheetFormatPr defaultRowHeight="15"/>
  <cols>
    <col collapsed="false" hidden="false" max="1" min="1" style="0" width="23"/>
    <col collapsed="false" hidden="false" max="6" min="2" style="0" width="10.5748987854251"/>
    <col collapsed="false" hidden="false" max="7" min="7" style="0" width="18.2834008097166"/>
    <col collapsed="false" hidden="false" max="10" min="8" style="0" width="10.5748987854251"/>
    <col collapsed="false" hidden="false" max="12" min="11" style="1" width="11.4251012145749"/>
    <col collapsed="false" hidden="false" max="1025" min="13" style="0" width="10.5748987854251"/>
  </cols>
  <sheetData>
    <row collapsed="false" customFormat="false" customHeight="true" hidden="false" ht="15" outlineLevel="0" r="2">
      <c r="B2" s="0" t="s">
        <v>0</v>
      </c>
    </row>
    <row collapsed="false" customFormat="false" customHeight="true" hidden="false" ht="15" outlineLevel="0" r="3">
      <c r="A3" s="2"/>
      <c r="B3" s="2" t="s">
        <v>1</v>
      </c>
      <c r="C3" s="2" t="s">
        <v>2</v>
      </c>
      <c r="D3" s="2" t="s">
        <v>3</v>
      </c>
    </row>
    <row collapsed="false" customFormat="false" customHeight="true" hidden="false" ht="15" outlineLevel="0" r="4">
      <c r="A4" s="2" t="s">
        <v>4</v>
      </c>
      <c r="B4" s="2" t="n">
        <v>233</v>
      </c>
      <c r="C4" s="2" t="n">
        <v>540</v>
      </c>
      <c r="D4" s="2" t="n">
        <v>1049</v>
      </c>
    </row>
    <row collapsed="false" customFormat="false" customHeight="true" hidden="false" ht="15" outlineLevel="0" r="5">
      <c r="A5" s="2" t="s">
        <v>5</v>
      </c>
      <c r="B5" s="2" t="n">
        <v>38</v>
      </c>
      <c r="C5" s="2" t="n">
        <v>52</v>
      </c>
      <c r="D5" s="2" t="n">
        <v>65</v>
      </c>
    </row>
    <row collapsed="false" customFormat="false" customHeight="true" hidden="false" ht="15" outlineLevel="0" r="9">
      <c r="A9" s="3" t="s">
        <v>6</v>
      </c>
      <c r="B9" s="3" t="s">
        <v>7</v>
      </c>
    </row>
    <row collapsed="false" customFormat="false" customHeight="true" hidden="false" ht="15" outlineLevel="0" r="10">
      <c r="B10" s="0" t="s">
        <v>8</v>
      </c>
      <c r="G10" s="4" t="s">
        <v>9</v>
      </c>
      <c r="H10" s="4" t="s">
        <v>10</v>
      </c>
      <c r="J10" s="5" t="s">
        <v>11</v>
      </c>
      <c r="K10" s="5" t="s">
        <v>12</v>
      </c>
      <c r="M10" s="0" t="s">
        <v>13</v>
      </c>
      <c r="N10" s="0" t="s">
        <v>14</v>
      </c>
    </row>
    <row collapsed="false" customFormat="false" customHeight="true" hidden="false" ht="15" outlineLevel="0" r="11">
      <c r="B11" s="0" t="s">
        <v>15</v>
      </c>
      <c r="C11" s="0" t="n">
        <v>291</v>
      </c>
      <c r="D11" s="0" t="s">
        <v>16</v>
      </c>
      <c r="E11" s="6" t="n">
        <f aca="false">C11-C5/2</f>
        <v>265</v>
      </c>
      <c r="G11" s="4" t="n">
        <v>1</v>
      </c>
      <c r="H11" s="4" t="n">
        <v>34</v>
      </c>
      <c r="J11" s="6" t="n">
        <f aca="false">E14-E16</f>
        <v>159</v>
      </c>
      <c r="K11" s="1" t="n">
        <f aca="false">$C$18+H11-$C$5/2-$E$11-50</f>
        <v>93</v>
      </c>
      <c r="M11" s="6" t="n">
        <f aca="false">C4*0.001/(B4*0.001)</f>
        <v>2.31759656652361</v>
      </c>
      <c r="N11" s="6" t="n">
        <f aca="false">$M$11*$J$23^2/$J$11^2</f>
        <v>0.799718868077318</v>
      </c>
    </row>
    <row collapsed="false" customFormat="false" customHeight="true" hidden="false" ht="15" outlineLevel="0" r="12">
      <c r="B12" s="0" t="s">
        <v>17</v>
      </c>
      <c r="G12" s="4" t="n">
        <v>2</v>
      </c>
      <c r="H12" s="4" t="n">
        <v>34</v>
      </c>
      <c r="K12" s="1" t="n">
        <f aca="false">$C$18+H12-$C$5/2-$E$11-50</f>
        <v>93</v>
      </c>
    </row>
    <row collapsed="false" customFormat="false" customHeight="true" hidden="false" ht="15" outlineLevel="0" r="13">
      <c r="B13" s="0" t="s">
        <v>18</v>
      </c>
      <c r="G13" s="4" t="n">
        <v>3</v>
      </c>
      <c r="H13" s="4" t="n">
        <v>35</v>
      </c>
      <c r="K13" s="1" t="n">
        <f aca="false">$C$18+H13-$C$5/2-$E$11-50</f>
        <v>94</v>
      </c>
    </row>
    <row collapsed="false" customFormat="false" customHeight="true" hidden="false" ht="15" outlineLevel="0" r="14">
      <c r="B14" s="0" t="s">
        <v>15</v>
      </c>
      <c r="C14" s="6" t="n">
        <f aca="false">C11-C5</f>
        <v>239</v>
      </c>
      <c r="D14" s="0" t="s">
        <v>16</v>
      </c>
      <c r="E14" s="6" t="n">
        <f aca="false">C14-B5/2</f>
        <v>220</v>
      </c>
      <c r="G14" s="4" t="n">
        <v>4</v>
      </c>
      <c r="H14" s="4" t="n">
        <v>35</v>
      </c>
      <c r="K14" s="1" t="n">
        <f aca="false">$C$18+H14-$C$5/2-$E$11-50</f>
        <v>94</v>
      </c>
    </row>
    <row collapsed="false" customFormat="false" customHeight="true" hidden="false" ht="15" outlineLevel="0" r="15">
      <c r="B15" s="0" t="s">
        <v>19</v>
      </c>
      <c r="G15" s="4" t="n">
        <v>5</v>
      </c>
      <c r="H15" s="4" t="n">
        <v>36</v>
      </c>
      <c r="K15" s="1" t="n">
        <f aca="false">$C$18+H15-$C$5/2-$E$11-50</f>
        <v>95</v>
      </c>
    </row>
    <row collapsed="false" customFormat="false" customHeight="true" hidden="false" ht="15" outlineLevel="0" r="16">
      <c r="B16" s="0" t="s">
        <v>15</v>
      </c>
      <c r="C16" s="0" t="n">
        <v>80</v>
      </c>
      <c r="D16" s="0" t="s">
        <v>16</v>
      </c>
      <c r="E16" s="6" t="n">
        <f aca="false">C16-B5/2</f>
        <v>61</v>
      </c>
      <c r="G16" s="4" t="n">
        <v>6</v>
      </c>
      <c r="H16" s="4" t="n">
        <v>34</v>
      </c>
      <c r="K16" s="1" t="n">
        <f aca="false">$C$18+H16-$C$5/2-$E$11-50</f>
        <v>93</v>
      </c>
    </row>
    <row collapsed="false" customFormat="false" customHeight="true" hidden="false" ht="15" outlineLevel="0" r="17">
      <c r="G17" s="4" t="n">
        <v>7</v>
      </c>
      <c r="H17" s="4" t="n">
        <v>34</v>
      </c>
      <c r="K17" s="1" t="n">
        <f aca="false">$C$18+H17-$C$5/2-$E$11-50</f>
        <v>93</v>
      </c>
    </row>
    <row collapsed="false" customFormat="false" customHeight="true" hidden="false" ht="15" outlineLevel="0" r="18">
      <c r="B18" s="0" t="s">
        <v>20</v>
      </c>
      <c r="C18" s="7" t="n">
        <v>400</v>
      </c>
      <c r="G18" s="4" t="n">
        <v>8</v>
      </c>
      <c r="H18" s="4" t="n">
        <v>34</v>
      </c>
      <c r="K18" s="1" t="n">
        <f aca="false">$C$18+H18-$C$5/2-$E$11-50</f>
        <v>93</v>
      </c>
    </row>
    <row collapsed="false" customFormat="false" customHeight="true" hidden="false" ht="15" outlineLevel="0" r="19">
      <c r="G19" s="4" t="n">
        <v>9</v>
      </c>
      <c r="H19" s="4" t="n">
        <v>34</v>
      </c>
      <c r="K19" s="1" t="n">
        <f aca="false">$C$18+H19-$C$5/2-$E$11-50</f>
        <v>93</v>
      </c>
    </row>
    <row collapsed="false" customFormat="false" customHeight="true" hidden="false" ht="15" outlineLevel="0" r="20">
      <c r="G20" s="4" t="n">
        <v>10</v>
      </c>
      <c r="H20" s="4" t="n">
        <v>34</v>
      </c>
      <c r="K20" s="1" t="n">
        <f aca="false">$C$18+H20-$C$5/2-$E$11-50</f>
        <v>93</v>
      </c>
    </row>
    <row collapsed="false" customFormat="false" customHeight="true" hidden="false" ht="15" outlineLevel="0" r="21">
      <c r="B21" s="0" t="s">
        <v>0</v>
      </c>
    </row>
    <row collapsed="false" customFormat="false" customHeight="true" hidden="false" ht="15" outlineLevel="0" r="22">
      <c r="A22" s="2"/>
      <c r="B22" s="2" t="s">
        <v>1</v>
      </c>
      <c r="C22" s="2" t="s">
        <v>2</v>
      </c>
      <c r="D22" s="2" t="s">
        <v>3</v>
      </c>
      <c r="J22" s="8" t="s">
        <v>21</v>
      </c>
      <c r="K22" s="8" t="s">
        <v>22</v>
      </c>
      <c r="L22" s="8" t="s">
        <v>23</v>
      </c>
    </row>
    <row collapsed="false" customFormat="false" customHeight="true" hidden="false" ht="15" outlineLevel="0" r="23">
      <c r="A23" s="2" t="s">
        <v>4</v>
      </c>
      <c r="B23" s="2" t="n">
        <v>233</v>
      </c>
      <c r="C23" s="2" t="n">
        <v>540</v>
      </c>
      <c r="D23" s="2" t="n">
        <v>1049</v>
      </c>
      <c r="J23" s="6" t="n">
        <f aca="false">AVERAGE(K11:K20)</f>
        <v>93.4</v>
      </c>
      <c r="K23" s="1" t="n">
        <f aca="false">STDEV(K11:K20)</f>
        <v>0.699205898779639</v>
      </c>
      <c r="L23" s="1" t="n">
        <f aca="false">K23/SQRT(COUNT(K11:K20))</f>
        <v>0.22110831935688</v>
      </c>
    </row>
    <row collapsed="false" customFormat="false" customHeight="true" hidden="false" ht="15" outlineLevel="0" r="24">
      <c r="A24" s="2" t="s">
        <v>5</v>
      </c>
      <c r="B24" s="2" t="n">
        <v>38</v>
      </c>
      <c r="C24" s="2" t="n">
        <v>52</v>
      </c>
      <c r="D24" s="2" t="n">
        <v>65</v>
      </c>
    </row>
    <row collapsed="false" customFormat="false" customHeight="true" hidden="false" ht="15" outlineLevel="0" r="28">
      <c r="A28" s="3" t="s">
        <v>6</v>
      </c>
      <c r="B28" s="3" t="s">
        <v>24</v>
      </c>
    </row>
    <row collapsed="false" customFormat="false" customHeight="true" hidden="false" ht="15" outlineLevel="0" r="29">
      <c r="B29" s="0" t="s">
        <v>8</v>
      </c>
      <c r="G29" s="4" t="s">
        <v>9</v>
      </c>
      <c r="H29" s="4" t="s">
        <v>10</v>
      </c>
      <c r="J29" s="5" t="s">
        <v>11</v>
      </c>
      <c r="K29" s="5" t="s">
        <v>12</v>
      </c>
    </row>
    <row collapsed="false" customFormat="false" customHeight="true" hidden="false" ht="15" outlineLevel="0" r="30">
      <c r="B30" s="0" t="s">
        <v>15</v>
      </c>
      <c r="C30" s="0" t="n">
        <v>291</v>
      </c>
      <c r="D30" s="0" t="s">
        <v>16</v>
      </c>
      <c r="E30" s="6" t="n">
        <f aca="false">C30-C24/2</f>
        <v>265</v>
      </c>
      <c r="G30" s="4" t="n">
        <v>1</v>
      </c>
      <c r="H30" s="4" t="n">
        <v>36</v>
      </c>
      <c r="J30" s="6" t="n">
        <f aca="false">E33-E35</f>
        <v>159</v>
      </c>
      <c r="K30" s="1" t="n">
        <f aca="false">$C$37+H30-$C$24/2-$E$30-50</f>
        <v>45</v>
      </c>
    </row>
    <row collapsed="false" customFormat="false" customHeight="true" hidden="false" ht="15" outlineLevel="0" r="31">
      <c r="B31" s="0" t="s">
        <v>17</v>
      </c>
      <c r="G31" s="4" t="n">
        <v>2</v>
      </c>
      <c r="H31" s="4" t="n">
        <v>38</v>
      </c>
      <c r="K31" s="1" t="n">
        <f aca="false">$C$37+H31-$C$24/2-$E$30-50</f>
        <v>47</v>
      </c>
    </row>
    <row collapsed="false" customFormat="false" customHeight="true" hidden="false" ht="15" outlineLevel="0" r="32">
      <c r="B32" s="0" t="s">
        <v>18</v>
      </c>
      <c r="G32" s="4" t="n">
        <v>3</v>
      </c>
      <c r="H32" s="4" t="n">
        <v>40</v>
      </c>
      <c r="K32" s="1" t="n">
        <f aca="false">$C$37+H32-$C$24/2-$E$30-50</f>
        <v>49</v>
      </c>
    </row>
    <row collapsed="false" customFormat="false" customHeight="true" hidden="false" ht="15" outlineLevel="0" r="33">
      <c r="B33" s="0" t="s">
        <v>15</v>
      </c>
      <c r="C33" s="6" t="n">
        <f aca="false">C30-C24</f>
        <v>239</v>
      </c>
      <c r="D33" s="0" t="s">
        <v>16</v>
      </c>
      <c r="E33" s="6" t="n">
        <f aca="false">C33-B24/2</f>
        <v>220</v>
      </c>
      <c r="G33" s="4" t="n">
        <v>4</v>
      </c>
      <c r="H33" s="4" t="n">
        <v>36</v>
      </c>
      <c r="K33" s="1" t="n">
        <f aca="false">$C$37+H33-$C$24/2-$E$30-50</f>
        <v>45</v>
      </c>
    </row>
    <row collapsed="false" customFormat="false" customHeight="true" hidden="false" ht="15" outlineLevel="0" r="34">
      <c r="B34" s="0" t="s">
        <v>19</v>
      </c>
      <c r="G34" s="4" t="n">
        <v>5</v>
      </c>
      <c r="H34" s="4" t="n">
        <v>37</v>
      </c>
      <c r="K34" s="1" t="n">
        <f aca="false">$C$37+H34-$C$24/2-$E$30-50</f>
        <v>46</v>
      </c>
    </row>
    <row collapsed="false" customFormat="false" customHeight="true" hidden="false" ht="15" outlineLevel="0" r="35">
      <c r="B35" s="0" t="s">
        <v>15</v>
      </c>
      <c r="C35" s="0" t="n">
        <v>80</v>
      </c>
      <c r="D35" s="0" t="s">
        <v>16</v>
      </c>
      <c r="E35" s="6" t="n">
        <f aca="false">C35-B24/2</f>
        <v>61</v>
      </c>
      <c r="G35" s="4" t="n">
        <v>6</v>
      </c>
      <c r="H35" s="4" t="n">
        <v>36</v>
      </c>
      <c r="K35" s="1" t="n">
        <f aca="false">$C$37+H35-$C$24/2-$E$30-50</f>
        <v>45</v>
      </c>
    </row>
    <row collapsed="false" customFormat="false" customHeight="true" hidden="false" ht="15" outlineLevel="0" r="36">
      <c r="G36" s="4" t="n">
        <v>7</v>
      </c>
      <c r="H36" s="4" t="n">
        <v>35</v>
      </c>
      <c r="K36" s="1" t="n">
        <f aca="false">$C$37+H36-$C$24/2-$E$30-50</f>
        <v>44</v>
      </c>
    </row>
    <row collapsed="false" customFormat="false" customHeight="true" hidden="false" ht="15" outlineLevel="0" r="37">
      <c r="B37" s="0" t="s">
        <v>20</v>
      </c>
      <c r="C37" s="7" t="n">
        <v>350</v>
      </c>
      <c r="G37" s="4" t="n">
        <v>8</v>
      </c>
      <c r="H37" s="4" t="n">
        <v>35</v>
      </c>
      <c r="K37" s="1" t="n">
        <f aca="false">$C$37+H37-$C$24/2-$E$30-50</f>
        <v>44</v>
      </c>
    </row>
    <row collapsed="false" customFormat="false" customHeight="true" hidden="false" ht="15" outlineLevel="0" r="38">
      <c r="G38" s="4" t="n">
        <v>9</v>
      </c>
      <c r="H38" s="4" t="n">
        <v>36</v>
      </c>
      <c r="K38" s="1" t="n">
        <f aca="false">$C$37+H38-$C$24/2-$E$30-50</f>
        <v>45</v>
      </c>
    </row>
    <row collapsed="false" customFormat="false" customHeight="true" hidden="false" ht="15" outlineLevel="0" r="39">
      <c r="G39" s="4" t="n">
        <v>10</v>
      </c>
      <c r="H39" s="4" t="n">
        <v>36</v>
      </c>
      <c r="K39" s="1" t="n">
        <f aca="false">$C$37+H39-$C$24/2-$E$30-50</f>
        <v>45</v>
      </c>
    </row>
    <row collapsed="false" customFormat="false" customHeight="true" hidden="false" ht="15" outlineLevel="0" r="41">
      <c r="B41" s="0" t="s">
        <v>0</v>
      </c>
      <c r="J41" s="8" t="s">
        <v>21</v>
      </c>
      <c r="K41" s="8" t="s">
        <v>22</v>
      </c>
      <c r="L41" s="8" t="s">
        <v>23</v>
      </c>
    </row>
    <row collapsed="false" customFormat="false" customHeight="true" hidden="false" ht="15" outlineLevel="0" r="42">
      <c r="A42" s="2"/>
      <c r="B42" s="2" t="s">
        <v>1</v>
      </c>
      <c r="C42" s="2" t="s">
        <v>2</v>
      </c>
      <c r="D42" s="2" t="s">
        <v>3</v>
      </c>
      <c r="J42" s="6" t="n">
        <f aca="false">AVERAGE(K30:K39)</f>
        <v>45.5</v>
      </c>
      <c r="K42" s="1" t="n">
        <f aca="false">STDEV(K30:K39)</f>
        <v>1.50923085635624</v>
      </c>
      <c r="L42" s="1" t="n">
        <f aca="false">K42/SQRT(COUNT(K30:K39))</f>
        <v>0.477260702109212</v>
      </c>
    </row>
    <row collapsed="false" customFormat="false" customHeight="true" hidden="false" ht="15" outlineLevel="0" r="43">
      <c r="A43" s="2" t="s">
        <v>4</v>
      </c>
      <c r="B43" s="2" t="n">
        <v>233</v>
      </c>
      <c r="C43" s="2" t="n">
        <v>540</v>
      </c>
      <c r="D43" s="2" t="n">
        <v>1049</v>
      </c>
    </row>
    <row collapsed="false" customFormat="false" customHeight="true" hidden="false" ht="15" outlineLevel="0" r="44">
      <c r="A44" s="2" t="s">
        <v>5</v>
      </c>
      <c r="B44" s="2" t="n">
        <v>38</v>
      </c>
      <c r="C44" s="2" t="n">
        <v>52</v>
      </c>
      <c r="D44" s="2" t="n">
        <v>65</v>
      </c>
    </row>
    <row collapsed="false" customFormat="false" customHeight="true" hidden="false" ht="15" outlineLevel="0" r="48">
      <c r="A48" s="3" t="s">
        <v>25</v>
      </c>
      <c r="B48" s="3" t="s">
        <v>7</v>
      </c>
    </row>
    <row collapsed="false" customFormat="false" customHeight="true" hidden="false" ht="15" outlineLevel="0" r="49">
      <c r="B49" s="0" t="s">
        <v>26</v>
      </c>
      <c r="G49" s="4" t="s">
        <v>9</v>
      </c>
      <c r="H49" s="4" t="s">
        <v>10</v>
      </c>
      <c r="J49" s="5" t="s">
        <v>11</v>
      </c>
      <c r="K49" s="5" t="s">
        <v>12</v>
      </c>
      <c r="M49" s="0" t="s">
        <v>13</v>
      </c>
      <c r="N49" s="0" t="s">
        <v>14</v>
      </c>
    </row>
    <row collapsed="false" customFormat="false" customHeight="true" hidden="false" ht="15" outlineLevel="0" r="50">
      <c r="B50" s="0" t="s">
        <v>15</v>
      </c>
      <c r="C50" s="0" t="n">
        <v>303</v>
      </c>
      <c r="D50" s="0" t="s">
        <v>16</v>
      </c>
      <c r="E50" s="6" t="n">
        <f aca="false">C50-D44/2</f>
        <v>270.5</v>
      </c>
      <c r="G50" s="4" t="n">
        <v>1</v>
      </c>
      <c r="H50" s="4" t="n">
        <v>39</v>
      </c>
      <c r="J50" s="6" t="n">
        <f aca="false">E53-E55</f>
        <v>158</v>
      </c>
      <c r="K50" s="1" t="n">
        <f aca="false">$C$57+H50-$D$44/2-$E$50-50</f>
        <v>56</v>
      </c>
      <c r="M50" s="6" t="n">
        <f aca="false">D43*0.001/(B43*0.001)</f>
        <v>4.50214592274678</v>
      </c>
      <c r="N50" s="6" t="n">
        <f aca="false">$M$50*$J$62^2/$J$50^2</f>
        <v>0.555509332580547</v>
      </c>
    </row>
    <row collapsed="false" customFormat="false" customHeight="true" hidden="false" ht="15" outlineLevel="0" r="51">
      <c r="B51" s="0" t="s">
        <v>17</v>
      </c>
      <c r="G51" s="4" t="n">
        <v>2</v>
      </c>
      <c r="H51" s="4" t="n">
        <v>39</v>
      </c>
      <c r="K51" s="1" t="n">
        <f aca="false">$C$57+H51-$D$44/2-$E$50-50</f>
        <v>56</v>
      </c>
    </row>
    <row collapsed="false" customFormat="false" customHeight="true" hidden="false" ht="15" outlineLevel="0" r="52">
      <c r="B52" s="0" t="s">
        <v>18</v>
      </c>
      <c r="G52" s="4" t="n">
        <v>3</v>
      </c>
      <c r="H52" s="4" t="n">
        <v>38</v>
      </c>
      <c r="K52" s="1" t="n">
        <f aca="false">$C$57+H52-$D$44/2-$E$50-50</f>
        <v>55</v>
      </c>
    </row>
    <row collapsed="false" customFormat="false" customHeight="true" hidden="false" ht="15" outlineLevel="0" r="53">
      <c r="B53" s="0" t="s">
        <v>15</v>
      </c>
      <c r="C53" s="6" t="n">
        <f aca="false">C50-D44</f>
        <v>238</v>
      </c>
      <c r="D53" s="0" t="s">
        <v>16</v>
      </c>
      <c r="E53" s="6" t="n">
        <f aca="false">C53-B44/2</f>
        <v>219</v>
      </c>
      <c r="G53" s="4" t="n">
        <v>4</v>
      </c>
      <c r="H53" s="4" t="n">
        <v>38.5</v>
      </c>
      <c r="K53" s="1" t="n">
        <f aca="false">$C$57+H53-$D$44/2-$E$50-50</f>
        <v>55.5</v>
      </c>
    </row>
    <row collapsed="false" customFormat="false" customHeight="true" hidden="false" ht="15" outlineLevel="0" r="54">
      <c r="B54" s="0" t="s">
        <v>19</v>
      </c>
      <c r="G54" s="4" t="n">
        <v>5</v>
      </c>
      <c r="H54" s="4" t="n">
        <v>38.5</v>
      </c>
      <c r="K54" s="1" t="n">
        <f aca="false">$C$57+H54-$D$44/2-$E$50-50</f>
        <v>55.5</v>
      </c>
    </row>
    <row collapsed="false" customFormat="false" customHeight="true" hidden="false" ht="15" outlineLevel="0" r="55">
      <c r="B55" s="0" t="s">
        <v>15</v>
      </c>
      <c r="C55" s="0" t="n">
        <v>80</v>
      </c>
      <c r="D55" s="0" t="s">
        <v>16</v>
      </c>
      <c r="E55" s="6" t="n">
        <f aca="false">C55-B44/2</f>
        <v>61</v>
      </c>
      <c r="G55" s="4" t="n">
        <v>6</v>
      </c>
      <c r="H55" s="4" t="n">
        <v>38.5</v>
      </c>
      <c r="K55" s="1" t="n">
        <f aca="false">$C$57+H55-$D$44/2-$E$50-50</f>
        <v>55.5</v>
      </c>
    </row>
    <row collapsed="false" customFormat="false" customHeight="true" hidden="false" ht="15" outlineLevel="0" r="56">
      <c r="G56" s="4" t="n">
        <v>7</v>
      </c>
      <c r="H56" s="4" t="n">
        <v>38</v>
      </c>
      <c r="K56" s="1" t="n">
        <f aca="false">$C$57+H56-$D$44/2-$E$50-50</f>
        <v>55</v>
      </c>
    </row>
    <row collapsed="false" customFormat="false" customHeight="true" hidden="false" ht="15" outlineLevel="0" r="57">
      <c r="B57" s="0" t="s">
        <v>20</v>
      </c>
      <c r="C57" s="7" t="n">
        <v>370</v>
      </c>
      <c r="G57" s="4" t="n">
        <v>8</v>
      </c>
      <c r="H57" s="4" t="n">
        <v>37.5</v>
      </c>
      <c r="K57" s="1" t="n">
        <f aca="false">$C$57+H57-$D$44/2-$E$50-50</f>
        <v>54.5</v>
      </c>
    </row>
    <row collapsed="false" customFormat="false" customHeight="true" hidden="false" ht="15" outlineLevel="0" r="58">
      <c r="G58" s="4" t="n">
        <v>9</v>
      </c>
      <c r="H58" s="4" t="n">
        <v>39</v>
      </c>
      <c r="K58" s="1" t="n">
        <f aca="false">$C$57+H58-$D$44/2-$E$50-50</f>
        <v>56</v>
      </c>
    </row>
    <row collapsed="false" customFormat="false" customHeight="true" hidden="false" ht="15" outlineLevel="0" r="59">
      <c r="G59" s="4" t="n">
        <v>10</v>
      </c>
      <c r="H59" s="4" t="n">
        <v>39</v>
      </c>
      <c r="K59" s="1" t="n">
        <f aca="false">$C$57+H59-$D$44/2-$E$50-50</f>
        <v>56</v>
      </c>
    </row>
    <row collapsed="false" customFormat="false" customHeight="true" hidden="false" ht="15" outlineLevel="0" r="61">
      <c r="B61" s="0" t="s">
        <v>0</v>
      </c>
      <c r="J61" s="8" t="s">
        <v>21</v>
      </c>
      <c r="K61" s="8" t="s">
        <v>22</v>
      </c>
      <c r="L61" s="8" t="s">
        <v>23</v>
      </c>
    </row>
    <row collapsed="false" customFormat="false" customHeight="true" hidden="false" ht="15" outlineLevel="0" r="62">
      <c r="A62" s="2"/>
      <c r="B62" s="2" t="s">
        <v>1</v>
      </c>
      <c r="C62" s="2" t="s">
        <v>2</v>
      </c>
      <c r="D62" s="2" t="s">
        <v>3</v>
      </c>
      <c r="J62" s="6" t="n">
        <f aca="false">AVERAGE(K50:K59)</f>
        <v>55.5</v>
      </c>
      <c r="K62" s="1" t="n">
        <f aca="false">STDEV(K50:K59)</f>
        <v>0.52704627669473</v>
      </c>
      <c r="L62" s="1" t="n">
        <f aca="false">K62/SQRT(COUNT(K50:K59))</f>
        <v>0.166666666666667</v>
      </c>
    </row>
    <row collapsed="false" customFormat="false" customHeight="true" hidden="false" ht="15" outlineLevel="0" r="63">
      <c r="A63" s="2" t="s">
        <v>4</v>
      </c>
      <c r="B63" s="2" t="n">
        <v>233</v>
      </c>
      <c r="C63" s="2" t="n">
        <v>540</v>
      </c>
      <c r="D63" s="2" t="n">
        <v>1049</v>
      </c>
    </row>
    <row collapsed="false" customFormat="false" customHeight="true" hidden="false" ht="15" outlineLevel="0" r="64">
      <c r="A64" s="2" t="s">
        <v>5</v>
      </c>
      <c r="B64" s="2" t="n">
        <v>38</v>
      </c>
      <c r="C64" s="2" t="n">
        <v>52</v>
      </c>
      <c r="D64" s="2" t="n">
        <v>65</v>
      </c>
    </row>
    <row collapsed="false" customFormat="false" customHeight="true" hidden="false" ht="15" outlineLevel="0" r="68">
      <c r="A68" s="3" t="s">
        <v>25</v>
      </c>
      <c r="B68" s="3" t="s">
        <v>24</v>
      </c>
    </row>
    <row collapsed="false" customFormat="false" customHeight="true" hidden="false" ht="15" outlineLevel="0" r="69">
      <c r="B69" s="0" t="s">
        <v>26</v>
      </c>
      <c r="G69" s="4" t="s">
        <v>9</v>
      </c>
      <c r="H69" s="4" t="s">
        <v>10</v>
      </c>
      <c r="J69" s="5" t="s">
        <v>11</v>
      </c>
      <c r="K69" s="5" t="s">
        <v>12</v>
      </c>
    </row>
    <row collapsed="false" customFormat="false" customHeight="true" hidden="false" ht="15" outlineLevel="0" r="70">
      <c r="B70" s="0" t="s">
        <v>15</v>
      </c>
      <c r="C70" s="0" t="n">
        <v>303</v>
      </c>
      <c r="D70" s="0" t="s">
        <v>16</v>
      </c>
      <c r="E70" s="6" t="n">
        <f aca="false">C70-D64/2</f>
        <v>270.5</v>
      </c>
      <c r="G70" s="4" t="n">
        <v>1</v>
      </c>
      <c r="H70" s="4" t="n">
        <v>31</v>
      </c>
      <c r="J70" s="6" t="n">
        <f aca="false">E73-E75</f>
        <v>158</v>
      </c>
      <c r="K70" s="1" t="n">
        <f aca="false">$C$77+H70-$D$64/2-$E$70-50</f>
        <v>28</v>
      </c>
    </row>
    <row collapsed="false" customFormat="false" customHeight="true" hidden="false" ht="15" outlineLevel="0" r="71">
      <c r="B71" s="0" t="s">
        <v>17</v>
      </c>
      <c r="G71" s="4" t="n">
        <v>2</v>
      </c>
      <c r="H71" s="4" t="n">
        <v>30</v>
      </c>
      <c r="K71" s="1" t="n">
        <f aca="false">$C$77+H71-$D$64/2-$E$70-50</f>
        <v>27</v>
      </c>
    </row>
    <row collapsed="false" customFormat="false" customHeight="true" hidden="false" ht="15" outlineLevel="0" r="72">
      <c r="B72" s="0" t="s">
        <v>18</v>
      </c>
      <c r="G72" s="4" t="n">
        <v>3</v>
      </c>
      <c r="H72" s="4" t="n">
        <v>30</v>
      </c>
      <c r="K72" s="1" t="n">
        <f aca="false">$C$77+H72-$D$64/2-$E$70-50</f>
        <v>27</v>
      </c>
    </row>
    <row collapsed="false" customFormat="false" customHeight="true" hidden="false" ht="15" outlineLevel="0" r="73">
      <c r="B73" s="0" t="s">
        <v>15</v>
      </c>
      <c r="C73" s="6" t="n">
        <f aca="false">C70-D64</f>
        <v>238</v>
      </c>
      <c r="D73" s="0" t="s">
        <v>16</v>
      </c>
      <c r="E73" s="6" t="n">
        <f aca="false">C73-B64/2</f>
        <v>219</v>
      </c>
      <c r="G73" s="4" t="n">
        <v>4</v>
      </c>
      <c r="H73" s="4" t="n">
        <v>29</v>
      </c>
      <c r="K73" s="1" t="n">
        <f aca="false">$C$77+H73-$D$64/2-$E$70-50</f>
        <v>26</v>
      </c>
    </row>
    <row collapsed="false" customFormat="false" customHeight="true" hidden="false" ht="15" outlineLevel="0" r="74">
      <c r="B74" s="0" t="s">
        <v>19</v>
      </c>
      <c r="G74" s="4" t="n">
        <v>5</v>
      </c>
      <c r="H74" s="4" t="n">
        <v>29.5</v>
      </c>
      <c r="K74" s="1" t="n">
        <f aca="false">$C$77+H74-$D$64/2-$E$70-50</f>
        <v>26.5</v>
      </c>
    </row>
    <row collapsed="false" customFormat="false" customHeight="true" hidden="false" ht="15" outlineLevel="0" r="75">
      <c r="B75" s="0" t="s">
        <v>15</v>
      </c>
      <c r="C75" s="0" t="n">
        <v>80</v>
      </c>
      <c r="D75" s="0" t="s">
        <v>16</v>
      </c>
      <c r="E75" s="6" t="n">
        <f aca="false">C75-B64/2</f>
        <v>61</v>
      </c>
      <c r="G75" s="4" t="n">
        <v>6</v>
      </c>
      <c r="H75" s="4" t="n">
        <v>29</v>
      </c>
      <c r="K75" s="1" t="n">
        <f aca="false">$C$77+H75-$D$64/2-$E$70-50</f>
        <v>26</v>
      </c>
    </row>
    <row collapsed="false" customFormat="false" customHeight="true" hidden="false" ht="15" outlineLevel="0" r="76">
      <c r="G76" s="4" t="n">
        <v>7</v>
      </c>
      <c r="H76" s="4" t="n">
        <v>30</v>
      </c>
      <c r="K76" s="1" t="n">
        <f aca="false">$C$77+H76-$D$64/2-$E$70-50</f>
        <v>27</v>
      </c>
    </row>
    <row collapsed="false" customFormat="false" customHeight="true" hidden="false" ht="15" outlineLevel="0" r="77">
      <c r="B77" s="0" t="s">
        <v>20</v>
      </c>
      <c r="C77" s="7" t="n">
        <v>350</v>
      </c>
      <c r="G77" s="4" t="n">
        <v>8</v>
      </c>
      <c r="H77" s="4" t="n">
        <v>29.5</v>
      </c>
      <c r="K77" s="1" t="n">
        <f aca="false">$C$77+H77-$D$64/2-$E$70-50</f>
        <v>26.5</v>
      </c>
    </row>
    <row collapsed="false" customFormat="false" customHeight="true" hidden="false" ht="15" outlineLevel="0" r="78">
      <c r="G78" s="4" t="n">
        <v>9</v>
      </c>
      <c r="H78" s="4" t="n">
        <v>30</v>
      </c>
      <c r="K78" s="1" t="n">
        <f aca="false">$C$77+H78-$D$64/2-$E$70-50</f>
        <v>27</v>
      </c>
    </row>
    <row collapsed="false" customFormat="false" customHeight="true" hidden="false" ht="15" outlineLevel="0" r="79">
      <c r="G79" s="4" t="n">
        <v>10</v>
      </c>
      <c r="H79" s="4" t="n">
        <v>29</v>
      </c>
      <c r="K79" s="1" t="n">
        <f aca="false">$C$77+H79-$D$64/2-$E$70-50</f>
        <v>26</v>
      </c>
    </row>
    <row collapsed="false" customFormat="false" customHeight="true" hidden="false" ht="15" outlineLevel="0" r="81">
      <c r="B81" s="0" t="s">
        <v>0</v>
      </c>
      <c r="J81" s="8" t="s">
        <v>21</v>
      </c>
      <c r="K81" s="8" t="s">
        <v>22</v>
      </c>
      <c r="L81" s="8" t="s">
        <v>23</v>
      </c>
    </row>
    <row collapsed="false" customFormat="false" customHeight="true" hidden="false" ht="15" outlineLevel="0" r="82">
      <c r="A82" s="2"/>
      <c r="B82" s="2" t="s">
        <v>1</v>
      </c>
      <c r="C82" s="2" t="s">
        <v>2</v>
      </c>
      <c r="D82" s="2" t="s">
        <v>3</v>
      </c>
      <c r="J82" s="6" t="n">
        <f aca="false">AVERAGE(K70:K79)</f>
        <v>26.7</v>
      </c>
      <c r="K82" s="1" t="n">
        <f aca="false">STDEV(K70:K79)</f>
        <v>0.632455532033708</v>
      </c>
      <c r="L82" s="1" t="n">
        <f aca="false">K82/SQRT(COUNT(K70:K79))</f>
        <v>0.20000000000001</v>
      </c>
    </row>
    <row collapsed="false" customFormat="false" customHeight="true" hidden="false" ht="15" outlineLevel="0" r="83">
      <c r="A83" s="2" t="s">
        <v>4</v>
      </c>
      <c r="B83" s="2" t="n">
        <v>233</v>
      </c>
      <c r="C83" s="2" t="n">
        <v>540</v>
      </c>
      <c r="D83" s="2" t="n">
        <v>1049</v>
      </c>
    </row>
    <row collapsed="false" customFormat="false" customHeight="true" hidden="false" ht="15" outlineLevel="0" r="84">
      <c r="A84" s="2" t="s">
        <v>5</v>
      </c>
      <c r="B84" s="2" t="n">
        <v>38</v>
      </c>
      <c r="C84" s="2" t="n">
        <v>52</v>
      </c>
      <c r="D84" s="2" t="n">
        <v>65</v>
      </c>
    </row>
    <row collapsed="false" customFormat="false" customHeight="true" hidden="false" ht="15" outlineLevel="0" r="88">
      <c r="A88" s="3" t="s">
        <v>27</v>
      </c>
      <c r="B88" s="3" t="s">
        <v>7</v>
      </c>
    </row>
    <row collapsed="false" customFormat="false" customHeight="true" hidden="false" ht="15" outlineLevel="0" r="89">
      <c r="B89" s="0" t="s">
        <v>17</v>
      </c>
      <c r="G89" s="4" t="s">
        <v>9</v>
      </c>
      <c r="H89" s="4" t="s">
        <v>10</v>
      </c>
      <c r="J89" s="5" t="s">
        <v>11</v>
      </c>
      <c r="K89" s="5" t="s">
        <v>12</v>
      </c>
      <c r="M89" s="0" t="s">
        <v>13</v>
      </c>
      <c r="N89" s="0" t="s">
        <v>14</v>
      </c>
    </row>
    <row collapsed="false" customFormat="false" customHeight="true" hidden="false" ht="15" outlineLevel="0" r="90">
      <c r="B90" s="0" t="s">
        <v>15</v>
      </c>
      <c r="C90" s="0" t="n">
        <v>284</v>
      </c>
      <c r="D90" s="0" t="s">
        <v>16</v>
      </c>
      <c r="E90" s="6" t="n">
        <f aca="false">C90-B84/2</f>
        <v>265</v>
      </c>
      <c r="G90" s="4" t="n">
        <v>1</v>
      </c>
      <c r="H90" s="4" t="n">
        <v>18</v>
      </c>
      <c r="J90" s="6" t="n">
        <f aca="false">E93-E95</f>
        <v>86</v>
      </c>
      <c r="K90" s="1" t="n">
        <f aca="false">$C$97+H90-$B$84/2-$E$90-50</f>
        <v>114</v>
      </c>
      <c r="M90" s="6" t="n">
        <f aca="false">B83*0.001/(C83*0.001)</f>
        <v>0.431481481481481</v>
      </c>
      <c r="N90" s="6" t="n">
        <f aca="false">$M$90*$J$102^2/$J$90^2</f>
        <v>0.765518068450414</v>
      </c>
    </row>
    <row collapsed="false" customFormat="false" customHeight="true" hidden="false" ht="15" outlineLevel="0" r="91">
      <c r="B91" s="0" t="s">
        <v>8</v>
      </c>
      <c r="G91" s="4" t="n">
        <v>2</v>
      </c>
      <c r="H91" s="4" t="n">
        <v>19</v>
      </c>
      <c r="K91" s="1" t="n">
        <f aca="false">$C$97+H91-$B$84/2-$E$90-50</f>
        <v>115</v>
      </c>
    </row>
    <row collapsed="false" customFormat="false" customHeight="true" hidden="false" ht="15" outlineLevel="0" r="92">
      <c r="B92" s="0" t="s">
        <v>18</v>
      </c>
      <c r="G92" s="4" t="n">
        <v>3</v>
      </c>
      <c r="H92" s="4" t="n">
        <v>19</v>
      </c>
      <c r="K92" s="1" t="n">
        <f aca="false">$C$97+H92-$B$84/2-$E$90-50</f>
        <v>115</v>
      </c>
    </row>
    <row collapsed="false" customFormat="false" customHeight="true" hidden="false" ht="15" outlineLevel="0" r="93">
      <c r="B93" s="0" t="s">
        <v>15</v>
      </c>
      <c r="C93" s="6" t="n">
        <f aca="false">C90-B84</f>
        <v>246</v>
      </c>
      <c r="D93" s="0" t="s">
        <v>16</v>
      </c>
      <c r="E93" s="6" t="n">
        <f aca="false">C93-C84/2</f>
        <v>220</v>
      </c>
      <c r="G93" s="4" t="n">
        <v>4</v>
      </c>
      <c r="H93" s="4" t="n">
        <v>18.5</v>
      </c>
      <c r="K93" s="1" t="n">
        <f aca="false">$C$97+H93-$B$84/2-$E$90-50</f>
        <v>114.5</v>
      </c>
    </row>
    <row collapsed="false" customFormat="false" customHeight="true" hidden="false" ht="15" outlineLevel="0" r="94">
      <c r="B94" s="0" t="s">
        <v>19</v>
      </c>
      <c r="G94" s="4" t="n">
        <v>5</v>
      </c>
      <c r="H94" s="4" t="n">
        <v>18</v>
      </c>
      <c r="K94" s="1" t="n">
        <f aca="false">$C$97+H94-$B$84/2-$E$90-50</f>
        <v>114</v>
      </c>
    </row>
    <row collapsed="false" customFormat="false" customHeight="true" hidden="false" ht="15" outlineLevel="0" r="95">
      <c r="B95" s="0" t="s">
        <v>15</v>
      </c>
      <c r="C95" s="0" t="n">
        <v>160</v>
      </c>
      <c r="D95" s="0" t="s">
        <v>16</v>
      </c>
      <c r="E95" s="6" t="n">
        <f aca="false">C95-C84/2</f>
        <v>134</v>
      </c>
      <c r="G95" s="4" t="n">
        <v>6</v>
      </c>
      <c r="H95" s="4" t="n">
        <v>18</v>
      </c>
      <c r="K95" s="1" t="n">
        <f aca="false">$C$97+H95-$B$84/2-$E$90-50</f>
        <v>114</v>
      </c>
    </row>
    <row collapsed="false" customFormat="false" customHeight="true" hidden="false" ht="15" outlineLevel="0" r="96">
      <c r="G96" s="4" t="n">
        <v>7</v>
      </c>
      <c r="H96" s="4" t="n">
        <v>18.5</v>
      </c>
      <c r="K96" s="1" t="n">
        <f aca="false">$C$97+H96-$B$84/2-$E$90-50</f>
        <v>114.5</v>
      </c>
    </row>
    <row collapsed="false" customFormat="false" customHeight="true" hidden="false" ht="15" outlineLevel="0" r="97">
      <c r="B97" s="0" t="s">
        <v>20</v>
      </c>
      <c r="C97" s="7" t="n">
        <v>430</v>
      </c>
      <c r="G97" s="4" t="n">
        <v>8</v>
      </c>
      <c r="H97" s="4" t="n">
        <v>18.5</v>
      </c>
      <c r="K97" s="1" t="n">
        <f aca="false">$C$97+H97-$B$84/2-$E$90-50</f>
        <v>114.5</v>
      </c>
    </row>
    <row collapsed="false" customFormat="false" customHeight="true" hidden="false" ht="15" outlineLevel="0" r="98">
      <c r="G98" s="4" t="n">
        <v>9</v>
      </c>
      <c r="H98" s="4" t="n">
        <v>19</v>
      </c>
      <c r="K98" s="1" t="n">
        <f aca="false">$C$97+H98-$B$84/2-$E$90-50</f>
        <v>115</v>
      </c>
    </row>
    <row collapsed="false" customFormat="false" customHeight="true" hidden="false" ht="15" outlineLevel="0" r="99">
      <c r="G99" s="4" t="n">
        <v>10</v>
      </c>
      <c r="H99" s="4" t="n">
        <v>19</v>
      </c>
      <c r="K99" s="1" t="n">
        <f aca="false">$C$97+H99-$B$84/2-$E$90-50</f>
        <v>115</v>
      </c>
    </row>
    <row collapsed="false" customFormat="false" customHeight="true" hidden="false" ht="15" outlineLevel="0" r="101">
      <c r="B101" s="0" t="s">
        <v>0</v>
      </c>
      <c r="J101" s="8" t="s">
        <v>21</v>
      </c>
      <c r="K101" s="8" t="s">
        <v>22</v>
      </c>
      <c r="L101" s="8" t="s">
        <v>23</v>
      </c>
    </row>
    <row collapsed="false" customFormat="false" customHeight="true" hidden="false" ht="15" outlineLevel="0" r="102">
      <c r="A102" s="2"/>
      <c r="B102" s="2" t="s">
        <v>1</v>
      </c>
      <c r="C102" s="2" t="s">
        <v>2</v>
      </c>
      <c r="D102" s="2" t="s">
        <v>3</v>
      </c>
      <c r="J102" s="6" t="n">
        <f aca="false">AVERAGE(K90:K99)</f>
        <v>114.55</v>
      </c>
      <c r="K102" s="1" t="n">
        <f aca="false">STDEV(K90:K99)</f>
        <v>0.437797517886195</v>
      </c>
      <c r="L102" s="1" t="n">
        <f aca="false">K102/SQRT(COUNT(K90:K99))</f>
        <v>0.138443731048868</v>
      </c>
    </row>
    <row collapsed="false" customFormat="false" customHeight="true" hidden="false" ht="15" outlineLevel="0" r="103">
      <c r="A103" s="2" t="s">
        <v>4</v>
      </c>
      <c r="B103" s="2" t="n">
        <v>233</v>
      </c>
      <c r="C103" s="2" t="n">
        <v>540</v>
      </c>
      <c r="D103" s="2" t="n">
        <v>1049</v>
      </c>
    </row>
    <row collapsed="false" customFormat="false" customHeight="true" hidden="false" ht="15" outlineLevel="0" r="104">
      <c r="A104" s="2" t="s">
        <v>5</v>
      </c>
      <c r="B104" s="2" t="n">
        <v>38</v>
      </c>
      <c r="C104" s="2" t="n">
        <v>52</v>
      </c>
      <c r="D104" s="2" t="n">
        <v>65</v>
      </c>
    </row>
    <row collapsed="false" customFormat="false" customHeight="true" hidden="false" ht="15" outlineLevel="0" r="108">
      <c r="A108" s="3" t="s">
        <v>27</v>
      </c>
      <c r="B108" s="3" t="s">
        <v>24</v>
      </c>
    </row>
    <row collapsed="false" customFormat="false" customHeight="true" hidden="false" ht="15" outlineLevel="0" r="109">
      <c r="B109" s="0" t="s">
        <v>17</v>
      </c>
      <c r="G109" s="4" t="s">
        <v>9</v>
      </c>
      <c r="H109" s="4" t="s">
        <v>10</v>
      </c>
      <c r="J109" s="5" t="s">
        <v>11</v>
      </c>
      <c r="K109" s="5" t="s">
        <v>12</v>
      </c>
    </row>
    <row collapsed="false" customFormat="false" customHeight="true" hidden="false" ht="15" outlineLevel="0" r="110">
      <c r="B110" s="0" t="s">
        <v>15</v>
      </c>
      <c r="C110" s="0" t="n">
        <v>284</v>
      </c>
      <c r="D110" s="0" t="s">
        <v>16</v>
      </c>
      <c r="E110" s="6" t="n">
        <f aca="false">C110-B104/2</f>
        <v>265</v>
      </c>
      <c r="G110" s="4" t="n">
        <v>1</v>
      </c>
      <c r="H110" s="4" t="n">
        <v>20</v>
      </c>
      <c r="J110" s="6" t="n">
        <f aca="false">E113-E115</f>
        <v>86</v>
      </c>
      <c r="K110" s="1" t="n">
        <f aca="false">$C$117+H110-$B$104/2-$E$110-50</f>
        <v>56</v>
      </c>
    </row>
    <row collapsed="false" customFormat="false" customHeight="true" hidden="false" ht="15" outlineLevel="0" r="111">
      <c r="B111" s="0" t="s">
        <v>8</v>
      </c>
      <c r="G111" s="4" t="n">
        <v>2</v>
      </c>
      <c r="H111" s="4" t="n">
        <v>20.5</v>
      </c>
      <c r="K111" s="1" t="n">
        <f aca="false">$C$117+H111-$B$104/2-$E$110-50</f>
        <v>56.5</v>
      </c>
    </row>
    <row collapsed="false" customFormat="false" customHeight="true" hidden="false" ht="15" outlineLevel="0" r="112">
      <c r="B112" s="0" t="s">
        <v>18</v>
      </c>
      <c r="G112" s="4" t="n">
        <v>3</v>
      </c>
      <c r="H112" s="4" t="n">
        <v>20.5</v>
      </c>
      <c r="K112" s="1" t="n">
        <f aca="false">$C$117+H112-$B$104/2-$E$110-50</f>
        <v>56.5</v>
      </c>
    </row>
    <row collapsed="false" customFormat="false" customHeight="true" hidden="false" ht="15" outlineLevel="0" r="113">
      <c r="B113" s="0" t="s">
        <v>15</v>
      </c>
      <c r="C113" s="6" t="n">
        <f aca="false">C110-B104</f>
        <v>246</v>
      </c>
      <c r="D113" s="0" t="s">
        <v>16</v>
      </c>
      <c r="E113" s="6" t="n">
        <f aca="false">C113-C104/2</f>
        <v>220</v>
      </c>
      <c r="G113" s="4" t="n">
        <v>4</v>
      </c>
      <c r="H113" s="4" t="n">
        <v>20</v>
      </c>
      <c r="K113" s="1" t="n">
        <f aca="false">$C$117+H113-$B$104/2-$E$110-50</f>
        <v>56</v>
      </c>
    </row>
    <row collapsed="false" customFormat="false" customHeight="true" hidden="false" ht="15" outlineLevel="0" r="114">
      <c r="B114" s="0" t="s">
        <v>19</v>
      </c>
      <c r="G114" s="4" t="n">
        <v>5</v>
      </c>
      <c r="H114" s="4" t="n">
        <v>20</v>
      </c>
      <c r="K114" s="1" t="n">
        <f aca="false">$C$117+H114-$B$104/2-$E$110-50</f>
        <v>56</v>
      </c>
    </row>
    <row collapsed="false" customFormat="false" customHeight="true" hidden="false" ht="15" outlineLevel="0" r="115">
      <c r="B115" s="0" t="s">
        <v>15</v>
      </c>
      <c r="C115" s="0" t="n">
        <v>160</v>
      </c>
      <c r="D115" s="0" t="s">
        <v>16</v>
      </c>
      <c r="E115" s="6" t="n">
        <f aca="false">C115-C104/2</f>
        <v>134</v>
      </c>
      <c r="G115" s="4" t="n">
        <v>6</v>
      </c>
      <c r="H115" s="4" t="n">
        <v>23</v>
      </c>
      <c r="K115" s="1" t="n">
        <f aca="false">$C$117+H115-$B$104/2-$E$110-50</f>
        <v>59</v>
      </c>
    </row>
    <row collapsed="false" customFormat="false" customHeight="true" hidden="false" ht="15" outlineLevel="0" r="116">
      <c r="G116" s="4" t="n">
        <v>7</v>
      </c>
      <c r="H116" s="4" t="n">
        <v>23</v>
      </c>
      <c r="K116" s="1" t="n">
        <f aca="false">$C$117+H116-$B$104/2-$E$110-50</f>
        <v>59</v>
      </c>
    </row>
    <row collapsed="false" customFormat="false" customHeight="true" hidden="false" ht="15" outlineLevel="0" r="117">
      <c r="B117" s="0" t="s">
        <v>20</v>
      </c>
      <c r="C117" s="7" t="n">
        <v>370</v>
      </c>
      <c r="G117" s="4" t="n">
        <v>8</v>
      </c>
      <c r="H117" s="4" t="n">
        <v>21.5</v>
      </c>
      <c r="K117" s="1" t="n">
        <f aca="false">$C$117+H117-$B$104/2-$E$110-50</f>
        <v>57.5</v>
      </c>
    </row>
    <row collapsed="false" customFormat="false" customHeight="true" hidden="false" ht="15" outlineLevel="0" r="118">
      <c r="G118" s="4" t="n">
        <v>9</v>
      </c>
      <c r="H118" s="4" t="n">
        <v>23</v>
      </c>
      <c r="K118" s="1" t="n">
        <f aca="false">$C$117+H118-$B$104/2-$E$110-50</f>
        <v>59</v>
      </c>
    </row>
    <row collapsed="false" customFormat="false" customHeight="true" hidden="false" ht="15" outlineLevel="0" r="119">
      <c r="G119" s="4" t="n">
        <v>10</v>
      </c>
      <c r="H119" s="4" t="n">
        <v>22</v>
      </c>
      <c r="K119" s="1" t="n">
        <f aca="false">$C$117+H119-$B$104/2-$E$110-50</f>
        <v>58</v>
      </c>
    </row>
    <row collapsed="false" customFormat="false" customHeight="true" hidden="false" ht="15" outlineLevel="0" r="121">
      <c r="B121" s="0" t="s">
        <v>0</v>
      </c>
      <c r="J121" s="8" t="s">
        <v>21</v>
      </c>
      <c r="K121" s="8" t="s">
        <v>22</v>
      </c>
      <c r="L121" s="8" t="s">
        <v>23</v>
      </c>
    </row>
    <row collapsed="false" customFormat="false" customHeight="true" hidden="false" ht="15" outlineLevel="0" r="122">
      <c r="A122" s="2"/>
      <c r="B122" s="2" t="s">
        <v>1</v>
      </c>
      <c r="C122" s="2" t="s">
        <v>2</v>
      </c>
      <c r="D122" s="2" t="s">
        <v>3</v>
      </c>
      <c r="J122" s="6" t="n">
        <f aca="false">AVERAGE(K110:K119)</f>
        <v>57.35</v>
      </c>
      <c r="K122" s="1" t="n">
        <f aca="false">STDEV(K110:K119)</f>
        <v>1.31339255365643</v>
      </c>
      <c r="L122" s="1" t="n">
        <f aca="false">K122/SQRT(COUNT(K110:K119))</f>
        <v>0.415331193145923</v>
      </c>
    </row>
    <row collapsed="false" customFormat="false" customHeight="true" hidden="false" ht="15" outlineLevel="0" r="123">
      <c r="A123" s="2" t="s">
        <v>4</v>
      </c>
      <c r="B123" s="2" t="n">
        <v>233</v>
      </c>
      <c r="C123" s="2" t="n">
        <v>540</v>
      </c>
      <c r="D123" s="2" t="n">
        <v>1049</v>
      </c>
    </row>
    <row collapsed="false" customFormat="false" customHeight="true" hidden="false" ht="15" outlineLevel="0" r="124">
      <c r="A124" s="2" t="s">
        <v>5</v>
      </c>
      <c r="B124" s="2" t="n">
        <v>38</v>
      </c>
      <c r="C124" s="2" t="n">
        <v>52</v>
      </c>
      <c r="D124" s="2" t="n">
        <v>65</v>
      </c>
    </row>
    <row collapsed="false" customFormat="false" customHeight="true" hidden="false" ht="15" outlineLevel="0" r="128">
      <c r="A128" s="3" t="s">
        <v>28</v>
      </c>
      <c r="B128" s="3" t="s">
        <v>7</v>
      </c>
    </row>
    <row collapsed="false" customFormat="false" customHeight="true" hidden="false" ht="15" outlineLevel="0" r="129">
      <c r="B129" s="0" t="s">
        <v>8</v>
      </c>
      <c r="G129" s="4" t="s">
        <v>9</v>
      </c>
      <c r="H129" s="4" t="s">
        <v>10</v>
      </c>
      <c r="J129" s="5" t="s">
        <v>11</v>
      </c>
      <c r="K129" s="5" t="s">
        <v>12</v>
      </c>
      <c r="M129" s="0" t="s">
        <v>13</v>
      </c>
      <c r="N129" s="0" t="s">
        <v>14</v>
      </c>
    </row>
    <row collapsed="false" customFormat="false" customHeight="true" hidden="false" ht="15" outlineLevel="0" r="130">
      <c r="B130" s="0" t="s">
        <v>15</v>
      </c>
      <c r="C130" s="0" t="n">
        <v>297</v>
      </c>
      <c r="D130" s="0" t="s">
        <v>16</v>
      </c>
      <c r="E130" s="6" t="n">
        <f aca="false">C130-C124/2</f>
        <v>271</v>
      </c>
      <c r="G130" s="4" t="n">
        <v>1</v>
      </c>
      <c r="H130" s="4" t="n">
        <v>29</v>
      </c>
      <c r="J130" s="6" t="n">
        <f aca="false">E133-E135</f>
        <v>95</v>
      </c>
      <c r="K130" s="1" t="n">
        <f aca="false">$C$137+H130-$C$124/2-$E$130-50</f>
        <v>92</v>
      </c>
      <c r="M130" s="6" t="n">
        <f aca="false">C123*0.001/(C123*0.001)</f>
        <v>1</v>
      </c>
      <c r="N130" s="6" t="n">
        <f aca="false">$M$130*$J$142^2/$J$130^2</f>
        <v>0.948060941828255</v>
      </c>
    </row>
    <row collapsed="false" customFormat="false" customHeight="true" hidden="false" ht="15" outlineLevel="0" r="131">
      <c r="B131" s="0" t="s">
        <v>8</v>
      </c>
      <c r="G131" s="4" t="n">
        <v>2</v>
      </c>
      <c r="H131" s="4" t="n">
        <v>30</v>
      </c>
      <c r="K131" s="1" t="n">
        <f aca="false">$C$137+H131-$C$124/2-$E$130-50</f>
        <v>93</v>
      </c>
    </row>
    <row collapsed="false" customFormat="false" customHeight="true" hidden="false" ht="15" outlineLevel="0" r="132">
      <c r="B132" s="0" t="s">
        <v>18</v>
      </c>
      <c r="G132" s="4" t="n">
        <v>3</v>
      </c>
      <c r="H132" s="4" t="n">
        <v>30</v>
      </c>
      <c r="K132" s="1" t="n">
        <f aca="false">$C$137+H132-$C$124/2-$E$130-50</f>
        <v>93</v>
      </c>
    </row>
    <row collapsed="false" customFormat="false" customHeight="true" hidden="false" ht="15" outlineLevel="0" r="133">
      <c r="B133" s="0" t="s">
        <v>15</v>
      </c>
      <c r="C133" s="6" t="n">
        <f aca="false">C130-C124</f>
        <v>245</v>
      </c>
      <c r="D133" s="0" t="s">
        <v>16</v>
      </c>
      <c r="E133" s="6" t="n">
        <f aca="false">C133-C124/2</f>
        <v>219</v>
      </c>
      <c r="G133" s="4" t="n">
        <v>4</v>
      </c>
      <c r="H133" s="4" t="n">
        <v>30</v>
      </c>
      <c r="K133" s="1" t="n">
        <f aca="false">$C$137+H133-$C$124/2-$E$130-50</f>
        <v>93</v>
      </c>
    </row>
    <row collapsed="false" customFormat="false" customHeight="true" hidden="false" ht="15" outlineLevel="0" r="134">
      <c r="B134" s="0" t="s">
        <v>19</v>
      </c>
      <c r="G134" s="4" t="n">
        <v>5</v>
      </c>
      <c r="H134" s="4" t="n">
        <v>30</v>
      </c>
      <c r="K134" s="1" t="n">
        <f aca="false">$C$137+H134-$C$124/2-$E$130-50</f>
        <v>93</v>
      </c>
    </row>
    <row collapsed="false" customFormat="false" customHeight="true" hidden="false" ht="15" outlineLevel="0" r="135">
      <c r="B135" s="0" t="s">
        <v>15</v>
      </c>
      <c r="C135" s="0" t="n">
        <v>150</v>
      </c>
      <c r="D135" s="0" t="s">
        <v>16</v>
      </c>
      <c r="E135" s="6" t="n">
        <f aca="false">C135-C124/2</f>
        <v>124</v>
      </c>
      <c r="G135" s="4" t="n">
        <v>6</v>
      </c>
      <c r="H135" s="4" t="n">
        <v>29.5</v>
      </c>
      <c r="K135" s="1" t="n">
        <f aca="false">$C$137+H135-$C$124/2-$E$130-50</f>
        <v>92.5</v>
      </c>
    </row>
    <row collapsed="false" customFormat="false" customHeight="true" hidden="false" ht="15" outlineLevel="0" r="136">
      <c r="G136" s="4" t="n">
        <v>7</v>
      </c>
      <c r="H136" s="4" t="n">
        <v>29</v>
      </c>
      <c r="K136" s="1" t="n">
        <f aca="false">$C$137+H136-$C$124/2-$E$130-50</f>
        <v>92</v>
      </c>
    </row>
    <row collapsed="false" customFormat="false" customHeight="true" hidden="false" ht="15" outlineLevel="0" r="137">
      <c r="B137" s="0" t="s">
        <v>20</v>
      </c>
      <c r="C137" s="7" t="n">
        <v>410</v>
      </c>
      <c r="G137" s="4" t="n">
        <v>8</v>
      </c>
      <c r="H137" s="4" t="n">
        <v>29</v>
      </c>
      <c r="K137" s="1" t="n">
        <f aca="false">$C$137+H137-$C$124/2-$E$130-50</f>
        <v>92</v>
      </c>
    </row>
    <row collapsed="false" customFormat="false" customHeight="true" hidden="false" ht="15" outlineLevel="0" r="138">
      <c r="G138" s="4" t="n">
        <v>9</v>
      </c>
      <c r="H138" s="4" t="n">
        <v>29.5</v>
      </c>
      <c r="K138" s="1" t="n">
        <f aca="false">$C$137+H138-$C$124/2-$E$130-50</f>
        <v>92.5</v>
      </c>
    </row>
    <row collapsed="false" customFormat="false" customHeight="true" hidden="false" ht="15" outlineLevel="0" r="139">
      <c r="G139" s="4" t="n">
        <v>10</v>
      </c>
      <c r="H139" s="4" t="n">
        <v>29</v>
      </c>
      <c r="K139" s="1" t="n">
        <f aca="false">$C$137+H139-$C$124/2-$E$130-50</f>
        <v>92</v>
      </c>
    </row>
    <row collapsed="false" customFormat="false" customHeight="true" hidden="false" ht="15" outlineLevel="0" r="141">
      <c r="B141" s="0" t="s">
        <v>0</v>
      </c>
      <c r="J141" s="8" t="s">
        <v>21</v>
      </c>
      <c r="K141" s="8" t="s">
        <v>22</v>
      </c>
      <c r="L141" s="8" t="s">
        <v>23</v>
      </c>
    </row>
    <row collapsed="false" customFormat="false" customHeight="true" hidden="false" ht="15" outlineLevel="0" r="142">
      <c r="A142" s="2"/>
      <c r="B142" s="2" t="s">
        <v>1</v>
      </c>
      <c r="C142" s="2" t="s">
        <v>2</v>
      </c>
      <c r="D142" s="2" t="s">
        <v>3</v>
      </c>
      <c r="J142" s="6" t="n">
        <f aca="false">AVERAGE(K130:K139)</f>
        <v>92.5</v>
      </c>
      <c r="K142" s="1" t="n">
        <f aca="false">STDEV(K130:K139)</f>
        <v>0.471404520791032</v>
      </c>
      <c r="L142" s="1" t="n">
        <f aca="false">K142/SQRT(COUNT(K130:K139))</f>
        <v>0.149071198499986</v>
      </c>
    </row>
    <row collapsed="false" customFormat="false" customHeight="true" hidden="false" ht="15" outlineLevel="0" r="143">
      <c r="A143" s="2" t="s">
        <v>4</v>
      </c>
      <c r="B143" s="2" t="n">
        <v>233</v>
      </c>
      <c r="C143" s="2" t="n">
        <v>540</v>
      </c>
      <c r="D143" s="2" t="n">
        <v>1049</v>
      </c>
    </row>
    <row collapsed="false" customFormat="false" customHeight="true" hidden="false" ht="15" outlineLevel="0" r="144">
      <c r="A144" s="2" t="s">
        <v>5</v>
      </c>
      <c r="B144" s="2" t="n">
        <v>38</v>
      </c>
      <c r="C144" s="2" t="n">
        <v>52</v>
      </c>
      <c r="D144" s="2" t="n">
        <v>65</v>
      </c>
    </row>
    <row collapsed="false" customFormat="false" customHeight="true" hidden="false" ht="15" outlineLevel="0" r="148">
      <c r="A148" s="3" t="s">
        <v>28</v>
      </c>
      <c r="B148" s="3" t="s">
        <v>24</v>
      </c>
    </row>
    <row collapsed="false" customFormat="false" customHeight="true" hidden="false" ht="15" outlineLevel="0" r="149">
      <c r="B149" s="0" t="s">
        <v>8</v>
      </c>
      <c r="G149" s="4" t="s">
        <v>9</v>
      </c>
      <c r="H149" s="4" t="s">
        <v>10</v>
      </c>
      <c r="J149" s="5" t="s">
        <v>11</v>
      </c>
      <c r="K149" s="5" t="s">
        <v>12</v>
      </c>
    </row>
    <row collapsed="false" customFormat="false" customHeight="true" hidden="false" ht="15" outlineLevel="0" r="150">
      <c r="B150" s="0" t="s">
        <v>15</v>
      </c>
      <c r="C150" s="0" t="n">
        <v>297</v>
      </c>
      <c r="D150" s="0" t="s">
        <v>16</v>
      </c>
      <c r="E150" s="6" t="n">
        <f aca="false">C150-C144/2</f>
        <v>271</v>
      </c>
      <c r="G150" s="4" t="n">
        <v>1</v>
      </c>
      <c r="H150" s="4" t="n">
        <v>32</v>
      </c>
      <c r="J150" s="6" t="n">
        <f aca="false">E153-E155</f>
        <v>95</v>
      </c>
      <c r="K150" s="1" t="n">
        <f aca="false">$C$157+H150-$C$144/2-$E$150-50</f>
        <v>45</v>
      </c>
    </row>
    <row collapsed="false" customFormat="false" customHeight="true" hidden="false" ht="15" outlineLevel="0" r="151">
      <c r="B151" s="0" t="s">
        <v>8</v>
      </c>
      <c r="G151" s="4" t="n">
        <v>2</v>
      </c>
      <c r="H151" s="4" t="n">
        <v>33</v>
      </c>
      <c r="K151" s="1" t="n">
        <f aca="false">$C$157+H151-$C$144/2-$E$150-50</f>
        <v>46</v>
      </c>
    </row>
    <row collapsed="false" customFormat="false" customHeight="true" hidden="false" ht="15" outlineLevel="0" r="152">
      <c r="B152" s="0" t="s">
        <v>18</v>
      </c>
      <c r="G152" s="4" t="n">
        <v>3</v>
      </c>
      <c r="H152" s="4" t="n">
        <v>33</v>
      </c>
      <c r="K152" s="1" t="n">
        <f aca="false">$C$157+H152-$C$144/2-$E$150-50</f>
        <v>46</v>
      </c>
    </row>
    <row collapsed="false" customFormat="false" customHeight="true" hidden="false" ht="15" outlineLevel="0" r="153">
      <c r="B153" s="0" t="s">
        <v>15</v>
      </c>
      <c r="C153" s="6" t="n">
        <f aca="false">C150-C144</f>
        <v>245</v>
      </c>
      <c r="D153" s="0" t="s">
        <v>16</v>
      </c>
      <c r="E153" s="6" t="n">
        <f aca="false">C153-C144/2</f>
        <v>219</v>
      </c>
      <c r="G153" s="4" t="n">
        <v>4</v>
      </c>
      <c r="H153" s="4" t="n">
        <v>32</v>
      </c>
      <c r="K153" s="1" t="n">
        <f aca="false">$C$157+H153-$C$144/2-$E$150-50</f>
        <v>45</v>
      </c>
    </row>
    <row collapsed="false" customFormat="false" customHeight="true" hidden="false" ht="15" outlineLevel="0" r="154">
      <c r="B154" s="0" t="s">
        <v>19</v>
      </c>
      <c r="G154" s="4" t="n">
        <v>5</v>
      </c>
      <c r="H154" s="4" t="n">
        <v>31</v>
      </c>
      <c r="K154" s="1" t="n">
        <f aca="false">$C$157+H154-$C$144/2-$E$150-50</f>
        <v>44</v>
      </c>
    </row>
    <row collapsed="false" customFormat="false" customHeight="true" hidden="false" ht="15" outlineLevel="0" r="155">
      <c r="B155" s="0" t="s">
        <v>15</v>
      </c>
      <c r="C155" s="0" t="n">
        <v>150</v>
      </c>
      <c r="D155" s="0" t="s">
        <v>16</v>
      </c>
      <c r="E155" s="6" t="n">
        <f aca="false">C155-C144/2</f>
        <v>124</v>
      </c>
      <c r="G155" s="4" t="n">
        <v>6</v>
      </c>
      <c r="H155" s="4" t="n">
        <v>34.5</v>
      </c>
      <c r="K155" s="1" t="n">
        <f aca="false">$C$157+H155-$C$144/2-$E$150-50</f>
        <v>47.5</v>
      </c>
    </row>
    <row collapsed="false" customFormat="false" customHeight="true" hidden="false" ht="15" outlineLevel="0" r="156">
      <c r="G156" s="4" t="n">
        <v>7</v>
      </c>
      <c r="H156" s="4" t="n">
        <v>31</v>
      </c>
      <c r="K156" s="1" t="n">
        <f aca="false">$C$157+H156-$C$144/2-$E$150-50</f>
        <v>44</v>
      </c>
    </row>
    <row collapsed="false" customFormat="false" customHeight="true" hidden="false" ht="15" outlineLevel="0" r="157">
      <c r="B157" s="0" t="s">
        <v>20</v>
      </c>
      <c r="C157" s="7" t="n">
        <v>360</v>
      </c>
      <c r="G157" s="4" t="n">
        <v>8</v>
      </c>
      <c r="H157" s="4" t="n">
        <v>31</v>
      </c>
      <c r="K157" s="1" t="n">
        <f aca="false">$C$157+H157-$C$144/2-$E$150-50</f>
        <v>44</v>
      </c>
    </row>
    <row collapsed="false" customFormat="false" customHeight="true" hidden="false" ht="15" outlineLevel="0" r="158">
      <c r="G158" s="4" t="n">
        <v>9</v>
      </c>
      <c r="H158" s="4" t="n">
        <v>31.5</v>
      </c>
      <c r="K158" s="1" t="n">
        <f aca="false">$C$157+H158-$C$144/2-$E$150-50</f>
        <v>44.5</v>
      </c>
    </row>
    <row collapsed="false" customFormat="false" customHeight="true" hidden="false" ht="15" outlineLevel="0" r="159">
      <c r="G159" s="4" t="n">
        <v>10</v>
      </c>
      <c r="H159" s="4" t="n">
        <v>33.5</v>
      </c>
      <c r="K159" s="1" t="n">
        <f aca="false">$C$157+H159-$C$144/2-$E$150-50</f>
        <v>46.5</v>
      </c>
    </row>
    <row collapsed="false" customFormat="false" customHeight="true" hidden="false" ht="15" outlineLevel="0" r="161">
      <c r="B161" s="0" t="s">
        <v>0</v>
      </c>
      <c r="J161" s="8" t="s">
        <v>21</v>
      </c>
      <c r="K161" s="8" t="s">
        <v>22</v>
      </c>
      <c r="L161" s="8" t="s">
        <v>23</v>
      </c>
    </row>
    <row collapsed="false" customFormat="false" customHeight="true" hidden="false" ht="15" outlineLevel="0" r="162">
      <c r="A162" s="2"/>
      <c r="B162" s="2" t="s">
        <v>1</v>
      </c>
      <c r="C162" s="2" t="s">
        <v>2</v>
      </c>
      <c r="D162" s="2" t="s">
        <v>3</v>
      </c>
      <c r="J162" s="6" t="n">
        <f aca="false">AVERAGE(K150:K159)</f>
        <v>45.25</v>
      </c>
      <c r="K162" s="1" t="n">
        <f aca="false">STDEV(K150:K159)</f>
        <v>1.20761472884912</v>
      </c>
      <c r="L162" s="1" t="n">
        <f aca="false">K162/SQRT(COUNT(K150:K159))</f>
        <v>0.381881307912987</v>
      </c>
    </row>
    <row collapsed="false" customFormat="false" customHeight="true" hidden="false" ht="15" outlineLevel="0" r="163">
      <c r="A163" s="2" t="s">
        <v>4</v>
      </c>
      <c r="B163" s="2" t="n">
        <v>233</v>
      </c>
      <c r="C163" s="2" t="n">
        <v>540</v>
      </c>
      <c r="D163" s="2" t="n">
        <v>1049</v>
      </c>
    </row>
    <row collapsed="false" customFormat="false" customHeight="true" hidden="false" ht="15" outlineLevel="0" r="164">
      <c r="A164" s="2" t="s">
        <v>5</v>
      </c>
      <c r="B164" s="2" t="n">
        <v>38</v>
      </c>
      <c r="C164" s="2" t="n">
        <v>52</v>
      </c>
      <c r="D164" s="2" t="n">
        <v>65</v>
      </c>
    </row>
    <row collapsed="false" customFormat="false" customHeight="true" hidden="false" ht="15" outlineLevel="0" r="168">
      <c r="A168" s="3" t="s">
        <v>29</v>
      </c>
      <c r="B168" s="3" t="s">
        <v>7</v>
      </c>
    </row>
    <row collapsed="false" customFormat="false" customHeight="true" hidden="false" ht="15" outlineLevel="0" r="169">
      <c r="B169" s="0" t="s">
        <v>26</v>
      </c>
      <c r="G169" s="4" t="s">
        <v>9</v>
      </c>
      <c r="H169" s="4" t="s">
        <v>10</v>
      </c>
      <c r="J169" s="5" t="s">
        <v>11</v>
      </c>
      <c r="K169" s="5" t="s">
        <v>12</v>
      </c>
      <c r="M169" s="0" t="s">
        <v>13</v>
      </c>
      <c r="N169" s="0" t="s">
        <v>14</v>
      </c>
    </row>
    <row collapsed="false" customFormat="false" customHeight="true" hidden="false" ht="15" outlineLevel="0" r="170">
      <c r="B170" s="0" t="s">
        <v>15</v>
      </c>
      <c r="C170" s="0" t="n">
        <v>309.5</v>
      </c>
      <c r="D170" s="0" t="s">
        <v>16</v>
      </c>
      <c r="E170" s="6" t="n">
        <f aca="false">C170-D164/2</f>
        <v>277</v>
      </c>
      <c r="G170" s="4" t="n">
        <v>1</v>
      </c>
      <c r="H170" s="4" t="n">
        <v>36</v>
      </c>
      <c r="J170" s="6" t="n">
        <f aca="false">E173-E175</f>
        <v>146</v>
      </c>
      <c r="K170" s="1" t="n">
        <f aca="false">$C$177+H170-$D$164/2-$E$170-50</f>
        <v>96.5</v>
      </c>
      <c r="M170" s="6" t="n">
        <f aca="false">D163*0.001/(C163*0.001)</f>
        <v>1.94259259259259</v>
      </c>
      <c r="N170" s="6" t="n">
        <f aca="false">$M$170*$J$182^2/$J$170^2</f>
        <v>0.84865396276836</v>
      </c>
    </row>
    <row collapsed="false" customFormat="false" customHeight="true" hidden="false" ht="15" outlineLevel="0" r="171">
      <c r="B171" s="0" t="s">
        <v>8</v>
      </c>
      <c r="G171" s="4" t="n">
        <v>2</v>
      </c>
      <c r="H171" s="4" t="n">
        <v>37</v>
      </c>
      <c r="K171" s="1" t="n">
        <f aca="false">$C$177+H171-$D$164/2-$E$170-50</f>
        <v>97.5</v>
      </c>
    </row>
    <row collapsed="false" customFormat="false" customHeight="true" hidden="false" ht="15" outlineLevel="0" r="172">
      <c r="B172" s="0" t="s">
        <v>18</v>
      </c>
      <c r="G172" s="4" t="n">
        <v>3</v>
      </c>
      <c r="H172" s="4" t="n">
        <v>37</v>
      </c>
      <c r="K172" s="1" t="n">
        <f aca="false">$C$177+H172-$D$164/2-$E$170-50</f>
        <v>97.5</v>
      </c>
    </row>
    <row collapsed="false" customFormat="false" customHeight="true" hidden="false" ht="15" outlineLevel="0" r="173">
      <c r="B173" s="0" t="s">
        <v>15</v>
      </c>
      <c r="C173" s="0" t="n">
        <v>246</v>
      </c>
      <c r="D173" s="0" t="s">
        <v>16</v>
      </c>
      <c r="E173" s="6" t="n">
        <f aca="false">C173-C164/2</f>
        <v>220</v>
      </c>
      <c r="G173" s="4" t="n">
        <v>4</v>
      </c>
      <c r="H173" s="4" t="n">
        <v>36.5</v>
      </c>
      <c r="K173" s="1" t="n">
        <f aca="false">$C$177+H173-$D$164/2-$E$170-50</f>
        <v>97</v>
      </c>
    </row>
    <row collapsed="false" customFormat="false" customHeight="true" hidden="false" ht="15" outlineLevel="0" r="174">
      <c r="B174" s="0" t="s">
        <v>19</v>
      </c>
      <c r="G174" s="4" t="n">
        <v>5</v>
      </c>
      <c r="H174" s="4" t="n">
        <v>36</v>
      </c>
      <c r="K174" s="1" t="n">
        <f aca="false">$C$177+H174-$D$164/2-$E$170-50</f>
        <v>96.5</v>
      </c>
    </row>
    <row collapsed="false" customFormat="false" customHeight="true" hidden="false" ht="15" outlineLevel="0" r="175">
      <c r="B175" s="0" t="s">
        <v>15</v>
      </c>
      <c r="C175" s="0" t="n">
        <v>100</v>
      </c>
      <c r="D175" s="0" t="s">
        <v>16</v>
      </c>
      <c r="E175" s="6" t="n">
        <f aca="false">C175-C164/2</f>
        <v>74</v>
      </c>
      <c r="G175" s="4" t="n">
        <v>6</v>
      </c>
      <c r="H175" s="4" t="n">
        <v>36</v>
      </c>
      <c r="K175" s="1" t="n">
        <f aca="false">$C$177+H175-$D$164/2-$E$170-50</f>
        <v>96.5</v>
      </c>
    </row>
    <row collapsed="false" customFormat="false" customHeight="true" hidden="false" ht="15" outlineLevel="0" r="176">
      <c r="G176" s="4" t="n">
        <v>7</v>
      </c>
      <c r="H176" s="4" t="n">
        <v>36</v>
      </c>
      <c r="K176" s="1" t="n">
        <f aca="false">$C$177+H176-$D$164/2-$E$170-50</f>
        <v>96.5</v>
      </c>
    </row>
    <row collapsed="false" customFormat="false" customHeight="true" hidden="false" ht="15" outlineLevel="0" r="177">
      <c r="B177" s="0" t="s">
        <v>20</v>
      </c>
      <c r="C177" s="7" t="n">
        <v>420</v>
      </c>
      <c r="G177" s="4" t="n">
        <v>8</v>
      </c>
      <c r="H177" s="4" t="n">
        <v>34.5</v>
      </c>
      <c r="K177" s="1" t="n">
        <f aca="false">$C$177+H177-$D$164/2-$E$170-50</f>
        <v>95</v>
      </c>
    </row>
    <row collapsed="false" customFormat="false" customHeight="true" hidden="false" ht="15" outlineLevel="0" r="178">
      <c r="G178" s="4" t="n">
        <v>9</v>
      </c>
      <c r="H178" s="4" t="n">
        <v>35</v>
      </c>
      <c r="K178" s="1" t="n">
        <f aca="false">$C$177+H178-$D$164/2-$E$170-50</f>
        <v>95.5</v>
      </c>
    </row>
    <row collapsed="false" customFormat="false" customHeight="true" hidden="false" ht="15" outlineLevel="0" r="179">
      <c r="G179" s="4" t="n">
        <v>10</v>
      </c>
      <c r="H179" s="4" t="n">
        <v>36</v>
      </c>
      <c r="K179" s="1" t="n">
        <f aca="false">$C$177+H179-$D$164/2-$E$170-50</f>
        <v>96.5</v>
      </c>
    </row>
    <row collapsed="false" customFormat="false" customHeight="true" hidden="false" ht="15" outlineLevel="0" r="181">
      <c r="B181" s="0" t="s">
        <v>0</v>
      </c>
      <c r="J181" s="8" t="s">
        <v>21</v>
      </c>
      <c r="K181" s="8" t="s">
        <v>22</v>
      </c>
      <c r="L181" s="8" t="s">
        <v>23</v>
      </c>
    </row>
    <row collapsed="false" customFormat="false" customHeight="true" hidden="false" ht="15" outlineLevel="0" r="182">
      <c r="A182" s="2"/>
      <c r="B182" s="2" t="s">
        <v>1</v>
      </c>
      <c r="C182" s="2" t="s">
        <v>2</v>
      </c>
      <c r="D182" s="2" t="s">
        <v>3</v>
      </c>
      <c r="J182" s="6" t="n">
        <f aca="false">AVERAGE(K170:K179)</f>
        <v>96.5</v>
      </c>
      <c r="K182" s="1" t="n">
        <f aca="false">STDEV(K170:K179)</f>
        <v>0.781735959970572</v>
      </c>
      <c r="L182" s="1" t="n">
        <f aca="false">K182/SQRT(COUNT(K170:K179))</f>
        <v>0.247206616236522</v>
      </c>
    </row>
    <row collapsed="false" customFormat="false" customHeight="true" hidden="false" ht="15" outlineLevel="0" r="183">
      <c r="A183" s="2" t="s">
        <v>4</v>
      </c>
      <c r="B183" s="2" t="n">
        <v>233</v>
      </c>
      <c r="C183" s="2" t="n">
        <v>540</v>
      </c>
      <c r="D183" s="2" t="n">
        <v>1049</v>
      </c>
    </row>
    <row collapsed="false" customFormat="false" customHeight="true" hidden="false" ht="15" outlineLevel="0" r="184">
      <c r="A184" s="2" t="s">
        <v>5</v>
      </c>
      <c r="B184" s="2" t="n">
        <v>38</v>
      </c>
      <c r="C184" s="2" t="n">
        <v>52</v>
      </c>
      <c r="D184" s="2" t="n">
        <v>65</v>
      </c>
    </row>
    <row collapsed="false" customFormat="false" customHeight="true" hidden="false" ht="15" outlineLevel="0" r="188">
      <c r="A188" s="3" t="s">
        <v>29</v>
      </c>
      <c r="B188" s="3" t="s">
        <v>24</v>
      </c>
    </row>
    <row collapsed="false" customFormat="false" customHeight="true" hidden="false" ht="15" outlineLevel="0" r="189">
      <c r="B189" s="0" t="s">
        <v>26</v>
      </c>
      <c r="G189" s="4" t="s">
        <v>9</v>
      </c>
      <c r="H189" s="4" t="s">
        <v>10</v>
      </c>
      <c r="J189" s="5" t="s">
        <v>11</v>
      </c>
      <c r="K189" s="5" t="s">
        <v>12</v>
      </c>
    </row>
    <row collapsed="false" customFormat="false" customHeight="true" hidden="false" ht="15" outlineLevel="0" r="190">
      <c r="B190" s="0" t="s">
        <v>15</v>
      </c>
      <c r="C190" s="0" t="n">
        <v>309.5</v>
      </c>
      <c r="D190" s="0" t="s">
        <v>16</v>
      </c>
      <c r="E190" s="6" t="n">
        <f aca="false">C190-D184/2</f>
        <v>277</v>
      </c>
      <c r="G190" s="4" t="n">
        <v>1</v>
      </c>
      <c r="H190" s="4" t="n">
        <v>35</v>
      </c>
      <c r="J190" s="6" t="n">
        <f aca="false">E193-E195</f>
        <v>146</v>
      </c>
      <c r="K190" s="1" t="n">
        <f aca="false">$C$197+H190-$D$184/2-$E$190-50</f>
        <v>45.5</v>
      </c>
    </row>
    <row collapsed="false" customFormat="false" customHeight="true" hidden="false" ht="15" outlineLevel="0" r="191">
      <c r="B191" s="0" t="s">
        <v>8</v>
      </c>
      <c r="G191" s="4" t="n">
        <v>2</v>
      </c>
      <c r="H191" s="4" t="n">
        <v>35</v>
      </c>
      <c r="K191" s="1" t="n">
        <f aca="false">$C$197+H191-$D$184/2-$E$190-50</f>
        <v>45.5</v>
      </c>
    </row>
    <row collapsed="false" customFormat="false" customHeight="true" hidden="false" ht="15" outlineLevel="0" r="192">
      <c r="B192" s="0" t="s">
        <v>18</v>
      </c>
      <c r="G192" s="4" t="n">
        <v>3</v>
      </c>
      <c r="H192" s="4" t="n">
        <v>36</v>
      </c>
      <c r="K192" s="1" t="n">
        <f aca="false">$C$197+H192-$D$184/2-$E$190-50</f>
        <v>46.5</v>
      </c>
    </row>
    <row collapsed="false" customFormat="false" customHeight="true" hidden="false" ht="15" outlineLevel="0" r="193">
      <c r="B193" s="0" t="s">
        <v>15</v>
      </c>
      <c r="C193" s="0" t="n">
        <v>246</v>
      </c>
      <c r="D193" s="0" t="s">
        <v>16</v>
      </c>
      <c r="E193" s="6" t="n">
        <f aca="false">C193-C184/2</f>
        <v>220</v>
      </c>
      <c r="G193" s="4" t="n">
        <v>4</v>
      </c>
      <c r="H193" s="4" t="n">
        <v>38</v>
      </c>
      <c r="K193" s="1" t="n">
        <f aca="false">$C$197+H193-$D$184/2-$E$190-50</f>
        <v>48.5</v>
      </c>
    </row>
    <row collapsed="false" customFormat="false" customHeight="true" hidden="false" ht="15" outlineLevel="0" r="194">
      <c r="B194" s="0" t="s">
        <v>19</v>
      </c>
      <c r="G194" s="4" t="n">
        <v>5</v>
      </c>
      <c r="H194" s="4" t="n">
        <v>35</v>
      </c>
      <c r="K194" s="1" t="n">
        <f aca="false">$C$197+H194-$D$184/2-$E$190-50</f>
        <v>45.5</v>
      </c>
    </row>
    <row collapsed="false" customFormat="false" customHeight="true" hidden="false" ht="15" outlineLevel="0" r="195">
      <c r="B195" s="0" t="s">
        <v>15</v>
      </c>
      <c r="C195" s="0" t="n">
        <v>100</v>
      </c>
      <c r="D195" s="0" t="s">
        <v>16</v>
      </c>
      <c r="E195" s="6" t="n">
        <f aca="false">C195-C184/2</f>
        <v>74</v>
      </c>
      <c r="G195" s="4" t="n">
        <v>6</v>
      </c>
      <c r="H195" s="4" t="n">
        <v>34</v>
      </c>
      <c r="K195" s="1" t="n">
        <f aca="false">$C$197+H195-$D$184/2-$E$190-50</f>
        <v>44.5</v>
      </c>
    </row>
    <row collapsed="false" customFormat="false" customHeight="true" hidden="false" ht="15" outlineLevel="0" r="196">
      <c r="G196" s="4" t="n">
        <v>7</v>
      </c>
      <c r="H196" s="4" t="n">
        <v>37.5</v>
      </c>
      <c r="K196" s="1" t="n">
        <f aca="false">$C$197+H196-$D$184/2-$E$190-50</f>
        <v>48</v>
      </c>
    </row>
    <row collapsed="false" customFormat="false" customHeight="true" hidden="false" ht="15" outlineLevel="0" r="197">
      <c r="B197" s="0" t="s">
        <v>20</v>
      </c>
      <c r="C197" s="7" t="n">
        <v>370</v>
      </c>
      <c r="G197" s="4" t="n">
        <v>8</v>
      </c>
      <c r="H197" s="4" t="n">
        <v>36.5</v>
      </c>
      <c r="K197" s="1" t="n">
        <f aca="false">$C$197+H197-$D$184/2-$E$190-50</f>
        <v>47</v>
      </c>
    </row>
    <row collapsed="false" customFormat="false" customHeight="true" hidden="false" ht="15" outlineLevel="0" r="198">
      <c r="G198" s="4" t="n">
        <v>9</v>
      </c>
      <c r="H198" s="4" t="n">
        <v>36</v>
      </c>
      <c r="K198" s="1" t="n">
        <f aca="false">$C$197+H198-$D$184/2-$E$190-50</f>
        <v>46.5</v>
      </c>
    </row>
    <row collapsed="false" customFormat="false" customHeight="true" hidden="false" ht="15" outlineLevel="0" r="199">
      <c r="G199" s="4" t="n">
        <v>10</v>
      </c>
      <c r="H199" s="4" t="n">
        <v>36.5</v>
      </c>
      <c r="K199" s="1" t="n">
        <f aca="false">$C$197+H199-$D$184/2-$E$190-50</f>
        <v>47</v>
      </c>
    </row>
    <row collapsed="false" customFormat="false" customHeight="true" hidden="false" ht="15" outlineLevel="0" r="201">
      <c r="B201" s="0" t="s">
        <v>0</v>
      </c>
      <c r="J201" s="8" t="s">
        <v>21</v>
      </c>
      <c r="K201" s="8" t="s">
        <v>22</v>
      </c>
      <c r="L201" s="8" t="s">
        <v>23</v>
      </c>
    </row>
    <row collapsed="false" customFormat="false" customHeight="true" hidden="false" ht="15" outlineLevel="0" r="202">
      <c r="A202" s="2"/>
      <c r="B202" s="2" t="s">
        <v>1</v>
      </c>
      <c r="C202" s="2" t="s">
        <v>2</v>
      </c>
      <c r="D202" s="2" t="s">
        <v>3</v>
      </c>
      <c r="J202" s="6" t="n">
        <f aca="false">AVERAGE(K190:K199)</f>
        <v>46.45</v>
      </c>
      <c r="K202" s="1" t="n">
        <f aca="false">STDEV(K190:K199)</f>
        <v>1.23490890352278</v>
      </c>
      <c r="L202" s="1" t="n">
        <f aca="false">K202/SQRT(COUNT(K190:K199))</f>
        <v>0.390512483795312</v>
      </c>
    </row>
    <row collapsed="false" customFormat="false" customHeight="true" hidden="false" ht="15" outlineLevel="0" r="203">
      <c r="A203" s="2" t="s">
        <v>4</v>
      </c>
      <c r="B203" s="2" t="n">
        <v>233</v>
      </c>
      <c r="C203" s="2" t="n">
        <v>540</v>
      </c>
      <c r="D203" s="2" t="n">
        <v>1049</v>
      </c>
    </row>
    <row collapsed="false" customFormat="false" customHeight="true" hidden="false" ht="15" outlineLevel="0" r="204">
      <c r="A204" s="2" t="s">
        <v>5</v>
      </c>
      <c r="B204" s="2" t="n">
        <v>38</v>
      </c>
      <c r="C204" s="2" t="n">
        <v>52</v>
      </c>
      <c r="D204" s="2" t="n">
        <v>65</v>
      </c>
    </row>
    <row collapsed="false" customFormat="false" customHeight="true" hidden="false" ht="15" outlineLevel="0" r="208">
      <c r="A208" s="3" t="s">
        <v>30</v>
      </c>
      <c r="B208" s="3" t="s">
        <v>7</v>
      </c>
    </row>
    <row collapsed="false" customFormat="false" customHeight="true" hidden="false" ht="15" outlineLevel="0" r="209">
      <c r="B209" s="0" t="s">
        <v>8</v>
      </c>
      <c r="G209" s="4" t="s">
        <v>9</v>
      </c>
      <c r="H209" s="4" t="s">
        <v>10</v>
      </c>
      <c r="J209" s="5" t="s">
        <v>11</v>
      </c>
      <c r="K209" s="5" t="s">
        <v>12</v>
      </c>
      <c r="M209" s="0" t="s">
        <v>13</v>
      </c>
      <c r="N209" s="0" t="s">
        <v>14</v>
      </c>
    </row>
    <row collapsed="false" customFormat="false" customHeight="true" hidden="false" ht="15" outlineLevel="0" r="210">
      <c r="B210" s="0" t="s">
        <v>15</v>
      </c>
      <c r="C210" s="0" t="n">
        <v>303.5</v>
      </c>
      <c r="D210" s="0" t="s">
        <v>16</v>
      </c>
      <c r="E210" s="6" t="n">
        <f aca="false">C210-C204/2</f>
        <v>277.5</v>
      </c>
      <c r="G210" s="4" t="n">
        <v>1</v>
      </c>
      <c r="H210" s="4" t="n">
        <v>43</v>
      </c>
      <c r="J210" s="6" t="n">
        <f aca="false">E213-E215</f>
        <v>72.5</v>
      </c>
      <c r="K210" s="1" t="n">
        <f aca="false">$C$217+H210-$C$204/2-$E$210-50</f>
        <v>89.5</v>
      </c>
      <c r="M210" s="6" t="n">
        <f aca="false">C203*0.001/(D203*0.001)</f>
        <v>0.514775977121068</v>
      </c>
      <c r="N210" s="6" t="n">
        <f aca="false">$M$210*$J$222^2/$J$210^2</f>
        <v>0.786245690080242</v>
      </c>
    </row>
    <row collapsed="false" customFormat="false" customHeight="true" hidden="false" ht="15" outlineLevel="0" r="211">
      <c r="B211" s="0" t="s">
        <v>26</v>
      </c>
      <c r="G211" s="4" t="n">
        <v>2</v>
      </c>
      <c r="H211" s="4" t="n">
        <v>43</v>
      </c>
      <c r="K211" s="1" t="n">
        <f aca="false">$C$217+H211-$C$204/2-$E$210-50</f>
        <v>89.5</v>
      </c>
    </row>
    <row collapsed="false" customFormat="false" customHeight="true" hidden="false" ht="15" outlineLevel="0" r="212">
      <c r="B212" s="0" t="s">
        <v>18</v>
      </c>
      <c r="G212" s="4" t="n">
        <v>3</v>
      </c>
      <c r="H212" s="4" t="n">
        <v>43</v>
      </c>
      <c r="K212" s="1" t="n">
        <f aca="false">$C$217+H212-$C$204/2-$E$210-50</f>
        <v>89.5</v>
      </c>
    </row>
    <row collapsed="false" customFormat="false" customHeight="true" hidden="false" ht="15" outlineLevel="0" r="213">
      <c r="B213" s="0" t="s">
        <v>15</v>
      </c>
      <c r="C213" s="0" t="n">
        <v>252.5</v>
      </c>
      <c r="D213" s="0" t="s">
        <v>16</v>
      </c>
      <c r="E213" s="6" t="n">
        <f aca="false">C213-D204/2</f>
        <v>220</v>
      </c>
      <c r="G213" s="4" t="n">
        <v>4</v>
      </c>
      <c r="H213" s="4" t="n">
        <v>43</v>
      </c>
      <c r="K213" s="1" t="n">
        <f aca="false">$C$217+H213-$C$204/2-$E$210-50</f>
        <v>89.5</v>
      </c>
    </row>
    <row collapsed="false" customFormat="false" customHeight="true" hidden="false" ht="15" outlineLevel="0" r="214">
      <c r="B214" s="0" t="s">
        <v>19</v>
      </c>
      <c r="G214" s="4" t="n">
        <v>5</v>
      </c>
      <c r="H214" s="4" t="n">
        <v>43</v>
      </c>
      <c r="K214" s="1" t="n">
        <f aca="false">$C$217+H214-$C$204/2-$E$210-50</f>
        <v>89.5</v>
      </c>
    </row>
    <row collapsed="false" customFormat="false" customHeight="true" hidden="false" ht="15" outlineLevel="0" r="215">
      <c r="B215" s="0" t="s">
        <v>15</v>
      </c>
      <c r="C215" s="0" t="n">
        <v>180</v>
      </c>
      <c r="D215" s="0" t="s">
        <v>16</v>
      </c>
      <c r="E215" s="6" t="n">
        <f aca="false">C215-D204/2</f>
        <v>147.5</v>
      </c>
      <c r="G215" s="4" t="n">
        <v>6</v>
      </c>
      <c r="H215" s="4" t="n">
        <v>43</v>
      </c>
      <c r="K215" s="1" t="n">
        <f aca="false">$C$217+H215-$C$204/2-$E$210-50</f>
        <v>89.5</v>
      </c>
    </row>
    <row collapsed="false" customFormat="false" customHeight="true" hidden="false" ht="15" outlineLevel="0" r="216">
      <c r="G216" s="4" t="n">
        <v>7</v>
      </c>
      <c r="H216" s="4" t="n">
        <v>43.5</v>
      </c>
      <c r="K216" s="1" t="n">
        <f aca="false">$C$217+H216-$C$204/2-$E$210-50</f>
        <v>90</v>
      </c>
    </row>
    <row collapsed="false" customFormat="false" customHeight="true" hidden="false" ht="15" outlineLevel="0" r="217">
      <c r="B217" s="0" t="s">
        <v>20</v>
      </c>
      <c r="C217" s="7" t="n">
        <v>400</v>
      </c>
      <c r="G217" s="4" t="n">
        <v>8</v>
      </c>
      <c r="H217" s="4" t="n">
        <v>43</v>
      </c>
      <c r="K217" s="1" t="n">
        <f aca="false">$C$217+H217-$C$204/2-$E$210-50</f>
        <v>89.5</v>
      </c>
    </row>
    <row collapsed="false" customFormat="false" customHeight="true" hidden="false" ht="15" outlineLevel="0" r="218">
      <c r="G218" s="4" t="n">
        <v>9</v>
      </c>
      <c r="H218" s="4" t="n">
        <v>43.5</v>
      </c>
      <c r="K218" s="1" t="n">
        <f aca="false">$C$217+H218-$C$204/2-$E$210-50</f>
        <v>90</v>
      </c>
    </row>
    <row collapsed="false" customFormat="false" customHeight="true" hidden="false" ht="15" outlineLevel="0" r="219">
      <c r="G219" s="4" t="n">
        <v>10</v>
      </c>
      <c r="H219" s="4" t="n">
        <v>43</v>
      </c>
      <c r="K219" s="1" t="n">
        <f aca="false">$C$217+H219-$C$204/2-$E$210-50</f>
        <v>89.5</v>
      </c>
    </row>
    <row collapsed="false" customFormat="false" customHeight="true" hidden="false" ht="15" outlineLevel="0" r="221">
      <c r="B221" s="0" t="s">
        <v>0</v>
      </c>
      <c r="J221" s="8" t="s">
        <v>21</v>
      </c>
      <c r="K221" s="8" t="s">
        <v>22</v>
      </c>
      <c r="L221" s="8" t="s">
        <v>23</v>
      </c>
    </row>
    <row collapsed="false" customFormat="false" customHeight="true" hidden="false" ht="15" outlineLevel="0" r="222">
      <c r="A222" s="2"/>
      <c r="B222" s="2" t="s">
        <v>1</v>
      </c>
      <c r="C222" s="2" t="s">
        <v>2</v>
      </c>
      <c r="D222" s="2" t="s">
        <v>3</v>
      </c>
      <c r="J222" s="6" t="n">
        <f aca="false">AVERAGE(K210:K219)</f>
        <v>89.6</v>
      </c>
      <c r="K222" s="1" t="n">
        <f aca="false">STDEV(K210:K219)</f>
        <v>0.210818510677892</v>
      </c>
      <c r="L222" s="1" t="n">
        <f aca="false">K222/SQRT(COUNT(K210:K219))</f>
        <v>0.0666666666666667</v>
      </c>
    </row>
    <row collapsed="false" customFormat="false" customHeight="true" hidden="false" ht="15" outlineLevel="0" r="223">
      <c r="A223" s="2" t="s">
        <v>4</v>
      </c>
      <c r="B223" s="2" t="n">
        <v>233</v>
      </c>
      <c r="C223" s="2" t="n">
        <v>540</v>
      </c>
      <c r="D223" s="2" t="n">
        <v>1049</v>
      </c>
    </row>
    <row collapsed="false" customFormat="false" customHeight="true" hidden="false" ht="15" outlineLevel="0" r="224">
      <c r="A224" s="2" t="s">
        <v>5</v>
      </c>
      <c r="B224" s="2" t="n">
        <v>38</v>
      </c>
      <c r="C224" s="2" t="n">
        <v>52</v>
      </c>
      <c r="D224" s="2" t="n">
        <v>65</v>
      </c>
    </row>
    <row collapsed="false" customFormat="false" customHeight="true" hidden="false" ht="15" outlineLevel="0" r="228">
      <c r="A228" s="3" t="s">
        <v>30</v>
      </c>
      <c r="B228" s="3" t="s">
        <v>24</v>
      </c>
    </row>
    <row collapsed="false" customFormat="false" customHeight="true" hidden="false" ht="15" outlineLevel="0" r="229">
      <c r="B229" s="0" t="s">
        <v>8</v>
      </c>
      <c r="G229" s="4" t="s">
        <v>9</v>
      </c>
      <c r="H229" s="4" t="s">
        <v>10</v>
      </c>
      <c r="J229" s="5" t="s">
        <v>11</v>
      </c>
      <c r="K229" s="5" t="s">
        <v>12</v>
      </c>
    </row>
    <row collapsed="false" customFormat="false" customHeight="true" hidden="false" ht="15" outlineLevel="0" r="230">
      <c r="B230" s="0" t="s">
        <v>15</v>
      </c>
      <c r="C230" s="0" t="n">
        <v>303.5</v>
      </c>
      <c r="D230" s="0" t="s">
        <v>16</v>
      </c>
      <c r="E230" s="6" t="n">
        <f aca="false">C230-C224/2</f>
        <v>277.5</v>
      </c>
      <c r="G230" s="4" t="n">
        <v>1</v>
      </c>
      <c r="H230" s="4" t="n">
        <v>38</v>
      </c>
      <c r="J230" s="6" t="n">
        <f aca="false">E233-E235</f>
        <v>72.5</v>
      </c>
      <c r="K230" s="1" t="n">
        <f aca="false">$C$237+H230-$C$224/2-$E$230-50</f>
        <v>44.5</v>
      </c>
    </row>
    <row collapsed="false" customFormat="false" customHeight="true" hidden="false" ht="15" outlineLevel="0" r="231">
      <c r="B231" s="0" t="s">
        <v>26</v>
      </c>
      <c r="G231" s="4" t="n">
        <v>2</v>
      </c>
      <c r="H231" s="4" t="n">
        <v>38.5</v>
      </c>
      <c r="K231" s="1" t="n">
        <f aca="false">$C$237+H231-$C$224/2-$E$230-50</f>
        <v>45</v>
      </c>
    </row>
    <row collapsed="false" customFormat="false" customHeight="true" hidden="false" ht="15" outlineLevel="0" r="232">
      <c r="B232" s="0" t="s">
        <v>18</v>
      </c>
      <c r="G232" s="4" t="n">
        <v>3</v>
      </c>
      <c r="H232" s="4" t="n">
        <v>37</v>
      </c>
      <c r="K232" s="1" t="n">
        <f aca="false">$C$237+H232-$C$224/2-$E$230-50</f>
        <v>43.5</v>
      </c>
    </row>
    <row collapsed="false" customFormat="false" customHeight="true" hidden="false" ht="15" outlineLevel="0" r="233">
      <c r="B233" s="0" t="s">
        <v>15</v>
      </c>
      <c r="C233" s="0" t="n">
        <v>252.5</v>
      </c>
      <c r="D233" s="0" t="s">
        <v>16</v>
      </c>
      <c r="E233" s="6" t="n">
        <f aca="false">C233-D224/2</f>
        <v>220</v>
      </c>
      <c r="G233" s="4" t="n">
        <v>4</v>
      </c>
      <c r="H233" s="4" t="n">
        <v>37</v>
      </c>
      <c r="K233" s="1" t="n">
        <f aca="false">$C$237+H233-$C$224/2-$E$230-50</f>
        <v>43.5</v>
      </c>
    </row>
    <row collapsed="false" customFormat="false" customHeight="true" hidden="false" ht="15" outlineLevel="0" r="234">
      <c r="B234" s="0" t="s">
        <v>19</v>
      </c>
      <c r="G234" s="4" t="n">
        <v>5</v>
      </c>
      <c r="H234" s="4" t="n">
        <v>37</v>
      </c>
      <c r="K234" s="1" t="n">
        <f aca="false">$C$237+H234-$C$224/2-$E$230-50</f>
        <v>43.5</v>
      </c>
    </row>
    <row collapsed="false" customFormat="false" customHeight="true" hidden="false" ht="15" outlineLevel="0" r="235">
      <c r="B235" s="0" t="s">
        <v>15</v>
      </c>
      <c r="C235" s="0" t="n">
        <v>180</v>
      </c>
      <c r="D235" s="0" t="s">
        <v>16</v>
      </c>
      <c r="E235" s="6" t="n">
        <f aca="false">C235-D224/2</f>
        <v>147.5</v>
      </c>
      <c r="G235" s="4" t="n">
        <v>6</v>
      </c>
      <c r="H235" s="4" t="n">
        <v>37</v>
      </c>
      <c r="K235" s="1" t="n">
        <f aca="false">$C$237+H235-$C$224/2-$E$230-50</f>
        <v>43.5</v>
      </c>
    </row>
    <row collapsed="false" customFormat="false" customHeight="true" hidden="false" ht="15" outlineLevel="0" r="236">
      <c r="G236" s="4" t="n">
        <v>7</v>
      </c>
      <c r="H236" s="4" t="n">
        <v>36</v>
      </c>
      <c r="K236" s="1" t="n">
        <f aca="false">$C$237+H236-$C$224/2-$E$230-50</f>
        <v>42.5</v>
      </c>
    </row>
    <row collapsed="false" customFormat="false" customHeight="true" hidden="false" ht="15" outlineLevel="0" r="237">
      <c r="B237" s="0" t="s">
        <v>20</v>
      </c>
      <c r="C237" s="7" t="n">
        <v>360</v>
      </c>
      <c r="G237" s="4" t="n">
        <v>8</v>
      </c>
      <c r="H237" s="4" t="n">
        <v>37</v>
      </c>
      <c r="K237" s="1" t="n">
        <f aca="false">$C$237+H237-$C$224/2-$E$230-50</f>
        <v>43.5</v>
      </c>
    </row>
    <row collapsed="false" customFormat="false" customHeight="true" hidden="false" ht="15" outlineLevel="0" r="238">
      <c r="G238" s="4" t="n">
        <v>9</v>
      </c>
      <c r="H238" s="4" t="n">
        <v>36</v>
      </c>
      <c r="K238" s="1" t="n">
        <f aca="false">$C$237+H238-$C$224/2-$E$230-50</f>
        <v>42.5</v>
      </c>
    </row>
    <row collapsed="false" customFormat="false" customHeight="true" hidden="false" ht="15" outlineLevel="0" r="239">
      <c r="G239" s="4" t="n">
        <v>10</v>
      </c>
      <c r="H239" s="4" t="n">
        <v>37.5</v>
      </c>
      <c r="K239" s="1" t="n">
        <f aca="false">$C$237+H239-$C$224/2-$E$230-50</f>
        <v>44</v>
      </c>
    </row>
    <row collapsed="false" customFormat="false" customHeight="true" hidden="false" ht="15" outlineLevel="0" r="241">
      <c r="B241" s="0" t="s">
        <v>0</v>
      </c>
      <c r="J241" s="8" t="s">
        <v>21</v>
      </c>
      <c r="K241" s="8" t="s">
        <v>22</v>
      </c>
      <c r="L241" s="8" t="s">
        <v>23</v>
      </c>
    </row>
    <row collapsed="false" customFormat="false" customHeight="true" hidden="false" ht="15" outlineLevel="0" r="242">
      <c r="A242" s="2"/>
      <c r="B242" s="2" t="s">
        <v>1</v>
      </c>
      <c r="C242" s="2" t="s">
        <v>2</v>
      </c>
      <c r="D242" s="2" t="s">
        <v>3</v>
      </c>
      <c r="J242" s="6" t="n">
        <f aca="false">AVERAGE(K230:K239)</f>
        <v>43.6</v>
      </c>
      <c r="K242" s="1" t="n">
        <f aca="false">STDEV(K230:K239)</f>
        <v>0.774596669241588</v>
      </c>
      <c r="L242" s="1" t="n">
        <f aca="false">K242/SQRT(COUNT(K230:K239))</f>
        <v>0.244948974278351</v>
      </c>
    </row>
    <row collapsed="false" customFormat="false" customHeight="true" hidden="false" ht="15" outlineLevel="0" r="243">
      <c r="A243" s="2" t="s">
        <v>4</v>
      </c>
      <c r="B243" s="2" t="n">
        <v>233</v>
      </c>
      <c r="C243" s="2" t="n">
        <v>540</v>
      </c>
      <c r="D243" s="2" t="n">
        <v>1049</v>
      </c>
    </row>
    <row collapsed="false" customFormat="false" customHeight="true" hidden="false" ht="15" outlineLevel="0" r="244">
      <c r="A244" s="2" t="s">
        <v>5</v>
      </c>
      <c r="B244" s="2" t="n">
        <v>38</v>
      </c>
      <c r="C244" s="2" t="n">
        <v>52</v>
      </c>
      <c r="D244" s="2" t="n">
        <v>65</v>
      </c>
    </row>
    <row collapsed="false" customFormat="false" customHeight="true" hidden="false" ht="15" outlineLevel="0" r="248">
      <c r="A248" s="3" t="s">
        <v>31</v>
      </c>
      <c r="B248" s="3" t="s">
        <v>7</v>
      </c>
    </row>
    <row collapsed="false" customFormat="false" customHeight="true" hidden="false" ht="15" outlineLevel="0" r="249">
      <c r="B249" s="0" t="s">
        <v>17</v>
      </c>
      <c r="G249" s="4" t="s">
        <v>9</v>
      </c>
      <c r="H249" s="4" t="s">
        <v>10</v>
      </c>
      <c r="J249" s="5" t="s">
        <v>11</v>
      </c>
      <c r="K249" s="5" t="s">
        <v>12</v>
      </c>
      <c r="M249" s="0" t="s">
        <v>13</v>
      </c>
      <c r="N249" s="0" t="s">
        <v>14</v>
      </c>
    </row>
    <row collapsed="false" customFormat="false" customHeight="true" hidden="false" ht="15" outlineLevel="0" r="250">
      <c r="B250" s="0" t="s">
        <v>15</v>
      </c>
      <c r="C250" s="0" t="n">
        <v>290.5</v>
      </c>
      <c r="D250" s="0" t="s">
        <v>16</v>
      </c>
      <c r="E250" s="6" t="n">
        <f aca="false">C250-B244/2</f>
        <v>271.5</v>
      </c>
      <c r="G250" s="4" t="n">
        <v>1</v>
      </c>
      <c r="H250" s="4" t="n">
        <v>18</v>
      </c>
      <c r="J250" s="6" t="n">
        <f aca="false">E253-E255</f>
        <v>72.5</v>
      </c>
      <c r="K250" s="1" t="n">
        <f aca="false">$C$257+H250-$B$244/2-$E$250-50</f>
        <v>107.5</v>
      </c>
      <c r="M250" s="6" t="n">
        <f aca="false">B243*0.001/(D243*0.001)</f>
        <v>0.222116301239275</v>
      </c>
      <c r="N250" s="6" t="n">
        <f aca="false">$M$250*$J$262^2/$J$250^2</f>
        <v>0.500681202300135</v>
      </c>
    </row>
    <row collapsed="false" customFormat="false" customHeight="true" hidden="false" ht="15" outlineLevel="0" r="251">
      <c r="B251" s="0" t="s">
        <v>26</v>
      </c>
      <c r="G251" s="4" t="n">
        <v>2</v>
      </c>
      <c r="H251" s="4" t="n">
        <v>19</v>
      </c>
      <c r="K251" s="1" t="n">
        <f aca="false">$C$257+H251-$B$244/2-$E$250-50</f>
        <v>108.5</v>
      </c>
    </row>
    <row collapsed="false" customFormat="false" customHeight="true" hidden="false" ht="15" outlineLevel="0" r="252">
      <c r="B252" s="0" t="s">
        <v>18</v>
      </c>
      <c r="G252" s="4" t="n">
        <v>3</v>
      </c>
      <c r="H252" s="4" t="n">
        <v>18.5</v>
      </c>
      <c r="K252" s="1" t="n">
        <f aca="false">$C$257+H252-$B$244/2-$E$250-50</f>
        <v>108</v>
      </c>
    </row>
    <row collapsed="false" customFormat="false" customHeight="true" hidden="false" ht="15" outlineLevel="0" r="253">
      <c r="B253" s="0" t="s">
        <v>15</v>
      </c>
      <c r="C253" s="0" t="n">
        <v>252.5</v>
      </c>
      <c r="D253" s="0" t="s">
        <v>16</v>
      </c>
      <c r="E253" s="6" t="n">
        <f aca="false">C253-D244/2</f>
        <v>220</v>
      </c>
      <c r="G253" s="4" t="n">
        <v>4</v>
      </c>
      <c r="H253" s="4" t="n">
        <v>20</v>
      </c>
      <c r="K253" s="1" t="n">
        <f aca="false">$C$257+H253-$B$244/2-$E$250-50</f>
        <v>109.5</v>
      </c>
    </row>
    <row collapsed="false" customFormat="false" customHeight="true" hidden="false" ht="15" outlineLevel="0" r="254">
      <c r="B254" s="0" t="s">
        <v>19</v>
      </c>
      <c r="G254" s="4" t="n">
        <v>5</v>
      </c>
      <c r="H254" s="4" t="n">
        <v>20</v>
      </c>
      <c r="K254" s="1" t="n">
        <f aca="false">$C$257+H254-$B$244/2-$E$250-50</f>
        <v>109.5</v>
      </c>
    </row>
    <row collapsed="false" customFormat="false" customHeight="true" hidden="false" ht="15" outlineLevel="0" r="255">
      <c r="B255" s="0" t="s">
        <v>15</v>
      </c>
      <c r="C255" s="0" t="n">
        <v>180</v>
      </c>
      <c r="D255" s="0" t="s">
        <v>16</v>
      </c>
      <c r="E255" s="6" t="n">
        <f aca="false">C255-D244/2</f>
        <v>147.5</v>
      </c>
      <c r="G255" s="4" t="n">
        <v>6</v>
      </c>
      <c r="H255" s="4" t="n">
        <v>20</v>
      </c>
      <c r="K255" s="1" t="n">
        <f aca="false">$C$257+H255-$B$244/2-$E$250-50</f>
        <v>109.5</v>
      </c>
    </row>
    <row collapsed="false" customFormat="false" customHeight="true" hidden="false" ht="15" outlineLevel="0" r="256">
      <c r="G256" s="4" t="n">
        <v>7</v>
      </c>
      <c r="H256" s="4" t="n">
        <v>21</v>
      </c>
      <c r="K256" s="1" t="n">
        <f aca="false">$C$257+H256-$B$244/2-$E$250-50</f>
        <v>110.5</v>
      </c>
    </row>
    <row collapsed="false" customFormat="false" customHeight="true" hidden="false" ht="15" outlineLevel="0" r="257">
      <c r="B257" s="0" t="s">
        <v>20</v>
      </c>
      <c r="C257" s="7" t="n">
        <v>430</v>
      </c>
      <c r="G257" s="4" t="n">
        <v>8</v>
      </c>
      <c r="H257" s="4" t="n">
        <v>18</v>
      </c>
      <c r="K257" s="1" t="n">
        <f aca="false">$C$257+H257-$B$244/2-$E$250-50</f>
        <v>107.5</v>
      </c>
    </row>
    <row collapsed="false" customFormat="false" customHeight="true" hidden="false" ht="15" outlineLevel="0" r="258">
      <c r="G258" s="4" t="n">
        <v>9</v>
      </c>
      <c r="H258" s="4" t="n">
        <v>20</v>
      </c>
      <c r="K258" s="1" t="n">
        <f aca="false">$C$257+H258-$B$244/2-$E$250-50</f>
        <v>109.5</v>
      </c>
    </row>
    <row collapsed="false" customFormat="false" customHeight="true" hidden="false" ht="15" outlineLevel="0" r="259">
      <c r="G259" s="4" t="n">
        <v>10</v>
      </c>
      <c r="H259" s="4" t="n">
        <v>19</v>
      </c>
      <c r="K259" s="1" t="n">
        <f aca="false">$C$257+H259-$B$244/2-$E$250-50</f>
        <v>108.5</v>
      </c>
    </row>
    <row collapsed="false" customFormat="false" customHeight="true" hidden="false" ht="15" outlineLevel="0" r="261">
      <c r="B261" s="0" t="s">
        <v>0</v>
      </c>
      <c r="J261" s="8" t="s">
        <v>21</v>
      </c>
      <c r="K261" s="8" t="s">
        <v>22</v>
      </c>
      <c r="L261" s="8" t="s">
        <v>23</v>
      </c>
    </row>
    <row collapsed="false" customFormat="false" customHeight="true" hidden="false" ht="15" outlineLevel="0" r="262">
      <c r="A262" s="2"/>
      <c r="B262" s="2" t="s">
        <v>1</v>
      </c>
      <c r="C262" s="2" t="s">
        <v>2</v>
      </c>
      <c r="D262" s="2" t="s">
        <v>3</v>
      </c>
      <c r="J262" s="6" t="n">
        <f aca="false">AVERAGE(K250:K259)</f>
        <v>108.85</v>
      </c>
      <c r="K262" s="1" t="n">
        <f aca="false">STDEV(K250:K259)</f>
        <v>1.00138792571966</v>
      </c>
      <c r="L262" s="1" t="n">
        <f aca="false">K262/SQRT(COUNT(K250:K259))</f>
        <v>0.316666666666564</v>
      </c>
    </row>
    <row collapsed="false" customFormat="false" customHeight="true" hidden="false" ht="15" outlineLevel="0" r="263">
      <c r="A263" s="2" t="s">
        <v>4</v>
      </c>
      <c r="B263" s="2" t="n">
        <v>233</v>
      </c>
      <c r="C263" s="2" t="n">
        <v>540</v>
      </c>
      <c r="D263" s="2" t="n">
        <v>1049</v>
      </c>
    </row>
    <row collapsed="false" customFormat="false" customHeight="true" hidden="false" ht="15" outlineLevel="0" r="264">
      <c r="A264" s="2" t="s">
        <v>5</v>
      </c>
      <c r="B264" s="2" t="n">
        <v>38</v>
      </c>
      <c r="C264" s="2" t="n">
        <v>52</v>
      </c>
      <c r="D264" s="2" t="n">
        <v>65</v>
      </c>
    </row>
    <row collapsed="false" customFormat="false" customHeight="true" hidden="false" ht="15" outlineLevel="0" r="268">
      <c r="A268" s="3" t="s">
        <v>31</v>
      </c>
      <c r="B268" s="3" t="s">
        <v>24</v>
      </c>
    </row>
    <row collapsed="false" customFormat="false" customHeight="true" hidden="false" ht="15" outlineLevel="0" r="269">
      <c r="B269" s="0" t="s">
        <v>17</v>
      </c>
      <c r="G269" s="4" t="s">
        <v>9</v>
      </c>
      <c r="H269" s="4" t="s">
        <v>10</v>
      </c>
      <c r="J269" s="5" t="s">
        <v>11</v>
      </c>
      <c r="K269" s="5" t="s">
        <v>12</v>
      </c>
    </row>
    <row collapsed="false" customFormat="false" customHeight="true" hidden="false" ht="15" outlineLevel="0" r="270">
      <c r="B270" s="0" t="s">
        <v>15</v>
      </c>
      <c r="C270" s="0" t="n">
        <v>290.5</v>
      </c>
      <c r="D270" s="0" t="s">
        <v>16</v>
      </c>
      <c r="E270" s="6" t="n">
        <f aca="false">C270-B264/2</f>
        <v>271.5</v>
      </c>
      <c r="G270" s="4" t="n">
        <v>1</v>
      </c>
      <c r="H270" s="4" t="n">
        <v>27</v>
      </c>
      <c r="J270" s="6" t="n">
        <f aca="false">E273-E275</f>
        <v>72.5</v>
      </c>
      <c r="K270" s="1" t="n">
        <f aca="false">$C$277+H270-$B$264/2-$E$270-50</f>
        <v>56.5</v>
      </c>
    </row>
    <row collapsed="false" customFormat="false" customHeight="true" hidden="false" ht="15" outlineLevel="0" r="271">
      <c r="B271" s="0" t="s">
        <v>26</v>
      </c>
      <c r="G271" s="4" t="n">
        <v>2</v>
      </c>
      <c r="H271" s="4" t="n">
        <v>28</v>
      </c>
      <c r="K271" s="1" t="n">
        <f aca="false">$C$277+H271-$B$264/2-$E$270-50</f>
        <v>57.5</v>
      </c>
    </row>
    <row collapsed="false" customFormat="false" customHeight="true" hidden="false" ht="15" outlineLevel="0" r="272">
      <c r="B272" s="0" t="s">
        <v>18</v>
      </c>
      <c r="G272" s="4" t="n">
        <v>3</v>
      </c>
      <c r="H272" s="4" t="n">
        <v>28</v>
      </c>
      <c r="K272" s="1" t="n">
        <f aca="false">$C$277+H272-$B$264/2-$E$270-50</f>
        <v>57.5</v>
      </c>
    </row>
    <row collapsed="false" customFormat="false" customHeight="true" hidden="false" ht="15" outlineLevel="0" r="273">
      <c r="B273" s="0" t="s">
        <v>15</v>
      </c>
      <c r="C273" s="0" t="n">
        <v>252.5</v>
      </c>
      <c r="D273" s="0" t="s">
        <v>16</v>
      </c>
      <c r="E273" s="6" t="n">
        <f aca="false">C273-D264/2</f>
        <v>220</v>
      </c>
      <c r="G273" s="4" t="n">
        <v>4</v>
      </c>
      <c r="H273" s="4" t="n">
        <v>28</v>
      </c>
      <c r="K273" s="1" t="n">
        <f aca="false">$C$277+H273-$B$264/2-$E$270-50</f>
        <v>57.5</v>
      </c>
    </row>
    <row collapsed="false" customFormat="false" customHeight="true" hidden="false" ht="15" outlineLevel="0" r="274">
      <c r="B274" s="0" t="s">
        <v>19</v>
      </c>
      <c r="G274" s="4" t="n">
        <v>5</v>
      </c>
      <c r="H274" s="4" t="n">
        <v>27.5</v>
      </c>
      <c r="K274" s="1" t="n">
        <f aca="false">$C$277+H274-$B$264/2-$E$270-50</f>
        <v>57</v>
      </c>
    </row>
    <row collapsed="false" customFormat="false" customHeight="true" hidden="false" ht="15" outlineLevel="0" r="275">
      <c r="B275" s="0" t="s">
        <v>15</v>
      </c>
      <c r="C275" s="0" t="n">
        <v>180</v>
      </c>
      <c r="D275" s="0" t="s">
        <v>16</v>
      </c>
      <c r="E275" s="6" t="n">
        <f aca="false">C275-D264/2</f>
        <v>147.5</v>
      </c>
      <c r="G275" s="4" t="n">
        <v>6</v>
      </c>
      <c r="H275" s="4" t="n">
        <v>27.5</v>
      </c>
      <c r="K275" s="1" t="n">
        <f aca="false">$C$277+H275-$B$264/2-$E$270-50</f>
        <v>57</v>
      </c>
    </row>
    <row collapsed="false" customFormat="false" customHeight="true" hidden="false" ht="15" outlineLevel="0" r="276">
      <c r="G276" s="4" t="n">
        <v>7</v>
      </c>
      <c r="H276" s="4" t="n">
        <v>27.5</v>
      </c>
      <c r="K276" s="1" t="n">
        <f aca="false">$C$277+H276-$B$264/2-$E$270-50</f>
        <v>57</v>
      </c>
    </row>
    <row collapsed="false" customFormat="false" customHeight="true" hidden="false" ht="15" outlineLevel="0" r="277">
      <c r="B277" s="0" t="s">
        <v>20</v>
      </c>
      <c r="C277" s="7" t="n">
        <v>370</v>
      </c>
      <c r="G277" s="4" t="n">
        <v>8</v>
      </c>
      <c r="H277" s="4" t="n">
        <v>27.5</v>
      </c>
      <c r="K277" s="1" t="n">
        <f aca="false">$C$277+H277-$B$264/2-$E$270-50</f>
        <v>57</v>
      </c>
    </row>
    <row collapsed="false" customFormat="false" customHeight="true" hidden="false" ht="15" outlineLevel="0" r="278">
      <c r="G278" s="4" t="n">
        <v>9</v>
      </c>
      <c r="H278" s="4" t="n">
        <v>27</v>
      </c>
      <c r="K278" s="1" t="n">
        <f aca="false">$C$277+H278-$B$264/2-$E$270-50</f>
        <v>56.5</v>
      </c>
    </row>
    <row collapsed="false" customFormat="false" customHeight="true" hidden="false" ht="15" outlineLevel="0" r="279">
      <c r="G279" s="4" t="n">
        <v>10</v>
      </c>
      <c r="H279" s="4" t="n">
        <v>27.5</v>
      </c>
      <c r="K279" s="1" t="n">
        <f aca="false">$C$277+H279-$B$264/2-$E$270-50</f>
        <v>57</v>
      </c>
    </row>
    <row collapsed="false" customFormat="false" customHeight="true" hidden="false" ht="15" outlineLevel="0" r="281">
      <c r="J281" s="8" t="s">
        <v>21</v>
      </c>
      <c r="K281" s="8" t="s">
        <v>22</v>
      </c>
      <c r="L281" s="8" t="s">
        <v>23</v>
      </c>
    </row>
    <row collapsed="false" customFormat="false" customHeight="true" hidden="false" ht="15" outlineLevel="0" r="282">
      <c r="J282" s="6" t="n">
        <f aca="false">AVERAGE(K270:K279)</f>
        <v>57.05</v>
      </c>
      <c r="K282" s="1" t="n">
        <f aca="false">STDEV(K270:K279)</f>
        <v>0.368932393686092</v>
      </c>
      <c r="L282" s="1" t="n">
        <f aca="false">K282/SQRT(COUNT(K270:K279))</f>
        <v>0.116666666666597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2006-09-21T08:52:22.00Z</dcterms:created>
  <dcterms:modified xsi:type="dcterms:W3CDTF">2013-03-21T10:21:54.00Z</dcterms:modified>
  <cp:revision>0</cp:revision>
</cp:coreProperties>
</file>