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169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E28" i="1"/>
  <c r="G27"/>
  <c r="H27" s="1"/>
  <c r="F27"/>
  <c r="F26"/>
  <c r="G26" s="1"/>
  <c r="H26" s="1"/>
  <c r="K25"/>
  <c r="J25"/>
  <c r="F25"/>
  <c r="G25" s="1"/>
  <c r="H25" s="1"/>
  <c r="F24"/>
  <c r="F28" s="1"/>
  <c r="H23"/>
  <c r="G23"/>
  <c r="F23"/>
  <c r="E19"/>
  <c r="G18"/>
  <c r="H18" s="1"/>
  <c r="F18"/>
  <c r="F17"/>
  <c r="G17" s="1"/>
  <c r="H17" s="1"/>
  <c r="K16"/>
  <c r="J16"/>
  <c r="G16"/>
  <c r="H16" s="1"/>
  <c r="F16"/>
  <c r="F15"/>
  <c r="G15" s="1"/>
  <c r="H15" s="1"/>
  <c r="F14"/>
  <c r="F19" s="1"/>
  <c r="E10"/>
  <c r="H9"/>
  <c r="G9"/>
  <c r="F9"/>
  <c r="G8"/>
  <c r="H8" s="1"/>
  <c r="F8"/>
  <c r="K7"/>
  <c r="J7"/>
  <c r="H7"/>
  <c r="G7"/>
  <c r="F7"/>
  <c r="G6"/>
  <c r="H6" s="1"/>
  <c r="F6"/>
  <c r="F5"/>
  <c r="G5" s="1"/>
  <c r="H5" l="1"/>
  <c r="H10" s="1"/>
  <c r="G10"/>
  <c r="F10"/>
  <c r="G14"/>
  <c r="G24"/>
  <c r="H24" l="1"/>
  <c r="H28" s="1"/>
  <c r="G28"/>
  <c r="H14"/>
  <c r="H19" s="1"/>
  <c r="G19"/>
</calcChain>
</file>

<file path=xl/sharedStrings.xml><?xml version="1.0" encoding="utf-8"?>
<sst xmlns="http://schemas.openxmlformats.org/spreadsheetml/2006/main" count="33" uniqueCount="14">
  <si>
    <t>PI</t>
  </si>
  <si>
    <t>Gas</t>
  </si>
  <si>
    <t>Argon</t>
  </si>
  <si>
    <t>Tges</t>
  </si>
  <si>
    <t>T</t>
  </si>
  <si>
    <t>f</t>
  </si>
  <si>
    <t>w</t>
  </si>
  <si>
    <t>lambda</t>
  </si>
  <si>
    <t>n</t>
  </si>
  <si>
    <t>avg</t>
  </si>
  <si>
    <t>Avg</t>
  </si>
  <si>
    <t>Nitrogen</t>
  </si>
  <si>
    <t>????</t>
  </si>
  <si>
    <t>Carbon Dioxide</t>
  </si>
</sst>
</file>

<file path=xl/styles.xml><?xml version="1.0" encoding="utf-8"?>
<styleSheet xmlns="http://schemas.openxmlformats.org/spreadsheetml/2006/main">
  <fonts count="1"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8"/>
  <sheetViews>
    <sheetView tabSelected="1" zoomScale="110" zoomScaleNormal="110" workbookViewId="0">
      <selection activeCell="J7" sqref="J7"/>
    </sheetView>
  </sheetViews>
  <sheetFormatPr baseColWidth="10" defaultColWidth="9.140625" defaultRowHeight="12.75"/>
  <cols>
    <col min="1" max="1025" width="11.5703125"/>
  </cols>
  <sheetData>
    <row r="1" spans="1:11" ht="12.75" customHeight="1">
      <c r="B1" t="s">
        <v>0</v>
      </c>
      <c r="C1">
        <v>3.1415000000000002</v>
      </c>
    </row>
    <row r="3" spans="1:11" ht="12.75" customHeight="1">
      <c r="A3" t="s">
        <v>1</v>
      </c>
      <c r="D3" t="s">
        <v>2</v>
      </c>
    </row>
    <row r="4" spans="1:11" ht="12.95" customHeight="1">
      <c r="D4" s="1" t="s">
        <v>8</v>
      </c>
      <c r="E4" s="1" t="s">
        <v>3</v>
      </c>
      <c r="F4" s="1" t="s">
        <v>4</v>
      </c>
      <c r="G4" s="1" t="s">
        <v>5</v>
      </c>
      <c r="H4" s="1" t="s">
        <v>6</v>
      </c>
      <c r="J4" t="s">
        <v>7</v>
      </c>
    </row>
    <row r="5" spans="1:11" ht="12.2" customHeight="1">
      <c r="B5" t="s">
        <v>8</v>
      </c>
      <c r="C5">
        <v>7</v>
      </c>
      <c r="D5">
        <v>7</v>
      </c>
      <c r="E5">
        <v>5.4</v>
      </c>
      <c r="F5">
        <f>E5/$C$5</f>
        <v>0.77142857142857146</v>
      </c>
      <c r="G5">
        <f>1/F5</f>
        <v>1.2962962962962963</v>
      </c>
      <c r="H5">
        <f>2*$C$1*G5</f>
        <v>8.1446296296296303</v>
      </c>
      <c r="J5">
        <v>0.27040599999999998</v>
      </c>
    </row>
    <row r="6" spans="1:11" ht="12.2" customHeight="1">
      <c r="D6">
        <v>7</v>
      </c>
      <c r="E6">
        <v>5.4</v>
      </c>
      <c r="F6">
        <f>E6/$C$5</f>
        <v>0.77142857142857146</v>
      </c>
      <c r="G6">
        <f>1/F6</f>
        <v>1.2962962962962963</v>
      </c>
      <c r="H6">
        <f>2*$C$1*G6</f>
        <v>8.1446296296296303</v>
      </c>
      <c r="J6">
        <v>0.24088300000000001</v>
      </c>
    </row>
    <row r="7" spans="1:11" ht="12.2" customHeight="1">
      <c r="D7">
        <v>7</v>
      </c>
      <c r="E7">
        <v>5.6</v>
      </c>
      <c r="F7">
        <f>E7/$C$5</f>
        <v>0.79999999999999993</v>
      </c>
      <c r="G7">
        <f>1/F7</f>
        <v>1.25</v>
      </c>
      <c r="H7">
        <f>2*$C$1*G7</f>
        <v>7.8537500000000007</v>
      </c>
      <c r="I7" t="s">
        <v>9</v>
      </c>
      <c r="J7">
        <f>AVERAGE(J5:J6)</f>
        <v>0.2556445</v>
      </c>
      <c r="K7">
        <f>STDEV(J5:J6)/SQRT(2)</f>
        <v>1.4761500000000058E-2</v>
      </c>
    </row>
    <row r="8" spans="1:11" ht="12.2" customHeight="1">
      <c r="D8">
        <v>7</v>
      </c>
      <c r="E8">
        <v>5.6</v>
      </c>
      <c r="F8">
        <f>E8/$C$5</f>
        <v>0.79999999999999993</v>
      </c>
      <c r="G8">
        <f>1/F8</f>
        <v>1.25</v>
      </c>
      <c r="H8">
        <f>2*$C$1*G8</f>
        <v>7.8537500000000007</v>
      </c>
    </row>
    <row r="9" spans="1:11" ht="12.2" customHeight="1">
      <c r="D9">
        <v>7</v>
      </c>
      <c r="E9">
        <v>5.6</v>
      </c>
      <c r="F9">
        <f>E9/$C$5</f>
        <v>0.79999999999999993</v>
      </c>
      <c r="G9">
        <f>1/F9</f>
        <v>1.25</v>
      </c>
      <c r="H9">
        <f>2*$C$1*G9</f>
        <v>7.8537500000000007</v>
      </c>
    </row>
    <row r="10" spans="1:11" ht="12.2" customHeight="1">
      <c r="C10" t="s">
        <v>10</v>
      </c>
      <c r="D10" s="2">
        <v>7</v>
      </c>
      <c r="E10" s="2">
        <f>AVERAGE(E5:E9)</f>
        <v>5.5200000000000005</v>
      </c>
      <c r="F10" s="2">
        <f>AVERAGE(F5:F9)</f>
        <v>0.78857142857142848</v>
      </c>
      <c r="G10" s="2">
        <f>AVERAGE(G5:G9)</f>
        <v>1.2685185185185186</v>
      </c>
      <c r="H10" s="2">
        <f>AVERAGE(H5:H9)</f>
        <v>7.9701018518518527</v>
      </c>
    </row>
    <row r="12" spans="1:11" ht="12.2" customHeight="1">
      <c r="A12" t="s">
        <v>1</v>
      </c>
      <c r="D12" t="s">
        <v>11</v>
      </c>
    </row>
    <row r="13" spans="1:11" ht="12.95" customHeight="1">
      <c r="D13" s="1" t="s">
        <v>8</v>
      </c>
      <c r="E13" s="1" t="s">
        <v>3</v>
      </c>
      <c r="F13" s="1" t="s">
        <v>4</v>
      </c>
      <c r="G13" s="1" t="s">
        <v>5</v>
      </c>
      <c r="H13" s="1" t="s">
        <v>6</v>
      </c>
    </row>
    <row r="14" spans="1:11" ht="12.2" customHeight="1">
      <c r="B14" t="s">
        <v>8</v>
      </c>
      <c r="C14">
        <v>7</v>
      </c>
      <c r="D14">
        <v>7</v>
      </c>
      <c r="E14">
        <v>6</v>
      </c>
      <c r="F14">
        <f>E14/$C$5</f>
        <v>0.8571428571428571</v>
      </c>
      <c r="G14">
        <f>1/F14</f>
        <v>1.1666666666666667</v>
      </c>
      <c r="H14">
        <f>2*$C$1*G14</f>
        <v>7.3301666666666678</v>
      </c>
      <c r="J14">
        <v>0.48961100000000002</v>
      </c>
      <c r="K14" t="s">
        <v>12</v>
      </c>
    </row>
    <row r="15" spans="1:11" ht="12.2" customHeight="1">
      <c r="D15">
        <v>7</v>
      </c>
      <c r="E15">
        <v>6</v>
      </c>
      <c r="F15">
        <f>E15/$C$5</f>
        <v>0.8571428571428571</v>
      </c>
      <c r="G15">
        <f>1/F15</f>
        <v>1.1666666666666667</v>
      </c>
      <c r="H15">
        <f>2*$C$1*G15</f>
        <v>7.3301666666666678</v>
      </c>
      <c r="J15">
        <v>0.23070599999999999</v>
      </c>
    </row>
    <row r="16" spans="1:11" ht="12.2" customHeight="1">
      <c r="D16">
        <v>7</v>
      </c>
      <c r="E16">
        <v>6</v>
      </c>
      <c r="F16">
        <f>E16/$C$5</f>
        <v>0.8571428571428571</v>
      </c>
      <c r="G16">
        <f>1/F16</f>
        <v>1.1666666666666667</v>
      </c>
      <c r="H16">
        <f>2*$C$1*G16</f>
        <v>7.3301666666666678</v>
      </c>
      <c r="I16" t="s">
        <v>9</v>
      </c>
      <c r="J16">
        <f>AVERAGE(J14:J15)</f>
        <v>0.36015849999999999</v>
      </c>
      <c r="K16">
        <f>STDEV(J14:J15)/SQRT(2)</f>
        <v>0.12945250000000011</v>
      </c>
    </row>
    <row r="17" spans="1:11" ht="12.2" customHeight="1">
      <c r="D17">
        <v>7</v>
      </c>
      <c r="E17">
        <v>6.2</v>
      </c>
      <c r="F17">
        <f>E17/$C$5</f>
        <v>0.88571428571428579</v>
      </c>
      <c r="G17">
        <f>1/F17</f>
        <v>1.129032258064516</v>
      </c>
      <c r="H17">
        <f>2*$C$1*G17</f>
        <v>7.0937096774193549</v>
      </c>
    </row>
    <row r="18" spans="1:11" ht="12.2" customHeight="1">
      <c r="D18">
        <v>7</v>
      </c>
      <c r="E18">
        <v>6.2</v>
      </c>
      <c r="F18">
        <f>E18/$C$5</f>
        <v>0.88571428571428579</v>
      </c>
      <c r="G18">
        <f>1/F18</f>
        <v>1.129032258064516</v>
      </c>
      <c r="H18">
        <f>2*$C$1*G18</f>
        <v>7.0937096774193549</v>
      </c>
    </row>
    <row r="19" spans="1:11" ht="12.2" customHeight="1">
      <c r="C19" t="s">
        <v>10</v>
      </c>
      <c r="D19" s="2">
        <v>7</v>
      </c>
      <c r="E19" s="2">
        <f>AVERAGE(E14:E18)</f>
        <v>6.08</v>
      </c>
      <c r="F19" s="2">
        <f>AVERAGE(F14:F18)</f>
        <v>0.86857142857142855</v>
      </c>
      <c r="G19" s="2">
        <f>AVERAGE(G14:G18)</f>
        <v>1.1516129032258065</v>
      </c>
      <c r="H19" s="2">
        <f>AVERAGE(H14:H18)</f>
        <v>7.2355838709677425</v>
      </c>
    </row>
    <row r="20" spans="1:11">
      <c r="E20" s="3"/>
      <c r="F20" s="3"/>
      <c r="G20" s="3"/>
      <c r="H20" s="3"/>
    </row>
    <row r="21" spans="1:11" ht="12.2" customHeight="1">
      <c r="A21" t="s">
        <v>1</v>
      </c>
      <c r="D21" t="s">
        <v>13</v>
      </c>
      <c r="E21" s="3"/>
      <c r="F21" s="3"/>
      <c r="G21" s="3"/>
      <c r="H21" s="3"/>
    </row>
    <row r="22" spans="1:11" ht="12.95" customHeight="1">
      <c r="D22" s="1" t="s">
        <v>8</v>
      </c>
      <c r="E22" s="1" t="s">
        <v>3</v>
      </c>
      <c r="F22" s="1" t="s">
        <v>4</v>
      </c>
      <c r="G22" s="1" t="s">
        <v>5</v>
      </c>
      <c r="H22" s="1" t="s">
        <v>6</v>
      </c>
    </row>
    <row r="23" spans="1:11" ht="12.2" customHeight="1">
      <c r="B23" t="s">
        <v>8</v>
      </c>
      <c r="C23">
        <v>7</v>
      </c>
      <c r="D23">
        <v>7</v>
      </c>
      <c r="E23">
        <v>6.2</v>
      </c>
      <c r="F23">
        <f>E23/$C$5</f>
        <v>0.88571428571428579</v>
      </c>
      <c r="G23">
        <f>1/F23</f>
        <v>1.129032258064516</v>
      </c>
      <c r="H23">
        <f>2*$C$1*G23</f>
        <v>7.0937096774193549</v>
      </c>
      <c r="J23">
        <v>0.39734799999999998</v>
      </c>
    </row>
    <row r="24" spans="1:11" ht="12.2" customHeight="1">
      <c r="D24">
        <v>7</v>
      </c>
      <c r="E24">
        <v>6.2</v>
      </c>
      <c r="F24">
        <f>E24/$C$5</f>
        <v>0.88571428571428579</v>
      </c>
      <c r="G24">
        <f>1/F24</f>
        <v>1.129032258064516</v>
      </c>
      <c r="H24">
        <f>2*$C$1*G24</f>
        <v>7.0937096774193549</v>
      </c>
      <c r="J24">
        <v>0.35495199999999999</v>
      </c>
    </row>
    <row r="25" spans="1:11" ht="12.2" customHeight="1">
      <c r="D25">
        <v>7</v>
      </c>
      <c r="E25">
        <v>6.2</v>
      </c>
      <c r="F25">
        <f>E25/$C$5</f>
        <v>0.88571428571428579</v>
      </c>
      <c r="G25">
        <f>1/F25</f>
        <v>1.129032258064516</v>
      </c>
      <c r="H25">
        <f>2*$C$1*G25</f>
        <v>7.0937096774193549</v>
      </c>
      <c r="I25" t="s">
        <v>9</v>
      </c>
      <c r="J25">
        <f>AVERAGE(J23:J24)</f>
        <v>0.37614999999999998</v>
      </c>
      <c r="K25">
        <f>STDEV(J23:J24)/SQRT(2)</f>
        <v>2.1197999999999904E-2</v>
      </c>
    </row>
    <row r="26" spans="1:11" ht="12.2" customHeight="1">
      <c r="D26">
        <v>7</v>
      </c>
      <c r="E26">
        <v>6.2</v>
      </c>
      <c r="F26">
        <f>E26/$C$5</f>
        <v>0.88571428571428579</v>
      </c>
      <c r="G26">
        <f>1/F26</f>
        <v>1.129032258064516</v>
      </c>
      <c r="H26">
        <f>2*$C$1*G26</f>
        <v>7.0937096774193549</v>
      </c>
    </row>
    <row r="27" spans="1:11" ht="12.2" customHeight="1">
      <c r="D27">
        <v>7</v>
      </c>
      <c r="E27">
        <v>6.4</v>
      </c>
      <c r="F27">
        <f>E27/$C$5</f>
        <v>0.91428571428571437</v>
      </c>
      <c r="G27">
        <f>1/F27</f>
        <v>1.09375</v>
      </c>
      <c r="H27">
        <f>2*$C$1*G27</f>
        <v>6.87203125</v>
      </c>
    </row>
    <row r="28" spans="1:11" ht="12.2" customHeight="1">
      <c r="C28" t="s">
        <v>10</v>
      </c>
      <c r="D28" s="2">
        <v>7</v>
      </c>
      <c r="E28" s="2">
        <f>AVERAGE(E23:E27)</f>
        <v>6.24</v>
      </c>
      <c r="F28" s="2">
        <f>AVERAGE(F23:F27)</f>
        <v>0.89142857142857146</v>
      </c>
      <c r="G28" s="2">
        <f>AVERAGE(G23:G27)</f>
        <v>1.1219758064516128</v>
      </c>
      <c r="H28" s="2">
        <f>AVERAGE(H23:H27)</f>
        <v>7.0493739919354841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1200" verticalDpi="12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Gian-Luca Mateo</cp:lastModifiedBy>
  <cp:revision>0</cp:revision>
  <cp:lastPrinted>2013-05-30T11:24:53Z</cp:lastPrinted>
  <dcterms:created xsi:type="dcterms:W3CDTF">2013-05-23T12:46:24Z</dcterms:created>
  <dcterms:modified xsi:type="dcterms:W3CDTF">2013-05-30T11:28:06Z</dcterms:modified>
</cp:coreProperties>
</file>