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6B6B994-A3A8-4D7C-8F4F-3331570DC462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C4" i="2"/>
  <c r="C3" i="2" s="1"/>
  <c r="E3" i="2"/>
  <c r="D5" i="2"/>
  <c r="D7" i="2"/>
  <c r="B3" i="2" l="1"/>
  <c r="D4" i="2"/>
  <c r="D3" i="2"/>
  <c r="D7" i="1"/>
  <c r="D6" i="1"/>
  <c r="D8" i="1"/>
  <c r="D5" i="1"/>
  <c r="D3" i="1"/>
  <c r="D4" i="1"/>
  <c r="D10" i="2"/>
  <c r="D9" i="2"/>
  <c r="D8" i="2"/>
  <c r="B8" i="2"/>
  <c r="F4" i="1" l="1"/>
  <c r="F5" i="1" s="1"/>
  <c r="F6" i="1" s="1"/>
  <c r="F7" i="1" s="1"/>
  <c r="F8" i="1" s="1"/>
  <c r="G4" i="1"/>
  <c r="G5" i="1" s="1"/>
  <c r="G6" i="1" s="1"/>
  <c r="G7" i="1" s="1"/>
  <c r="G8" i="1" s="1"/>
  <c r="H4" i="1"/>
  <c r="H5" i="1" s="1"/>
  <c r="H6" i="1" s="1"/>
  <c r="H7" i="1" s="1"/>
  <c r="H8" i="1" s="1"/>
  <c r="I4" i="1"/>
  <c r="I5" i="1" s="1"/>
  <c r="I6" i="1" s="1"/>
  <c r="I7" i="1" s="1"/>
  <c r="I8" i="1" s="1"/>
  <c r="J4" i="1"/>
  <c r="J5" i="1"/>
  <c r="J6" i="1"/>
  <c r="J7" i="1" s="1"/>
  <c r="J8" i="1" s="1"/>
  <c r="J3" i="1"/>
  <c r="I3" i="1"/>
  <c r="H3" i="1"/>
  <c r="G3" i="1"/>
  <c r="F3" i="1"/>
  <c r="D2" i="1"/>
</calcChain>
</file>

<file path=xl/sharedStrings.xml><?xml version="1.0" encoding="utf-8"?>
<sst xmlns="http://schemas.openxmlformats.org/spreadsheetml/2006/main" count="29" uniqueCount="25">
  <si>
    <t>GTU-PEVD</t>
  </si>
  <si>
    <t>PEVD-DROS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</si>
  <si>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</si>
  <si>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</si>
  <si>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</si>
  <si>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</si>
  <si>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</si>
  <si>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</si>
  <si>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</si>
  <si>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</si>
  <si>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</si>
  <si>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</si>
  <si>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PEVD-IVD</t>
  </si>
  <si>
    <t>IVD-EVD</t>
  </si>
  <si>
    <t>EVD-IVD</t>
  </si>
  <si>
    <t>EVD-PPND</t>
  </si>
  <si>
    <t>PPND-IND</t>
  </si>
  <si>
    <t>IND-GPK</t>
  </si>
  <si>
    <t>GPK-out</t>
  </si>
  <si>
    <t>PEN-EVD</t>
  </si>
  <si>
    <t>BND-PEN</t>
  </si>
  <si>
    <t>PPND-TURB</t>
  </si>
  <si>
    <t>X-GPK</t>
  </si>
  <si>
    <t>IND-PPND</t>
  </si>
  <si>
    <t>GPK-IND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</si>
</sst>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workbookViewId="0">
      <selection activeCell="C16" sqref="C16"/>
    </sheetView>
  </sheetViews>
  <sheetFormatPr defaultRowHeight="12.75" x14ac:dyDescent="0.25"/>
  <cols>
    <col min="1" max="1" width="14.85546875" style="5" customWidth="1"/>
    <col min="2" max="2" width="9.140625" style="6"/>
    <col min="3" max="4" width="9.140625" style="7"/>
    <col min="5" max="5" width="9.140625" style="8"/>
    <col min="6" max="6" width="9.140625" style="6"/>
    <col min="7" max="9" width="9.140625" style="7"/>
    <col min="10" max="10" width="9.140625" style="8"/>
    <col min="11" max="16384" width="9.140625" style="7"/>
  </cols>
  <sheetData>
    <row r="1" spans="1:15" s="3" customFormat="1" ht="13.5" thickBot="1" x14ac:dyDescent="0.3">
      <c r="A1" s="1"/>
      <c r="B1" s="2" t="s">
        <v>7</v>
      </c>
      <c r="C1" s="3" t="s">
        <v>8</v>
      </c>
      <c r="D1" s="3" t="s">
        <v>9</v>
      </c>
      <c r="E1" s="4" t="s">
        <v>10</v>
      </c>
      <c r="F1" s="2" t="s">
        <v>2</v>
      </c>
      <c r="G1" s="3" t="s">
        <v>3</v>
      </c>
      <c r="H1" s="3" t="s">
        <v>4</v>
      </c>
      <c r="I1" s="3" t="s">
        <v>5</v>
      </c>
      <c r="J1" s="4" t="s">
        <v>6</v>
      </c>
    </row>
    <row r="2" spans="1:15" x14ac:dyDescent="0.25">
      <c r="A2" s="5" t="s">
        <v>0</v>
      </c>
      <c r="B2" s="9">
        <v>522.79999999999995</v>
      </c>
      <c r="C2" s="7">
        <v>0.1</v>
      </c>
      <c r="D2" s="7">
        <f>[1]!PropsSI("H","P",C2*10^6,"T",B2+273.15,"REFPROP::"&amp;[1]!MixtureString($F$1:$J$1,$F$2:$J$2))/1000</f>
        <v>936.68156613505778</v>
      </c>
      <c r="E2" s="10">
        <v>516.20000000000005</v>
      </c>
      <c r="F2" s="6">
        <v>0.78029999999999999</v>
      </c>
      <c r="G2" s="7">
        <v>0.1237</v>
      </c>
      <c r="H2" s="7">
        <v>3.0099999999999998E-2</v>
      </c>
      <c r="I2" s="7">
        <v>5.9400000000000001E-2</v>
      </c>
      <c r="J2" s="8">
        <v>6.4999999999999997E-3</v>
      </c>
    </row>
    <row r="3" spans="1:15" x14ac:dyDescent="0.25">
      <c r="A3" s="5" t="s">
        <v>12</v>
      </c>
      <c r="B3" s="9">
        <v>456.9</v>
      </c>
      <c r="C3" s="7">
        <v>0.1</v>
      </c>
      <c r="D3" s="7">
        <f>[1]!PropsSI("H","P",C3*10^6,"T",B3+273.15,"REFPROP::"&amp;[1]!MixtureString($F$1:$J$1,$F$2:$J$2))/1000</f>
        <v>861.6540258565509</v>
      </c>
      <c r="E3" s="10">
        <v>516.20000000000005</v>
      </c>
      <c r="F3" s="6">
        <f>F2</f>
        <v>0.78029999999999999</v>
      </c>
      <c r="G3" s="7">
        <f>G2</f>
        <v>0.1237</v>
      </c>
      <c r="H3" s="7">
        <f>H2</f>
        <v>3.0099999999999998E-2</v>
      </c>
      <c r="I3" s="7">
        <f>I2</f>
        <v>5.9400000000000001E-2</v>
      </c>
      <c r="J3" s="8">
        <f>J2</f>
        <v>6.4999999999999997E-3</v>
      </c>
      <c r="K3" s="12"/>
      <c r="L3" s="12"/>
      <c r="M3" s="12"/>
      <c r="N3" s="12"/>
      <c r="O3" s="12"/>
    </row>
    <row r="4" spans="1:15" x14ac:dyDescent="0.25">
      <c r="A4" s="5" t="s">
        <v>13</v>
      </c>
      <c r="B4" s="6">
        <v>306</v>
      </c>
      <c r="C4" s="7">
        <v>0.1</v>
      </c>
      <c r="D4" s="7">
        <f>[1]!PropsSI("H","P",C4*10^6,"T",B4+273.15,"REFPROP::"&amp;[1]!MixtureString($F$1:$J$1,$F$2:$J$2))/1000</f>
        <v>694.17566837116192</v>
      </c>
      <c r="E4" s="10">
        <v>516.20000000000005</v>
      </c>
      <c r="F4" s="6">
        <f t="shared" ref="F4:F8" si="0">F3</f>
        <v>0.78029999999999999</v>
      </c>
      <c r="G4" s="7">
        <f t="shared" ref="G4:G8" si="1">G3</f>
        <v>0.1237</v>
      </c>
      <c r="H4" s="7">
        <f t="shared" ref="H4:H8" si="2">H3</f>
        <v>3.0099999999999998E-2</v>
      </c>
      <c r="I4" s="7">
        <f t="shared" ref="I4:I8" si="3">I3</f>
        <v>5.9400000000000001E-2</v>
      </c>
      <c r="J4" s="8">
        <f t="shared" ref="J4:J8" si="4">J3</f>
        <v>6.4999999999999997E-3</v>
      </c>
    </row>
    <row r="5" spans="1:15" s="28" customFormat="1" x14ac:dyDescent="0.25">
      <c r="A5" s="26" t="s">
        <v>15</v>
      </c>
      <c r="B5" s="27">
        <v>237.7</v>
      </c>
      <c r="C5" s="28">
        <v>0.1</v>
      </c>
      <c r="D5" s="28">
        <f>[1]!PropsSI("H","P",C5*10^6,"T",B5+273.15,"REFPROP::"&amp;[1]!MixtureString($F$1:$J$1,$F$2:$J$2))/1000</f>
        <v>620.26903390006612</v>
      </c>
      <c r="E5" s="29">
        <v>516.20000000000005</v>
      </c>
      <c r="F5" s="27">
        <f t="shared" si="0"/>
        <v>0.78029999999999999</v>
      </c>
      <c r="G5" s="28">
        <f t="shared" si="1"/>
        <v>0.1237</v>
      </c>
      <c r="H5" s="28">
        <f t="shared" si="2"/>
        <v>3.0099999999999998E-2</v>
      </c>
      <c r="I5" s="28">
        <f t="shared" si="3"/>
        <v>5.9400000000000001E-2</v>
      </c>
      <c r="J5" s="30">
        <f t="shared" si="4"/>
        <v>6.4999999999999997E-3</v>
      </c>
    </row>
    <row r="6" spans="1:15" s="28" customFormat="1" x14ac:dyDescent="0.25">
      <c r="A6" s="26" t="s">
        <v>16</v>
      </c>
      <c r="B6" s="27">
        <v>234.6</v>
      </c>
      <c r="C6" s="28">
        <v>0.1</v>
      </c>
      <c r="D6" s="28">
        <f>[1]!PropsSI("H","P",C6*10^6,"T",B6+273.15,"REFPROP::"&amp;[1]!MixtureString($F$1:$J$1,$F$2:$J$2))/1000</f>
        <v>616.94013362407065</v>
      </c>
      <c r="E6" s="29">
        <v>516.20000000000005</v>
      </c>
      <c r="F6" s="27">
        <f t="shared" si="0"/>
        <v>0.78029999999999999</v>
      </c>
      <c r="G6" s="28">
        <f t="shared" si="1"/>
        <v>0.1237</v>
      </c>
      <c r="H6" s="28">
        <f t="shared" si="2"/>
        <v>3.0099999999999998E-2</v>
      </c>
      <c r="I6" s="28">
        <f t="shared" si="3"/>
        <v>5.9400000000000001E-2</v>
      </c>
      <c r="J6" s="30">
        <f t="shared" si="4"/>
        <v>6.4999999999999997E-3</v>
      </c>
    </row>
    <row r="7" spans="1:15" x14ac:dyDescent="0.25">
      <c r="A7" s="5" t="s">
        <v>17</v>
      </c>
      <c r="B7" s="6">
        <v>175.9</v>
      </c>
      <c r="C7" s="7">
        <v>0.1</v>
      </c>
      <c r="D7" s="7">
        <f>[1]!PropsSI("H","P",C7*10^6,"T",B7+273.15,"REFPROP::"&amp;[1]!MixtureString($F$1:$J$1,$F$2:$J$2))/1000</f>
        <v>554.28479929805155</v>
      </c>
      <c r="E7" s="10">
        <v>516.20000000000005</v>
      </c>
      <c r="F7" s="6">
        <f t="shared" si="0"/>
        <v>0.78029999999999999</v>
      </c>
      <c r="G7" s="7">
        <f t="shared" si="1"/>
        <v>0.1237</v>
      </c>
      <c r="H7" s="7">
        <f t="shared" si="2"/>
        <v>3.0099999999999998E-2</v>
      </c>
      <c r="I7" s="7">
        <f t="shared" si="3"/>
        <v>5.9400000000000001E-2</v>
      </c>
      <c r="J7" s="8">
        <f t="shared" si="4"/>
        <v>6.4999999999999997E-3</v>
      </c>
    </row>
    <row r="8" spans="1:15" x14ac:dyDescent="0.25">
      <c r="A8" s="5" t="s">
        <v>18</v>
      </c>
      <c r="B8" s="6">
        <v>108.9</v>
      </c>
      <c r="C8" s="7">
        <v>0.1</v>
      </c>
      <c r="D8" s="7">
        <f>[1]!PropsSI("H","P",C8*10^6,"T",B8+273.15,"REFPROP::"&amp;[1]!MixtureString($F$1:$J$1,$F$2:$J$2))/1000</f>
        <v>483.53396409527977</v>
      </c>
      <c r="E8" s="10">
        <v>516.20000000000005</v>
      </c>
      <c r="F8" s="6">
        <f t="shared" si="0"/>
        <v>0.78029999999999999</v>
      </c>
      <c r="G8" s="7">
        <f t="shared" si="1"/>
        <v>0.1237</v>
      </c>
      <c r="H8" s="7">
        <f t="shared" si="2"/>
        <v>3.0099999999999998E-2</v>
      </c>
      <c r="I8" s="7">
        <f t="shared" si="3"/>
        <v>5.9400000000000001E-2</v>
      </c>
      <c r="J8" s="8">
        <f t="shared" si="4"/>
        <v>6.4999999999999997E-3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E23"/>
  <sheetViews>
    <sheetView tabSelected="1" workbookViewId="0">
      <selection activeCell="C14" sqref="C14"/>
    </sheetView>
  </sheetViews>
  <sheetFormatPr defaultRowHeight="12.75" x14ac:dyDescent="0.25"/>
  <cols>
    <col min="1" max="1" width="14.85546875" style="15" customWidth="1"/>
    <col min="2" max="2" width="9.140625" style="6"/>
    <col min="3" max="3" width="9.140625" style="7"/>
    <col min="4" max="4" width="11.42578125" style="7" bestFit="1" customWidth="1"/>
    <col min="5" max="5" width="9.140625" style="8"/>
    <col min="6" max="16384" width="9.140625" style="7"/>
  </cols>
  <sheetData>
    <row r="1" spans="1:5" s="3" customFormat="1" ht="13.5" thickBot="1" x14ac:dyDescent="0.3">
      <c r="A1" s="14"/>
      <c r="B1" s="2" t="s">
        <v>7</v>
      </c>
      <c r="C1" s="3" t="s">
        <v>8</v>
      </c>
      <c r="D1" s="3" t="s">
        <v>9</v>
      </c>
      <c r="E1" s="4" t="s">
        <v>10</v>
      </c>
    </row>
    <row r="2" spans="1:5" x14ac:dyDescent="0.25">
      <c r="A2" s="16" t="s">
        <v>1</v>
      </c>
      <c r="B2" s="11"/>
      <c r="C2" s="12"/>
      <c r="E2" s="13">
        <v>63.4</v>
      </c>
    </row>
    <row r="3" spans="1:5" x14ac:dyDescent="0.25">
      <c r="A3" s="16" t="s">
        <v>11</v>
      </c>
      <c r="B3" s="32">
        <f>[1]!PropsSI("T","P",C3*10^6,"Q",1,"Water")-273.15</f>
        <v>297.93803699482987</v>
      </c>
      <c r="C3" s="31">
        <f>C4</f>
        <v>8.3412000000000006</v>
      </c>
      <c r="D3" s="31">
        <f>[1]!PropsSI("H","P",C3*10^6,"Q",1,"Water")/1000</f>
        <v>2753.5078389371197</v>
      </c>
      <c r="E3" s="33">
        <f>E4</f>
        <v>61.51</v>
      </c>
    </row>
    <row r="4" spans="1:5" x14ac:dyDescent="0.25">
      <c r="A4" s="16" t="s">
        <v>14</v>
      </c>
      <c r="B4" s="32">
        <v>296.8</v>
      </c>
      <c r="C4" s="31">
        <f>C5</f>
        <v>8.3412000000000006</v>
      </c>
      <c r="D4" s="31">
        <f>[1]!PropsSI("H","T",B4+273.15,"P",C4*10^6,"Water")/1000</f>
        <v>1327.0479061845726</v>
      </c>
      <c r="E4" s="33">
        <f>E5</f>
        <v>61.51</v>
      </c>
    </row>
    <row r="5" spans="1:5" x14ac:dyDescent="0.25">
      <c r="A5" s="16" t="s">
        <v>19</v>
      </c>
      <c r="B5" s="32">
        <v>166.4</v>
      </c>
      <c r="C5" s="31">
        <v>8.3412000000000006</v>
      </c>
      <c r="D5" s="31">
        <f>[1]!PropsSI("H","T",B5+273.15,"P",C5*10^6,"Water")/1000</f>
        <v>707.65532284347023</v>
      </c>
      <c r="E5" s="33">
        <v>61.51</v>
      </c>
    </row>
    <row r="6" spans="1:5" x14ac:dyDescent="0.25">
      <c r="A6" s="22" t="s">
        <v>20</v>
      </c>
      <c r="C6" s="7">
        <v>0.6925</v>
      </c>
      <c r="E6" s="8">
        <v>61.51</v>
      </c>
    </row>
    <row r="7" spans="1:5" s="19" customFormat="1" x14ac:dyDescent="0.25">
      <c r="A7" s="21" t="s">
        <v>21</v>
      </c>
      <c r="B7" s="24">
        <v>212.3</v>
      </c>
      <c r="C7" s="19">
        <v>0.68700000000000006</v>
      </c>
      <c r="D7" s="19">
        <f>[1]!PropsSI("H","T",B7+273.15,"P",C7*10^6,"Water")/1000</f>
        <v>2873.213986925984</v>
      </c>
      <c r="E7" s="25">
        <v>15.51</v>
      </c>
    </row>
    <row r="8" spans="1:5" s="19" customFormat="1" x14ac:dyDescent="0.25">
      <c r="A8" s="21" t="s">
        <v>23</v>
      </c>
      <c r="B8" s="18">
        <f>[1]!PropsSI("T","P",C8*10^6,"Q",1,"Water")-273.15</f>
        <v>164.5122412241837</v>
      </c>
      <c r="C8" s="19">
        <v>0.6925</v>
      </c>
      <c r="D8" s="19">
        <f>[1]!PropsSI("H","P",C8*10^6,"Q",1,"Water")/1000</f>
        <v>2762.2974320407106</v>
      </c>
      <c r="E8" s="20">
        <v>15.51</v>
      </c>
    </row>
    <row r="9" spans="1:5" x14ac:dyDescent="0.25">
      <c r="A9" s="23" t="s">
        <v>24</v>
      </c>
      <c r="B9" s="6">
        <v>164</v>
      </c>
      <c r="C9" s="7">
        <v>0.6925</v>
      </c>
      <c r="D9" s="7">
        <f>[1]!PropsSI("H","T",B9+273.15,"P",C9*10^6,"Water")/1000</f>
        <v>692.88223774370476</v>
      </c>
      <c r="E9" s="8">
        <v>15.51</v>
      </c>
    </row>
    <row r="10" spans="1:5" x14ac:dyDescent="0.25">
      <c r="A10" s="23" t="s">
        <v>22</v>
      </c>
      <c r="B10" s="6">
        <v>60</v>
      </c>
      <c r="C10" s="7">
        <v>0.6925</v>
      </c>
      <c r="D10" s="7">
        <f>[1]!PropsSI("H","T",B10+273.15,"P",C10*10^6,"Water")/1000</f>
        <v>251.74512105200998</v>
      </c>
      <c r="E10" s="8">
        <v>77.02</v>
      </c>
    </row>
    <row r="11" spans="1:5" x14ac:dyDescent="0.25">
      <c r="A11" s="17"/>
    </row>
    <row r="12" spans="1:5" x14ac:dyDescent="0.25">
      <c r="A12" s="17"/>
    </row>
    <row r="15" spans="1:5" x14ac:dyDescent="0.25">
      <c r="A15" s="16"/>
      <c r="B15" s="11"/>
      <c r="C15" s="12"/>
      <c r="E15" s="13"/>
    </row>
    <row r="16" spans="1:5" x14ac:dyDescent="0.25">
      <c r="A16" s="16"/>
    </row>
    <row r="17" spans="1:5" x14ac:dyDescent="0.25">
      <c r="A17" s="16"/>
    </row>
    <row r="18" spans="1:5" x14ac:dyDescent="0.25">
      <c r="A18" s="16"/>
    </row>
    <row r="19" spans="1:5" x14ac:dyDescent="0.25">
      <c r="A19" s="16"/>
    </row>
    <row r="20" spans="1:5" x14ac:dyDescent="0.25">
      <c r="A20" s="16"/>
      <c r="B20" s="11"/>
      <c r="E20" s="13"/>
    </row>
    <row r="21" spans="1:5" x14ac:dyDescent="0.25">
      <c r="A21" s="16"/>
    </row>
    <row r="22" spans="1:5" x14ac:dyDescent="0.25">
      <c r="A22" s="16"/>
    </row>
    <row r="23" spans="1:5" x14ac:dyDescent="0.25">
      <c r="A2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2022-08-03T14:25:32Z</dcterms:modified>
</cp:coreProperties>
</file>