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9207A913-625C-4B44-A6CC-4BCAD3273295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35" i="2" s="1"/>
  <c r="C35" i="2"/>
  <c r="C12" i="2" l="1"/>
  <c r="C32" i="2"/>
  <c r="D32" i="2"/>
  <c r="F30" i="2"/>
  <c r="F28" i="2"/>
  <c r="F29" i="2"/>
  <c r="D30" i="2"/>
  <c r="D29" i="2"/>
  <c r="E28" i="2" l="1"/>
  <c r="E27" i="2"/>
  <c r="D26" i="2"/>
  <c r="D28" i="2"/>
  <c r="E29" i="2" l="1"/>
  <c r="E30" i="2" s="1"/>
  <c r="E31" i="2" s="1"/>
  <c r="E32" i="2" s="1"/>
  <c r="E33" i="2" s="1"/>
  <c r="D24" i="2"/>
  <c r="E24" i="2"/>
  <c r="D23" i="2"/>
  <c r="D22" i="2"/>
  <c r="E9" i="2"/>
  <c r="E12" i="2" s="1"/>
  <c r="D7" i="2"/>
  <c r="B3" i="2"/>
  <c r="D2" i="2"/>
  <c r="D4" i="2"/>
  <c r="D9" i="1"/>
  <c r="D6" i="1"/>
  <c r="D3" i="1"/>
  <c r="B8" i="2"/>
  <c r="B6" i="2"/>
  <c r="D8" i="2"/>
  <c r="D5" i="1"/>
  <c r="D11" i="2"/>
  <c r="D10" i="1"/>
  <c r="D9" i="2"/>
  <c r="D8" i="1"/>
  <c r="D5" i="2"/>
  <c r="D4" i="1"/>
  <c r="D7" i="1"/>
  <c r="D6" i="2"/>
  <c r="D3" i="2"/>
</calcChain>
</file>

<file path=xl/sharedStrings.xml><?xml version="1.0" encoding="utf-8"?>
<sst xmlns="http://schemas.openxmlformats.org/spreadsheetml/2006/main" count="59" uniqueCount="54">
  <si>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</si>
  <si>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</si>
  <si>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</si>
  <si>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</si>
  <si>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</si>
  <si>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</si>
  <si>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</si>
  <si>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</si>
  <si>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</si>
  <si>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</si>
  <si>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</si>
  <si>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</si>
  <si>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</si>
  <si>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</si>
  <si>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</si>
  <si>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</si>
  <si>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</si>
  <si>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</si>
  <si>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</si>
  <si>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</si>
  <si>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</si>
  <si>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</si>
  <si>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</si>
  <si>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</si>
  <si>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</si>
  <si>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</si>
  <si>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</si>
  <si>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</si>
  <si>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</si>
  <si>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</si>
  <si>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</si>
  <si>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</si>
  <si>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</si>
  <si>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</si>
  <si>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</si>
  <si>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</si>
  <si>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</si>
  <si>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</si>
  <si>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</si>
  <si>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</si>
  <si>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</si>
  <si>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</si>
  <si>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</si>
  <si>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</si>
  <si>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</si>
  <si>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</si>
  <si>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</si>
  <si>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GPK-RECIRC</t>
  </si>
  <si>
    <t>GPK-BYPASS</t>
  </si>
  <si>
    <t>REC-GPK</t>
  </si>
  <si>
    <t>SMESHOD-REC</t>
  </si>
  <si>
    <t>GPK-REC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</si>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</sst>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C11" sqref="C11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 x14ac:dyDescent="0.3">
      <c r="A2" s="12" t="s">
        <v>45</v>
      </c>
      <c r="B2" s="9">
        <v>542.1</v>
      </c>
      <c r="C2" s="10">
        <v>0.1</v>
      </c>
      <c r="D2" s="10"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24">
        <v>6.4999999999999997E-3</v>
      </c>
    </row>
    <row r="3" spans="1:16" x14ac:dyDescent="0.3">
      <c r="A3" s="12" t="s">
        <v>0</v>
      </c>
      <c r="B3" s="9">
        <v>542.1</v>
      </c>
      <c r="C3" s="10">
        <v>0.1</v>
      </c>
      <c r="D3" s="10">
        <f>[1]!PropsSI("H","P",C3*10^6,"T",B3+273.15,"REFPROP::"&amp;[1]!MixtureString($F$1:$J$1,F3:J3))/1000</f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  <c r="P3" s="18"/>
    </row>
    <row r="4" spans="1:16" x14ac:dyDescent="0.3">
      <c r="A4" s="12" t="s">
        <v>1</v>
      </c>
      <c r="B4" s="9">
        <v>468.05</v>
      </c>
      <c r="C4" s="10">
        <v>0.1</v>
      </c>
      <c r="D4" s="10">
        <f>[1]!PropsSI("H","P",C4*10^6,"T",B4+273.15,"REFPROP::"&amp;[1]!MixtureString($F$1:$J$1,F4:J4))/1000</f>
        <v>874.26792911178234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12</v>
      </c>
      <c r="B5" s="9">
        <v>309.2</v>
      </c>
      <c r="C5" s="10">
        <v>0.1</v>
      </c>
      <c r="D5" s="10">
        <f>[1]!PropsSI("H","P",C5*10^6,"T",B5+273.15,"REFPROP::"&amp;[1]!MixtureString($F$1:$J$1,F5:J5))/1000</f>
        <v>697.66595139225319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15</v>
      </c>
      <c r="B6" s="9">
        <v>235.9</v>
      </c>
      <c r="C6" s="10">
        <v>0.1</v>
      </c>
      <c r="D6" s="10">
        <f>[1]!PropsSI("H","P",C6*10^6,"T",B6+273.15,"REFPROP::"&amp;[1]!MixtureString($F$1:$J$1,F6:J6))/1000</f>
        <v>618.33586643179672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16</v>
      </c>
      <c r="B7" s="9">
        <v>233</v>
      </c>
      <c r="C7" s="10">
        <v>0.1</v>
      </c>
      <c r="D7" s="10">
        <f>[1]!PropsSI("H","P",C7*10^6,"T",B7+273.15,"REFPROP::"&amp;[1]!MixtureString($F$1:$J$1,F7:J7))/1000</f>
        <v>615.22281759257271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17</v>
      </c>
      <c r="B8" s="9">
        <v>175.5</v>
      </c>
      <c r="C8" s="10">
        <v>0.1</v>
      </c>
      <c r="D8" s="10">
        <f>[1]!PropsSI("H","P",C8*10^6,"T",B8+273.15,"REFPROP::"&amp;[1]!MixtureString($F$1:$J$1,F8:J8))/1000</f>
        <v>553.86016830512403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 x14ac:dyDescent="0.3">
      <c r="A9" s="12" t="s">
        <v>18</v>
      </c>
      <c r="B9" s="9">
        <v>106.9</v>
      </c>
      <c r="C9" s="10">
        <v>0.1</v>
      </c>
      <c r="D9" s="10">
        <f>[1]!PropsSI("H","P",C9*10^6,"T",B9+273.15,"REFPROP::"&amp;[1]!MixtureString($F$1:$J$1,F9:J9))/1000</f>
        <v>481.43243266974537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 x14ac:dyDescent="0.3">
      <c r="D10" s="10" t="e">
        <f>[1]!PropsSI("H","P",C10*10^6,"T",B10+273.15,"REFPROP::"&amp;[1]!MixtureString($F$1:$J$1,F10:J10))/1000</f>
        <v>#VALUE!</v>
      </c>
    </row>
    <row r="12" spans="1:16" x14ac:dyDescent="0.3">
      <c r="C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zoomScale="145" zoomScaleNormal="145" workbookViewId="0">
      <selection activeCell="E34" sqref="B34:E35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90625" style="3" bestFit="1" customWidth="1"/>
    <col min="8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44</v>
      </c>
      <c r="G1" s="10"/>
      <c r="H1" s="10"/>
      <c r="I1" s="10"/>
    </row>
    <row r="2" spans="1:9" s="15" customFormat="1" x14ac:dyDescent="0.3">
      <c r="A2" s="14" t="s">
        <v>35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11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13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14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19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34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21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20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51</v>
      </c>
      <c r="B10" s="21">
        <v>164.6</v>
      </c>
      <c r="C10" s="10">
        <v>0.69640000000000002</v>
      </c>
      <c r="D10" s="10">
        <v>695.4937008073166</v>
      </c>
      <c r="E10" s="11">
        <v>82.91</v>
      </c>
      <c r="F10" s="10"/>
      <c r="G10" s="10"/>
      <c r="H10" s="10"/>
      <c r="I10" s="10"/>
    </row>
    <row r="11" spans="1:9" s="15" customFormat="1" x14ac:dyDescent="0.3">
      <c r="A11" s="14" t="s">
        <v>49</v>
      </c>
      <c r="B11" s="9">
        <v>60</v>
      </c>
      <c r="C11" s="10">
        <v>0.69640000000000002</v>
      </c>
      <c r="D11" s="10">
        <f>[1]!PropsSI("H","T",B11+273.15,"P",C11*10^6,"Water")/1000</f>
        <v>251.74839576328077</v>
      </c>
      <c r="E11" s="11">
        <v>82.91</v>
      </c>
      <c r="F11" s="10"/>
      <c r="G11" s="10"/>
      <c r="H11" s="10"/>
      <c r="I11" s="10"/>
    </row>
    <row r="12" spans="1:9" s="15" customFormat="1" x14ac:dyDescent="0.3">
      <c r="A12" s="14" t="s">
        <v>50</v>
      </c>
      <c r="B12" s="9">
        <v>44.2</v>
      </c>
      <c r="C12" s="10">
        <f>C11</f>
        <v>0.69640000000000002</v>
      </c>
      <c r="D12" s="10">
        <v>185.7</v>
      </c>
      <c r="E12" s="11">
        <f>E9</f>
        <v>78.16</v>
      </c>
      <c r="F12" s="10"/>
      <c r="G12" s="10"/>
      <c r="H12" s="10"/>
      <c r="I12" s="10"/>
    </row>
    <row r="13" spans="1:9" s="15" customFormat="1" x14ac:dyDescent="0.3">
      <c r="A13" s="5" t="s">
        <v>47</v>
      </c>
      <c r="B13" s="9"/>
      <c r="C13" s="10"/>
      <c r="D13" s="10"/>
      <c r="E13" s="11"/>
      <c r="F13" s="10"/>
      <c r="G13" s="10"/>
      <c r="H13" s="10"/>
      <c r="I13" s="10"/>
    </row>
    <row r="14" spans="1:9" s="15" customFormat="1" x14ac:dyDescent="0.3">
      <c r="A14" s="5" t="s">
        <v>48</v>
      </c>
      <c r="B14" s="9"/>
      <c r="C14" s="10"/>
      <c r="D14" s="10"/>
      <c r="E14" s="11"/>
      <c r="F14" s="10"/>
      <c r="G14" s="10"/>
      <c r="H14" s="10"/>
      <c r="I14" s="10"/>
    </row>
    <row r="15" spans="1:9" s="15" customFormat="1" x14ac:dyDescent="0.3">
      <c r="A15" s="22" t="s">
        <v>22</v>
      </c>
      <c r="B15" s="9" t="s">
        <v>27</v>
      </c>
      <c r="C15" s="10">
        <v>3.8226901700000003E-2</v>
      </c>
      <c r="D15" s="10"/>
      <c r="E15" s="11" t="s">
        <v>26</v>
      </c>
      <c r="F15" s="10"/>
      <c r="G15" s="10"/>
      <c r="H15" s="10"/>
      <c r="I15" s="10"/>
    </row>
    <row r="16" spans="1:9" s="15" customFormat="1" x14ac:dyDescent="0.3">
      <c r="A16" s="5" t="s">
        <v>23</v>
      </c>
      <c r="B16" s="9">
        <v>49.839511130751802</v>
      </c>
      <c r="C16" s="10">
        <v>3.8226901700000003E-2</v>
      </c>
      <c r="D16" s="10"/>
      <c r="E16" s="11" t="s">
        <v>26</v>
      </c>
      <c r="F16" s="10"/>
      <c r="G16" s="10"/>
      <c r="H16" s="10"/>
      <c r="I16" s="10"/>
    </row>
    <row r="17" spans="1:9" s="15" customFormat="1" x14ac:dyDescent="0.3">
      <c r="A17" s="5" t="s">
        <v>46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 x14ac:dyDescent="0.3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 x14ac:dyDescent="0.3">
      <c r="A19" s="5" t="s">
        <v>25</v>
      </c>
      <c r="B19" s="2">
        <v>64.77</v>
      </c>
      <c r="C19" s="3">
        <v>1</v>
      </c>
      <c r="E19" s="11">
        <v>100.77673095348899</v>
      </c>
    </row>
    <row r="20" spans="1:9" x14ac:dyDescent="0.3">
      <c r="A20" s="5" t="s">
        <v>28</v>
      </c>
      <c r="B20" s="2">
        <v>107.6</v>
      </c>
      <c r="C20" s="3">
        <v>0.13219638629678299</v>
      </c>
      <c r="D20" s="3">
        <v>2622.5496464962498</v>
      </c>
      <c r="E20" s="4">
        <v>43.733333333333299</v>
      </c>
    </row>
    <row r="21" spans="1:9" x14ac:dyDescent="0.3">
      <c r="A21" s="5" t="s">
        <v>29</v>
      </c>
      <c r="B21" s="2">
        <v>106.101586260687</v>
      </c>
      <c r="C21" s="3">
        <v>0.12558656698194401</v>
      </c>
      <c r="D21" s="3">
        <v>444.928681619781</v>
      </c>
      <c r="E21" s="4">
        <v>43.733333333333299</v>
      </c>
    </row>
    <row r="22" spans="1:9" x14ac:dyDescent="0.3">
      <c r="A22" s="5" t="s">
        <v>30</v>
      </c>
      <c r="B22" s="2">
        <v>70.294916839916795</v>
      </c>
      <c r="C22" s="3">
        <v>1</v>
      </c>
      <c r="D22" s="3">
        <f>4.187*B22</f>
        <v>294.32481680873161</v>
      </c>
      <c r="E22" s="4">
        <v>800</v>
      </c>
    </row>
    <row r="23" spans="1:9" x14ac:dyDescent="0.3">
      <c r="A23" s="5" t="s">
        <v>31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 x14ac:dyDescent="0.3">
      <c r="A24" s="5" t="s">
        <v>32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 x14ac:dyDescent="0.3">
      <c r="A25" s="5" t="s">
        <v>33</v>
      </c>
      <c r="B25" s="2">
        <v>76</v>
      </c>
      <c r="C25" s="3">
        <v>4.0238843925466602E-2</v>
      </c>
      <c r="D25" s="3">
        <v>2464.75601712861</v>
      </c>
      <c r="E25" s="4">
        <v>32.141666666666602</v>
      </c>
    </row>
    <row r="26" spans="1:9" x14ac:dyDescent="0.3">
      <c r="A26" s="5" t="s">
        <v>36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 x14ac:dyDescent="0.3">
      <c r="A27" s="5" t="s">
        <v>38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 x14ac:dyDescent="0.3">
      <c r="A28" s="5" t="s">
        <v>37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E7</f>
        <v>14.76</v>
      </c>
      <c r="F28" s="3">
        <f>[1]!PropsSI("S","T",B28+273.15,"P",C28*10^6,"Water")/1000</f>
        <v>7.0037387010430008</v>
      </c>
    </row>
    <row r="29" spans="1:9" x14ac:dyDescent="0.3">
      <c r="A29" s="5" t="s">
        <v>43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 x14ac:dyDescent="0.3">
      <c r="A30" s="5" t="s">
        <v>39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>E29</f>
        <v>78.16</v>
      </c>
      <c r="F30" s="3">
        <f>[1]!PropsSI("S","T",B30+273.15,"P",C30*10^6,"Water")/1000</f>
        <v>7.0657703965611702</v>
      </c>
    </row>
    <row r="31" spans="1:9" x14ac:dyDescent="0.3">
      <c r="A31" s="5" t="s">
        <v>40</v>
      </c>
      <c r="C31" s="3">
        <v>0.1525</v>
      </c>
      <c r="D31" s="10">
        <v>2652</v>
      </c>
      <c r="E31" s="4">
        <f>E30</f>
        <v>78.16</v>
      </c>
      <c r="F31" s="3">
        <v>7.109</v>
      </c>
    </row>
    <row r="32" spans="1:9" x14ac:dyDescent="0.3">
      <c r="A32" s="5" t="s">
        <v>41</v>
      </c>
      <c r="C32" s="3">
        <f>C31</f>
        <v>0.1525</v>
      </c>
      <c r="D32" s="3">
        <f>D31</f>
        <v>2652</v>
      </c>
      <c r="E32" s="4">
        <f>E31</f>
        <v>78.16</v>
      </c>
    </row>
    <row r="33" spans="1:9" x14ac:dyDescent="0.3">
      <c r="A33" s="5" t="s">
        <v>42</v>
      </c>
      <c r="B33" s="2">
        <v>41.51</v>
      </c>
      <c r="C33" s="3">
        <v>8.0000000000000002E-3</v>
      </c>
      <c r="D33" s="3">
        <v>2338.0245599904306</v>
      </c>
      <c r="E33" s="4">
        <f>E32</f>
        <v>78.16</v>
      </c>
    </row>
    <row r="34" spans="1:9" x14ac:dyDescent="0.3">
      <c r="A34" s="5" t="s">
        <v>52</v>
      </c>
      <c r="B34" s="2">
        <v>41.51</v>
      </c>
      <c r="C34" s="3">
        <v>8.0000000000000002E-3</v>
      </c>
      <c r="D34" s="3">
        <v>173.9</v>
      </c>
      <c r="E34" s="4">
        <f>E33</f>
        <v>78.16</v>
      </c>
    </row>
    <row r="35" spans="1:9" x14ac:dyDescent="0.3">
      <c r="A35" s="5" t="s">
        <v>53</v>
      </c>
      <c r="B35" s="2">
        <v>41.51</v>
      </c>
      <c r="C35" s="3">
        <f>C9</f>
        <v>0.69640000000000002</v>
      </c>
      <c r="D35" s="3">
        <v>173.9</v>
      </c>
      <c r="E35" s="4">
        <f>E34</f>
        <v>78.16</v>
      </c>
    </row>
    <row r="38" spans="1:9" x14ac:dyDescent="0.3">
      <c r="G38" s="25"/>
    </row>
    <row r="43" spans="1:9" ht="14" x14ac:dyDescent="0.3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2022-08-22T15:32:08Z</dcterms:modified>
</cp:coreProperties>
</file>