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C4844796-B927-4809-AB27-976D830983F1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2" l="1"/>
  <c r="F30" i="2"/>
  <c r="F29" i="2"/>
  <c r="B8" i="2"/>
  <c r="D2" i="2"/>
  <c r="D3" i="1"/>
  <c r="D9" i="1"/>
  <c r="D8" i="2"/>
  <c r="D29" i="2"/>
  <c r="D7" i="2"/>
  <c r="D10" i="1"/>
  <c r="D4" i="1"/>
  <c r="F28" i="2"/>
  <c r="D30" i="2"/>
  <c r="D28" i="2"/>
  <c r="B6" i="2"/>
  <c r="D8" i="1"/>
  <c r="D6" i="1"/>
  <c r="D5" i="1"/>
  <c r="D26" i="2"/>
  <c r="D5" i="2"/>
  <c r="D7" i="1"/>
  <c r="D11" i="2"/>
  <c r="D4" i="2"/>
  <c r="D9" i="2"/>
  <c r="B3" i="2"/>
  <c r="C35" i="2" l="1"/>
  <c r="D6" i="2"/>
  <c r="D3" i="2"/>
  <c r="C12" i="2" l="1"/>
  <c r="C32" i="2"/>
  <c r="E28" i="2" l="1"/>
  <c r="E27" i="2"/>
  <c r="E29" i="2" l="1"/>
  <c r="E30" i="2" s="1"/>
  <c r="E31" i="2" s="1"/>
  <c r="E32" i="2" s="1"/>
  <c r="E33" i="2" s="1"/>
  <c r="E34" i="2" s="1"/>
  <c r="E35" i="2" s="1"/>
  <c r="D24" i="2"/>
  <c r="E24" i="2"/>
  <c r="D23" i="2"/>
  <c r="D22" i="2"/>
  <c r="E9" i="2"/>
  <c r="E12" i="2" s="1"/>
</calcChain>
</file>

<file path=xl/sharedStrings.xml><?xml version="1.0" encoding="utf-8"?>
<sst xmlns="http://schemas.openxmlformats.org/spreadsheetml/2006/main" count="58" uniqueCount="53">
  <si>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</si>
  <si>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</si>
  <si>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</si>
  <si>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</si>
  <si>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</si>
  <si>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</si>
  <si>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</si>
  <si>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</si>
  <si>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</si>
  <si>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</si>
  <si>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</si>
  <si>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</si>
  <si>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</si>
  <si>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</si>
  <si>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</si>
  <si>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</si>
  <si>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</si>
  <si>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</si>
  <si>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</si>
  <si>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</si>
  <si>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GPK-IND</t>
  </si>
  <si>
    <t>IND-PPND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</si>
  <si>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</si>
  <si>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</si>
  <si>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</si>
  <si>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</si>
  <si>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</si>
  <si>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</si>
  <si>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</si>
  <si>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</si>
  <si>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</si>
  <si>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</si>
  <si>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</si>
  <si>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</si>
  <si>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</si>
  <si>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</si>
  <si>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</si>
  <si>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</si>
  <si>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</si>
  <si>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</si>
  <si>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</si>
  <si>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</si>
  <si>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</si>
  <si>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</si>
  <si>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</si>
  <si>
    <t>SWIN-TURB</t>
  </si>
  <si>
    <t>GPK-RECIRC</t>
  </si>
  <si>
    <t>GPK-BYPASS</t>
  </si>
  <si>
    <t>REC-GPK</t>
  </si>
  <si>
    <t>SMESHOD-REC</t>
  </si>
  <si>
    <t>GPK-REC</t>
  </si>
  <si>
    <t>KOND-KN</t>
  </si>
  <si>
    <t>KN-GPK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</si>
</sst>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11" fontId="2" fillId="0" borderId="0" xfId="0" applyNumberFormat="1" applyFont="1" applyBorder="1" applyAlignment="1">
      <alignment horizontal="center" vertical="center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D2" sqref="D2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3">
      <c r="A2" s="12" t="s">
        <v>44</v>
      </c>
      <c r="B2" s="9">
        <v>542.1</v>
      </c>
      <c r="C2" s="10">
        <v>0.1</v>
      </c>
      <c r="D2" s="10"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24">
        <v>6.4999999999999997E-3</v>
      </c>
    </row>
    <row r="3" spans="1:16" x14ac:dyDescent="0.3">
      <c r="A3" s="12" t="s">
        <v>0</v>
      </c>
      <c r="B3" s="9">
        <v>542.1</v>
      </c>
      <c r="C3" s="10">
        <v>0.1</v>
      </c>
      <c r="D3" s="10">
        <f>[1]!PropsSI("H","P",C3*10^6,"T",B3+273.15,"REFPROP::"&amp;[1]!MixtureString($F$1:$J$1,F3:J3))/1000</f>
        <v>958.86919853128609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  <c r="P3" s="18"/>
    </row>
    <row r="4" spans="1:16" x14ac:dyDescent="0.3">
      <c r="A4" s="12" t="s">
        <v>1</v>
      </c>
      <c r="B4" s="9">
        <v>468.05</v>
      </c>
      <c r="C4" s="10">
        <v>0.1</v>
      </c>
      <c r="D4" s="10">
        <f>[1]!PropsSI("H","P",C4*10^6,"T",B4+273.15,"REFPROP::"&amp;[1]!MixtureString($F$1:$J$1,F4:J4))/1000</f>
        <v>874.26792911178234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12</v>
      </c>
      <c r="B5" s="9">
        <v>309.2</v>
      </c>
      <c r="C5" s="10">
        <v>0.1</v>
      </c>
      <c r="D5" s="10">
        <f>[1]!PropsSI("H","P",C5*10^6,"T",B5+273.15,"REFPROP::"&amp;[1]!MixtureString($F$1:$J$1,F5:J5))/1000</f>
        <v>697.66595139225319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15</v>
      </c>
      <c r="B6" s="9">
        <v>235.9</v>
      </c>
      <c r="C6" s="10">
        <v>0.1</v>
      </c>
      <c r="D6" s="10">
        <f>[1]!PropsSI("H","P",C6*10^6,"T",B6+273.15,"REFPROP::"&amp;[1]!MixtureString($F$1:$J$1,F6:J6))/1000</f>
        <v>618.33586643179672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16</v>
      </c>
      <c r="B7" s="9">
        <v>233</v>
      </c>
      <c r="C7" s="10">
        <v>0.1</v>
      </c>
      <c r="D7" s="10">
        <f>[1]!PropsSI("H","P",C7*10^6,"T",B7+273.15,"REFPROP::"&amp;[1]!MixtureString($F$1:$J$1,F7:J7))/1000</f>
        <v>615.22281759257271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17</v>
      </c>
      <c r="B8" s="9">
        <v>175.5</v>
      </c>
      <c r="C8" s="10">
        <v>0.1</v>
      </c>
      <c r="D8" s="10">
        <f>[1]!PropsSI("H","P",C8*10^6,"T",B8+273.15,"REFPROP::"&amp;[1]!MixtureString($F$1:$J$1,F8:J8))/1000</f>
        <v>553.86016830512403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3">
      <c r="A9" s="12" t="s">
        <v>18</v>
      </c>
      <c r="B9" s="9">
        <v>106.9</v>
      </c>
      <c r="C9" s="10">
        <v>0.1</v>
      </c>
      <c r="D9" s="10">
        <f>[1]!PropsSI("H","P",C9*10^6,"T",B9+273.15,"REFPROP::"&amp;[1]!MixtureString($F$1:$J$1,F9:J9))/1000</f>
        <v>481.43243266974537</v>
      </c>
      <c r="E9" s="11">
        <v>503.8</v>
      </c>
      <c r="F9" s="9">
        <v>0.78029999999999999</v>
      </c>
      <c r="G9" s="10">
        <v>0.1237</v>
      </c>
      <c r="H9" s="10">
        <v>3.0099999999999998E-2</v>
      </c>
      <c r="I9" s="10">
        <v>5.9400000000000001E-2</v>
      </c>
      <c r="J9" s="11">
        <v>6.4999999999999997E-3</v>
      </c>
    </row>
    <row r="10" spans="1:16" x14ac:dyDescent="0.3">
      <c r="D10" s="10" t="e">
        <f>[1]!PropsSI("H","P",C10*10^6,"T",B10+273.15,"REFPROP::"&amp;[1]!MixtureString($F$1:$J$1,F10:J10))/1000</f>
        <v>#VALUE!</v>
      </c>
    </row>
    <row r="12" spans="1:16" x14ac:dyDescent="0.3"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43"/>
  <sheetViews>
    <sheetView tabSelected="1" topLeftCell="A4" zoomScale="145" zoomScaleNormal="145" workbookViewId="0">
      <selection activeCell="D28" sqref="D28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6" width="9.1796875" style="3"/>
    <col min="7" max="7" width="9.81640625" style="3" bestFit="1" customWidth="1"/>
    <col min="8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43</v>
      </c>
      <c r="G1" s="10"/>
      <c r="H1" s="10"/>
      <c r="I1" s="10"/>
    </row>
    <row r="2" spans="1:9" s="15" customFormat="1" x14ac:dyDescent="0.3">
      <c r="A2" s="14" t="s">
        <v>34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33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21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20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50</v>
      </c>
      <c r="B10" s="21">
        <v>164.6</v>
      </c>
      <c r="C10" s="10">
        <v>0.69640000000000002</v>
      </c>
      <c r="D10" s="10">
        <v>695.4937008073166</v>
      </c>
      <c r="E10" s="11">
        <v>82.91</v>
      </c>
      <c r="F10" s="10"/>
      <c r="G10" s="10"/>
      <c r="H10" s="10"/>
      <c r="I10" s="10"/>
    </row>
    <row r="11" spans="1:9" s="15" customFormat="1" x14ac:dyDescent="0.3">
      <c r="A11" s="14" t="s">
        <v>48</v>
      </c>
      <c r="B11" s="9">
        <v>60</v>
      </c>
      <c r="C11" s="10">
        <v>0.69640000000000002</v>
      </c>
      <c r="D11" s="10">
        <f>[1]!PropsSI("H","T",B11+273.15,"P",C11*10^6,"Water")/1000</f>
        <v>251.74839576328077</v>
      </c>
      <c r="E11" s="11">
        <v>82.91</v>
      </c>
      <c r="F11" s="10"/>
      <c r="G11" s="10"/>
      <c r="H11" s="10"/>
      <c r="I11" s="10"/>
    </row>
    <row r="12" spans="1:9" s="15" customFormat="1" x14ac:dyDescent="0.3">
      <c r="A12" s="14" t="s">
        <v>49</v>
      </c>
      <c r="B12" s="9">
        <v>44.2</v>
      </c>
      <c r="C12" s="10">
        <f>C11</f>
        <v>0.69640000000000002</v>
      </c>
      <c r="D12" s="10">
        <v>185.7</v>
      </c>
      <c r="E12" s="11">
        <f>E9</f>
        <v>78.16</v>
      </c>
      <c r="F12" s="10"/>
      <c r="G12" s="10"/>
      <c r="H12" s="10"/>
      <c r="I12" s="10"/>
    </row>
    <row r="13" spans="1:9" s="15" customFormat="1" x14ac:dyDescent="0.3">
      <c r="A13" s="5" t="s">
        <v>46</v>
      </c>
      <c r="B13" s="9"/>
      <c r="C13" s="10"/>
      <c r="D13" s="10"/>
      <c r="E13" s="11"/>
      <c r="F13" s="10"/>
      <c r="G13" s="10"/>
      <c r="H13" s="10"/>
      <c r="I13" s="10"/>
    </row>
    <row r="14" spans="1:9" s="15" customFormat="1" x14ac:dyDescent="0.3">
      <c r="A14" s="5" t="s">
        <v>47</v>
      </c>
      <c r="B14" s="9"/>
      <c r="C14" s="10"/>
      <c r="D14" s="10"/>
      <c r="E14" s="11"/>
      <c r="F14" s="10"/>
      <c r="G14" s="10"/>
      <c r="H14" s="10"/>
      <c r="I14" s="10"/>
    </row>
    <row r="15" spans="1:9" s="15" customFormat="1" x14ac:dyDescent="0.3">
      <c r="A15" s="22" t="s">
        <v>22</v>
      </c>
      <c r="B15" s="9">
        <v>79.730222232833995</v>
      </c>
      <c r="C15" s="10">
        <v>4.6898905908277499E-2</v>
      </c>
      <c r="D15" s="10"/>
      <c r="E15" s="11" t="s">
        <v>26</v>
      </c>
      <c r="F15" s="10"/>
      <c r="G15" s="10"/>
      <c r="H15" s="10"/>
      <c r="I15" s="10"/>
    </row>
    <row r="16" spans="1:9" s="15" customFormat="1" ht="14" x14ac:dyDescent="0.3">
      <c r="A16" s="5" t="s">
        <v>23</v>
      </c>
      <c r="B16" s="9">
        <v>49.839511130751802</v>
      </c>
      <c r="C16" s="10">
        <v>4.6898905908277499E-2</v>
      </c>
      <c r="D16" s="10"/>
      <c r="E16" s="11" t="s">
        <v>26</v>
      </c>
      <c r="F16" s="10"/>
      <c r="G16" s="10"/>
      <c r="H16" s="27"/>
      <c r="I16" s="10"/>
    </row>
    <row r="17" spans="1:9" s="15" customFormat="1" x14ac:dyDescent="0.3">
      <c r="A17" s="5" t="s">
        <v>45</v>
      </c>
      <c r="B17" s="9">
        <v>46</v>
      </c>
      <c r="C17" s="10">
        <v>1</v>
      </c>
      <c r="D17" s="10"/>
      <c r="E17" s="11">
        <v>800</v>
      </c>
      <c r="F17" s="10"/>
      <c r="G17" s="10"/>
      <c r="H17" s="10"/>
      <c r="I17" s="10"/>
    </row>
    <row r="18" spans="1:9" s="15" customFormat="1" x14ac:dyDescent="0.3">
      <c r="A18" s="5" t="s">
        <v>24</v>
      </c>
      <c r="B18" s="9">
        <v>46</v>
      </c>
      <c r="C18" s="10">
        <v>1</v>
      </c>
      <c r="D18" s="10"/>
      <c r="E18" s="11">
        <v>100.77673095348899</v>
      </c>
      <c r="F18" s="10"/>
      <c r="G18" s="10"/>
      <c r="H18" s="10"/>
      <c r="I18" s="10"/>
    </row>
    <row r="19" spans="1:9" ht="14" x14ac:dyDescent="0.3">
      <c r="A19" s="5" t="s">
        <v>25</v>
      </c>
      <c r="B19" s="2">
        <v>64.77</v>
      </c>
      <c r="C19" s="3">
        <v>1</v>
      </c>
      <c r="E19" s="11">
        <v>100.77673095348899</v>
      </c>
      <c r="H19" s="27"/>
    </row>
    <row r="20" spans="1:9" x14ac:dyDescent="0.3">
      <c r="A20" s="5" t="s">
        <v>27</v>
      </c>
      <c r="B20" s="2">
        <v>107.6</v>
      </c>
      <c r="C20" s="3">
        <v>0.13219638629678299</v>
      </c>
      <c r="D20" s="3">
        <v>2622.5496464962498</v>
      </c>
      <c r="E20" s="4">
        <v>32.141666666666602</v>
      </c>
    </row>
    <row r="21" spans="1:9" x14ac:dyDescent="0.3">
      <c r="A21" s="5" t="s">
        <v>28</v>
      </c>
      <c r="B21" s="2">
        <v>106.101586260687</v>
      </c>
      <c r="C21" s="3">
        <v>0.12558656698194401</v>
      </c>
      <c r="D21" s="3">
        <v>444.928681619781</v>
      </c>
      <c r="E21" s="4">
        <v>32.141666666666602</v>
      </c>
      <c r="H21" s="10"/>
    </row>
    <row r="22" spans="1:9" x14ac:dyDescent="0.3">
      <c r="A22" s="5" t="s">
        <v>29</v>
      </c>
      <c r="B22" s="2">
        <v>76.584469854469802</v>
      </c>
      <c r="C22" s="3">
        <v>1</v>
      </c>
      <c r="D22" s="3">
        <f>4.187*B22</f>
        <v>320.65917528066507</v>
      </c>
      <c r="E22" s="4">
        <v>800</v>
      </c>
    </row>
    <row r="23" spans="1:9" x14ac:dyDescent="0.3">
      <c r="A23" s="5" t="s">
        <v>30</v>
      </c>
      <c r="B23" s="2">
        <v>98.56</v>
      </c>
      <c r="C23" s="3">
        <v>1</v>
      </c>
      <c r="D23" s="3">
        <f>4.187*B23</f>
        <v>412.67072000000002</v>
      </c>
      <c r="E23" s="4">
        <v>800</v>
      </c>
    </row>
    <row r="24" spans="1:9" x14ac:dyDescent="0.3">
      <c r="A24" s="5" t="s">
        <v>31</v>
      </c>
      <c r="B24" s="2">
        <v>48.336070686070599</v>
      </c>
      <c r="C24" s="23">
        <v>1</v>
      </c>
      <c r="D24" s="23">
        <f>B24*4.187</f>
        <v>202.38312796257762</v>
      </c>
      <c r="E24" s="4">
        <f>E23</f>
        <v>800</v>
      </c>
    </row>
    <row r="25" spans="1:9" x14ac:dyDescent="0.3">
      <c r="A25" s="5" t="s">
        <v>32</v>
      </c>
      <c r="B25" s="2">
        <v>81</v>
      </c>
      <c r="C25" s="3">
        <v>4.9367269377134197E-2</v>
      </c>
      <c r="D25" s="3">
        <v>2474.0814439013302</v>
      </c>
      <c r="E25" s="4">
        <v>43.733333333333299</v>
      </c>
    </row>
    <row r="26" spans="1:9" x14ac:dyDescent="0.3">
      <c r="A26" s="5" t="s">
        <v>35</v>
      </c>
      <c r="B26" s="2">
        <v>508.6</v>
      </c>
      <c r="C26" s="3">
        <v>7.8449999999999998</v>
      </c>
      <c r="D26" s="10">
        <f>[1]!PropsSI("H","T",B26+273.15,"P",C26*10^6,"Water")/1000</f>
        <v>3422.525471918223</v>
      </c>
      <c r="E26" s="4">
        <v>63.4</v>
      </c>
    </row>
    <row r="27" spans="1:9" x14ac:dyDescent="0.3">
      <c r="A27" s="5" t="s">
        <v>37</v>
      </c>
      <c r="B27" s="2">
        <v>195.85257753389442</v>
      </c>
      <c r="C27" s="3">
        <v>0.54900000000000004</v>
      </c>
      <c r="D27" s="10">
        <v>2844.2851295823216</v>
      </c>
      <c r="E27" s="4">
        <f>E26</f>
        <v>63.4</v>
      </c>
    </row>
    <row r="28" spans="1:9" x14ac:dyDescent="0.3">
      <c r="A28" s="5" t="s">
        <v>36</v>
      </c>
      <c r="B28" s="2">
        <v>209.8</v>
      </c>
      <c r="C28" s="3">
        <v>0.61099999999999999</v>
      </c>
      <c r="D28" s="10">
        <f>[1]!PropsSI("H","T",B28+273.15,"P",C28*10^6,"Water")/1000</f>
        <v>2871.4269447672918</v>
      </c>
      <c r="E28" s="4">
        <f>E7</f>
        <v>14.76</v>
      </c>
      <c r="F28" s="3">
        <f>[1]!PropsSI("S","T",B28+273.15,"P",C28*10^6,"Water")/1000</f>
        <v>7.0037387010430008</v>
      </c>
    </row>
    <row r="29" spans="1:9" x14ac:dyDescent="0.3">
      <c r="A29" s="5" t="s">
        <v>42</v>
      </c>
      <c r="B29" s="2">
        <v>197.8</v>
      </c>
      <c r="C29" s="3">
        <v>0.54900000000000004</v>
      </c>
      <c r="D29" s="10">
        <f>[1]!PropsSI("H","T",B29+273.15,"P",C29*10^6,"Water")/1000</f>
        <v>2848.5216025782688</v>
      </c>
      <c r="E29" s="4">
        <f>E28+E27</f>
        <v>78.16</v>
      </c>
      <c r="F29" s="3">
        <f>[1]!PropsSI("S","T",B29+273.15,"P",C29*10^6,"Water")/1000</f>
        <v>7.0036012848044198</v>
      </c>
    </row>
    <row r="30" spans="1:9" x14ac:dyDescent="0.3">
      <c r="A30" s="5" t="s">
        <v>38</v>
      </c>
      <c r="B30" s="2">
        <v>131.4</v>
      </c>
      <c r="C30" s="3">
        <v>0.25419999999999998</v>
      </c>
      <c r="D30" s="10">
        <f>[1]!PropsSI("H","T",B30+273.15,"P",C30*10^6,"Water")/1000</f>
        <v>2724.8615334140964</v>
      </c>
      <c r="E30" s="4">
        <f t="shared" ref="E30:E35" si="0">E29</f>
        <v>78.16</v>
      </c>
      <c r="F30" s="3">
        <f>[1]!PropsSI("S","T",B30+273.15,"P",C30*10^6,"Water")/1000</f>
        <v>7.0657703965611702</v>
      </c>
    </row>
    <row r="31" spans="1:9" x14ac:dyDescent="0.3">
      <c r="A31" s="5" t="s">
        <v>39</v>
      </c>
      <c r="C31" s="3">
        <v>0.1525</v>
      </c>
      <c r="D31" s="10">
        <v>2652</v>
      </c>
      <c r="E31" s="4">
        <f t="shared" si="0"/>
        <v>78.16</v>
      </c>
      <c r="F31" s="3">
        <v>7.109</v>
      </c>
    </row>
    <row r="32" spans="1:9" x14ac:dyDescent="0.3">
      <c r="A32" s="5" t="s">
        <v>40</v>
      </c>
      <c r="C32" s="3">
        <f>C31</f>
        <v>0.1525</v>
      </c>
      <c r="D32" s="3">
        <f>D31</f>
        <v>2652</v>
      </c>
      <c r="E32" s="4">
        <f t="shared" si="0"/>
        <v>78.16</v>
      </c>
    </row>
    <row r="33" spans="1:9" x14ac:dyDescent="0.3">
      <c r="A33" s="5" t="s">
        <v>41</v>
      </c>
      <c r="B33" s="2">
        <v>41.51</v>
      </c>
      <c r="C33" s="3">
        <v>8.0000000000000002E-3</v>
      </c>
      <c r="D33" s="3">
        <v>2341.2543185335167</v>
      </c>
      <c r="E33" s="4">
        <f t="shared" si="0"/>
        <v>78.16</v>
      </c>
    </row>
    <row r="34" spans="1:9" ht="14.5" x14ac:dyDescent="0.35">
      <c r="A34" s="5" t="s">
        <v>51</v>
      </c>
      <c r="B34" s="2">
        <v>41.51</v>
      </c>
      <c r="C34" s="3">
        <v>8.0000000000000002E-3</v>
      </c>
      <c r="D34" s="3">
        <v>173.83980037063873</v>
      </c>
      <c r="E34" s="4">
        <f t="shared" si="0"/>
        <v>78.16</v>
      </c>
      <c r="F34"/>
    </row>
    <row r="35" spans="1:9" x14ac:dyDescent="0.3">
      <c r="A35" s="5" t="s">
        <v>52</v>
      </c>
      <c r="B35" s="2">
        <v>41.51</v>
      </c>
      <c r="C35" s="3">
        <f>C9</f>
        <v>0.69640000000000002</v>
      </c>
      <c r="D35" s="3">
        <v>173.83980037063873</v>
      </c>
      <c r="E35" s="4">
        <f t="shared" si="0"/>
        <v>78.16</v>
      </c>
    </row>
    <row r="38" spans="1:9" x14ac:dyDescent="0.3">
      <c r="G38" s="25"/>
    </row>
    <row r="43" spans="1:9" ht="14" x14ac:dyDescent="0.3">
      <c r="F43" s="26"/>
      <c r="G43" s="27"/>
      <c r="H43" s="27"/>
      <c r="I4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2022-08-29T12:55:13Z</dcterms:modified>
</cp:coreProperties>
</file>