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AlexTheAnalystCodes\Excel\"/>
    </mc:Choice>
  </mc:AlternateContent>
  <xr:revisionPtr revIDLastSave="0" documentId="13_ncr:1_{27CDA63A-509F-4819-8456-1E98CB77EBC7}" xr6:coauthVersionLast="47" xr6:coauthVersionMax="47" xr10:uidLastSave="{00000000-0000-0000-0000-000000000000}"/>
  <bookViews>
    <workbookView xWindow="0" yWindow="90" windowWidth="12450" windowHeight="965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9" l="1"/>
  <c r="AA3" i="9"/>
  <c r="AA4" i="9"/>
  <c r="AA5" i="9"/>
  <c r="AA6" i="9"/>
  <c r="AA7" i="9"/>
  <c r="AA8" i="9"/>
  <c r="AA9" i="9"/>
  <c r="AA10" i="9"/>
  <c r="AA2" i="9"/>
  <c r="Z2" i="9"/>
  <c r="Y2" i="9"/>
  <c r="X2" i="9"/>
  <c r="W2" i="9"/>
  <c r="U2" i="9" a="1"/>
  <c r="U2" i="9" s="1"/>
  <c r="T2" i="9" a="1"/>
  <c r="T2" i="9" s="1"/>
  <c r="S3" i="9"/>
  <c r="S4" i="9"/>
  <c r="S5" i="9"/>
  <c r="S6" i="9"/>
  <c r="S7" i="9"/>
  <c r="S8" i="9"/>
  <c r="S9" i="9"/>
  <c r="S10" i="9"/>
  <c r="S2" i="9"/>
  <c r="R2" i="9" s="1"/>
  <c r="P2" i="9" a="1"/>
  <c r="P2" i="9" s="1"/>
  <c r="Q2" i="9" a="1"/>
  <c r="Q2" i="9" s="1"/>
  <c r="O2" i="9" a="1"/>
  <c r="O2" i="9" s="1"/>
  <c r="N2" i="9" a="1"/>
  <c r="N2" i="9" s="1"/>
  <c r="M2" i="9" a="1"/>
  <c r="M2" i="9" s="1"/>
  <c r="L2" i="9" a="1"/>
  <c r="L2" i="9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<sst xmlns="http://schemas.openxmlformats.org/spreadsheetml/2006/main" count="600" uniqueCount="101">
  <si>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</si>
  <si>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</si>
  <si>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</si>
  <si>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</si>
  <si>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</si>
  <si>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</si>
  <si>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</si>
  <si>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</si>
  <si>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</si>
  <si>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</si>
  <si>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</si>
  <si>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</si>
  <si>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</si>
  <si>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</si>
  <si>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</si>
  <si>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</si>
  <si>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</si>
  <si>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</si>
  <si>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</si>
  <si>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</si>
  <si>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</si>
  <si>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</si>
  <si>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</si>
  <si>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</si>
  <si>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</si>
  <si>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</si>
  <si>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</si>
  <si>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</si>
  <si>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</si>
  <si>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</si>
  <si>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</si>
  <si>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</si>
  <si>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</si>
  <si>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</si>
  <si>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</si>
  <si>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</si>
  <si>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</si>
  <si>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</si>
  <si>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</si>
  <si>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</si>
  <si>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</si>
  <si>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</si>
  <si>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</si>
  <si>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</si>
  <si>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</si>
  <si>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</si>
  <si>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</si>
  <si>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</si>
  <si>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</si>
  <si>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</si>
  <si>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</si>
  <si>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</si>
  <si>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</si>
  <si>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</si>
  <si>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</si>
  <si>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</si>
  <si>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</si>
  <si>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</si>
  <si>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</si>
  <si>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</si>
  <si>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</si>
  <si>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</si>
  <si>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</si>
  <si>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</si>
  <si>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</si>
  <si>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</si>
  <si>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</si>
  <si>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</si>
  <si>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</si>
  <si>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</si>
  <si>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</si>
  <si>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</si>
  <si>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</si>
  <si>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</si>
  <si>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</si>
  <si>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</si>
  <si>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</si>
  <si>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</si>
  <si>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</si>
  <si>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</si>
  <si>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</si>
  <si>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</si>
  <si>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</si>
  <si>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</si>
  <si>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</si>
  <si>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</si>
  <si>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</si>
  <si>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</si>
  <si>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 Can be used to see if SS# or phone num length is wrong; diff bw 100s and 1000s</t>
  </si>
  <si>
    <t>LEFT - LIKE SUBSTRING</t>
  </si>
  <si>
    <t>RIGHT</t>
  </si>
  <si>
    <t>CONCATENATE</t>
  </si>
  <si>
    <t>DATE TO TEXT (DOESN'T WORK WITH DATE FORMAT)</t>
  </si>
  <si>
    <t>TRIM</t>
  </si>
  <si>
    <t xml:space="preserve"> Halpert</t>
  </si>
  <si>
    <t xml:space="preserve">  Schrute</t>
  </si>
  <si>
    <t xml:space="preserve">   Flenderson</t>
  </si>
  <si>
    <t xml:space="preserve">       Palmer</t>
  </si>
  <si>
    <t xml:space="preserve"> Hudson</t>
  </si>
  <si>
    <t>SUBSTITUTE</t>
  </si>
  <si>
    <t>SUB - ONLY 2ND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</si>
</sst>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AB10"/>
  <sheetViews>
    <sheetView tabSelected="1" topLeftCell="V1" workbookViewId="0">
      <selection activeCell="AB3" sqref="AB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6" max="6" width="15.26953125" customWidth="1"/>
    <col min="21" max="21" width="14.54296875" customWidth="1"/>
  </cols>
  <sheetData>
    <row r="1" spans="1:28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t="s">
        <v>82</v>
      </c>
      <c r="M1" t="s">
        <v>83</v>
      </c>
      <c r="N1" t="s">
        <v>88</v>
      </c>
      <c r="O1" t="s">
        <v>89</v>
      </c>
      <c r="P1" t="s">
        <v>90</v>
      </c>
      <c r="Q1" t="s">
        <v>92</v>
      </c>
      <c r="R1" t="s">
        <v>93</v>
      </c>
      <c r="S1" t="s">
        <v>91</v>
      </c>
      <c r="T1" t="s">
        <v>99</v>
      </c>
      <c r="U1" t="s">
        <v>100</v>
      </c>
      <c r="V1" t="s">
        <v>74</v>
      </c>
      <c r="W1" t="s">
        <v>75</v>
      </c>
      <c r="X1" t="s">
        <v>76</v>
      </c>
      <c r="Y1" t="s">
        <v>78</v>
      </c>
      <c r="Z1" t="s">
        <v>79</v>
      </c>
      <c r="AA1" t="s">
        <v>84</v>
      </c>
      <c r="AB1" t="s">
        <v>85</v>
      </c>
    </row>
    <row r="2" spans="1:28" x14ac:dyDescent="0.35">
      <c r="A2">
        <v>1001</v>
      </c>
      <c r="B2" t="s">
        <v>2</v>
      </c>
      <c r="C2" t="s">
        <v>94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tr" cm="1">
        <f t="array" ref="L2:L10">IF(D2:D10&gt;30,"Old","Young")</f>
        <v>Young</v>
      </c>
      <c r="M2" t="str" cm="1">
        <f t="array" ref="M2:M10">_xlfn.IFS(F2:F10="Salesman","Come Buy",F2:F10="HR","BENEFITS",F2:F10="RECEPTIONIST", "Phone calls",F2:F10="Accountant","Calculator",F2:F10="REGIONAL MANAGER","YES, SIR",F2:F10="Supplier Relations","Parts")</f>
        <v>Come Buy</v>
      </c>
      <c r="N2" cm="1">
        <f t="array" ref="N2:N10">LEN(C2:C10)</f>
        <v>8</v>
      </c>
      <c r="O2" t="str" cm="1">
        <f t="array" ref="O2:O10">LEFT(B2:B10,3)</f>
        <v>Jim</v>
      </c>
      <c r="P2" t="str" cm="1">
        <f t="array" ref="P2:P10">RIGHT(_xlfn.ANCHORARRAY(Q2),4)</f>
        <v>2015</v>
      </c>
      <c r="Q2" t="str" cm="1">
        <f t="array" ref="Q2:Q10">TEXT(I2:I10,"dd/mm/yyyy")</f>
        <v>06/09/2015</v>
      </c>
      <c r="R2" t="str">
        <f>S2</f>
        <v>Jim  Halpert</v>
      </c>
      <c r="S2" t="str">
        <f>CONCATENATE(B2," ",C2)</f>
        <v>Jim  Halpert</v>
      </c>
      <c r="T2" t="str" cm="1">
        <f t="array" ref="T2:T10">SUBSTITUTE(_xlfn.ANCHORARRAY(Q2),"/","-")</f>
        <v>06-09-2015</v>
      </c>
      <c r="U2" t="str" cm="1">
        <f t="array" ref="U2:U10">SUBSTITUTE(_xlfn.ANCHORARRAY(Q2),"/","-",2)</f>
        <v>06/09-2015</v>
      </c>
      <c r="W2">
        <f>SUMIF(G2:G10,"&gt;50000")</f>
        <v>128000</v>
      </c>
      <c r="X2">
        <f>SUMIFS(G2:G10,E2:E10,"female",D2:D10,"&gt;30")</f>
        <v>88000</v>
      </c>
      <c r="Y2">
        <f>COUNTIF(G2:G10,"&gt;50000")</f>
        <v>2</v>
      </c>
      <c r="Z2">
        <f>COUNTIFS(G2:G10,"&gt;45,000",F2:F10,"Salesman")</f>
        <v>2</v>
      </c>
      <c r="AA2">
        <f>_xlfn.DAYS(I2,H2)</f>
        <v>5056</v>
      </c>
      <c r="AB2">
        <f>NETWORKDAYS(H2,I2)</f>
        <v>3611</v>
      </c>
    </row>
    <row r="3" spans="1:28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  <c r="L3" t="str">
        <v>Young</v>
      </c>
      <c r="M3" t="str">
        <v>Phone calls</v>
      </c>
      <c r="N3">
        <v>7</v>
      </c>
      <c r="O3" t="str">
        <v>Pam</v>
      </c>
      <c r="P3" t="str">
        <v>2015</v>
      </c>
      <c r="Q3" t="str">
        <v>10/10/2015</v>
      </c>
      <c r="S3" t="str">
        <f t="shared" ref="S3:S10" si="0">CONCATENATE(B3," ",C3)</f>
        <v>Pam Beasley</v>
      </c>
      <c r="T3" t="str">
        <v>10-10-2015</v>
      </c>
      <c r="U3" t="str">
        <v>10/10-2015</v>
      </c>
      <c r="AA3">
        <f t="shared" ref="AA3:AA10" si="1">_xlfn.DAYS(I3,H3)</f>
        <v>5851</v>
      </c>
    </row>
    <row r="4" spans="1:28" x14ac:dyDescent="0.35">
      <c r="A4">
        <v>1003</v>
      </c>
      <c r="B4" t="s">
        <v>6</v>
      </c>
      <c r="C4" t="s">
        <v>95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tr">
        <v>Young</v>
      </c>
      <c r="M4" t="str">
        <v>Come Buy</v>
      </c>
      <c r="N4">
        <v>9</v>
      </c>
      <c r="O4" t="str">
        <v>Dwi</v>
      </c>
      <c r="P4" t="str">
        <v>2017</v>
      </c>
      <c r="Q4" t="str">
        <v>08/09/2017</v>
      </c>
      <c r="S4" t="str">
        <f t="shared" si="0"/>
        <v>Dwight   Schrute</v>
      </c>
      <c r="T4" t="str">
        <v>08-09-2017</v>
      </c>
      <c r="U4" t="str">
        <v>08/09-2017</v>
      </c>
      <c r="AA4">
        <f t="shared" si="1"/>
        <v>6275</v>
      </c>
    </row>
    <row r="5" spans="1:28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 t="str">
        <v>Old</v>
      </c>
      <c r="M5" t="str">
        <v>Calculator</v>
      </c>
      <c r="N5">
        <v>6</v>
      </c>
      <c r="O5" t="str">
        <v>Ang</v>
      </c>
      <c r="P5" t="str">
        <v>2015</v>
      </c>
      <c r="Q5" t="str">
        <v>03/12/2015</v>
      </c>
      <c r="S5" t="str">
        <f t="shared" si="0"/>
        <v>Angela Martin</v>
      </c>
      <c r="T5" t="str">
        <v>03-12-2015</v>
      </c>
      <c r="U5" t="str">
        <v>03/12-2015</v>
      </c>
      <c r="AA5">
        <f t="shared" si="1"/>
        <v>5811</v>
      </c>
    </row>
    <row r="6" spans="1:28" x14ac:dyDescent="0.35">
      <c r="A6">
        <v>1005</v>
      </c>
      <c r="B6" t="s">
        <v>14</v>
      </c>
      <c r="C6" t="s">
        <v>96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 t="str">
        <v>Old</v>
      </c>
      <c r="M6" t="str">
        <v>BENEFITS</v>
      </c>
      <c r="N6">
        <v>13</v>
      </c>
      <c r="O6" t="str">
        <v>Tob</v>
      </c>
      <c r="P6" t="str">
        <v>2017</v>
      </c>
      <c r="Q6" t="str">
        <v>30/08/2017</v>
      </c>
      <c r="S6" t="str">
        <f t="shared" si="0"/>
        <v>Toby    Flenderson</v>
      </c>
      <c r="T6" t="str">
        <v>30-08-2017</v>
      </c>
      <c r="U6" t="str">
        <v>30/08-2017</v>
      </c>
      <c r="AA6">
        <f t="shared" si="1"/>
        <v>5960</v>
      </c>
    </row>
    <row r="7" spans="1:28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 t="str">
        <v>Old</v>
      </c>
      <c r="M7" t="str">
        <v>YES, SIR</v>
      </c>
      <c r="N7">
        <v>5</v>
      </c>
      <c r="O7" t="str">
        <v>Mic</v>
      </c>
      <c r="P7" t="str">
        <v>2013</v>
      </c>
      <c r="Q7" t="str">
        <v>11/09/2013</v>
      </c>
      <c r="S7" t="str">
        <f t="shared" si="0"/>
        <v>Michael Scott</v>
      </c>
      <c r="T7" t="str">
        <v>11-09-2013</v>
      </c>
      <c r="U7" t="str">
        <v>11/09-2013</v>
      </c>
      <c r="AA7">
        <f t="shared" si="1"/>
        <v>6488</v>
      </c>
    </row>
    <row r="8" spans="1:28" x14ac:dyDescent="0.35">
      <c r="A8">
        <v>1007</v>
      </c>
      <c r="B8" t="s">
        <v>33</v>
      </c>
      <c r="C8" t="s">
        <v>97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L8" t="str">
        <v>Old</v>
      </c>
      <c r="M8" t="str">
        <v>Parts</v>
      </c>
      <c r="N8">
        <v>13</v>
      </c>
      <c r="O8" t="str">
        <v>Mer</v>
      </c>
      <c r="P8" t="str">
        <v>2013</v>
      </c>
      <c r="Q8" t="str">
        <v>04/10/2013</v>
      </c>
      <c r="S8" t="str">
        <f t="shared" si="0"/>
        <v>Meredith        Palmer</v>
      </c>
      <c r="T8" t="str">
        <v>04-10-2013</v>
      </c>
      <c r="U8" t="str">
        <v>04/10-2013</v>
      </c>
      <c r="AA8">
        <f t="shared" si="1"/>
        <v>3618</v>
      </c>
    </row>
    <row r="9" spans="1:28" x14ac:dyDescent="0.35">
      <c r="A9">
        <v>1008</v>
      </c>
      <c r="B9" t="s">
        <v>16</v>
      </c>
      <c r="C9" t="s">
        <v>98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L9" t="str">
        <v>Old</v>
      </c>
      <c r="M9" t="str">
        <v>Come Buy</v>
      </c>
      <c r="N9">
        <v>7</v>
      </c>
      <c r="O9" t="str">
        <v>Sta</v>
      </c>
      <c r="P9" t="str">
        <v>2015</v>
      </c>
      <c r="Q9" t="str">
        <v>22/04/2015</v>
      </c>
      <c r="S9" t="str">
        <f t="shared" si="0"/>
        <v>Stanley  Hudson</v>
      </c>
      <c r="T9" t="str">
        <v>22-04-2015</v>
      </c>
      <c r="U9" t="str">
        <v>22/04-2015</v>
      </c>
      <c r="AA9">
        <f t="shared" si="1"/>
        <v>4700</v>
      </c>
    </row>
    <row r="10" spans="1:28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L10" t="str">
        <v>Old</v>
      </c>
      <c r="M10" t="str">
        <v>Calculator</v>
      </c>
      <c r="N10">
        <v>6</v>
      </c>
      <c r="O10" t="str">
        <v>Kev</v>
      </c>
      <c r="P10" t="str">
        <v>2011</v>
      </c>
      <c r="Q10" t="str">
        <v>14/09/2011</v>
      </c>
      <c r="S10" t="str">
        <f t="shared" si="0"/>
        <v>Kevin Malone</v>
      </c>
      <c r="T10" t="str">
        <v>14-09-2011</v>
      </c>
      <c r="U10" t="str">
        <v>14/09-2011</v>
      </c>
      <c r="AA10">
        <f t="shared" si="1"/>
        <v>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9" sqref="F1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3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3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3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3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3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3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3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3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3"/>
    </row>
    <row r="12" spans="1:11" x14ac:dyDescent="0.35">
      <c r="H12" s="1"/>
    </row>
    <row r="13" spans="1:11" x14ac:dyDescent="0.3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7" max="7" width="13.6328125" style="2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  <row r="12" spans="1:12" x14ac:dyDescent="0.35">
      <c r="H12" s="3"/>
      <c r="I12" s="3"/>
    </row>
    <row r="13" spans="1:12" x14ac:dyDescent="0.35">
      <c r="H13" s="3"/>
      <c r="I13" s="3"/>
    </row>
    <row r="14" spans="1:12" x14ac:dyDescent="0.35">
      <c r="H14" s="3"/>
      <c r="I14" s="3"/>
    </row>
    <row r="15" spans="1:12" x14ac:dyDescent="0.35">
      <c r="H15" s="3"/>
      <c r="I15" s="3"/>
    </row>
    <row r="16" spans="1:12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2021-12-16T14:18:34Z</dcterms:created>
  <dcterms:modified xsi:type="dcterms:W3CDTF">2024-01-27T02:26:47Z</dcterms:modified>
</cp:coreProperties>
</file>