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pa\OneDrive\Escritorio\Preaching_program_authomatizer\template\"/>
    </mc:Choice>
  </mc:AlternateContent>
  <xr:revisionPtr revIDLastSave="0" documentId="13_ncr:1_{0005A2FB-4795-4D97-B51A-A8B98A712206}" xr6:coauthVersionLast="47" xr6:coauthVersionMax="47" xr10:uidLastSave="{00000000-0000-0000-0000-000000000000}"/>
  <bookViews>
    <workbookView xWindow="-120" yWindow="-120" windowWidth="29040" windowHeight="15720" xr2:uid="{AAAEC884-701A-42E6-A6D4-4D77C6D46F6A}"/>
  </bookViews>
  <sheets>
    <sheet name="Final" sheetId="2" r:id="rId1"/>
    <sheet name="Datos_Crud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F20" i="2"/>
  <c r="E20" i="2"/>
  <c r="D20" i="2"/>
  <c r="C20" i="2"/>
  <c r="B20" i="2"/>
  <c r="F18" i="2"/>
  <c r="E18" i="2"/>
  <c r="D18" i="2"/>
  <c r="C18" i="2"/>
  <c r="B18" i="2"/>
  <c r="F16" i="2"/>
  <c r="E16" i="2"/>
  <c r="D16" i="2"/>
  <c r="C16" i="2"/>
  <c r="B16" i="2"/>
  <c r="F15" i="2"/>
  <c r="E15" i="2"/>
  <c r="D15" i="2"/>
  <c r="C15" i="2"/>
  <c r="B15" i="2"/>
  <c r="F13" i="2"/>
  <c r="E13" i="2"/>
  <c r="D13" i="2"/>
  <c r="C13" i="2"/>
  <c r="B13" i="2"/>
  <c r="F11" i="2"/>
  <c r="E11" i="2"/>
  <c r="D11" i="2"/>
  <c r="C11" i="2"/>
  <c r="B11" i="2"/>
  <c r="F10" i="2"/>
  <c r="E10" i="2"/>
  <c r="D10" i="2"/>
  <c r="C10" i="2"/>
  <c r="B10" i="2"/>
  <c r="F8" i="2"/>
  <c r="E8" i="2"/>
  <c r="D8" i="2"/>
  <c r="C8" i="2"/>
  <c r="B8" i="2"/>
  <c r="F6" i="2"/>
  <c r="E6" i="2"/>
  <c r="D6" i="2"/>
  <c r="C6" i="2"/>
  <c r="B6" i="2"/>
  <c r="F5" i="2"/>
  <c r="E5" i="2"/>
  <c r="D5" i="2"/>
</calcChain>
</file>

<file path=xl/sharedStrings.xml><?xml version="1.0" encoding="utf-8"?>
<sst xmlns="http://schemas.openxmlformats.org/spreadsheetml/2006/main" count="15" uniqueCount="15">
  <si>
    <t>LUNES</t>
  </si>
  <si>
    <t>DIA</t>
  </si>
  <si>
    <t>HORA</t>
  </si>
  <si>
    <t>CONDUCTOR</t>
  </si>
  <si>
    <t>LUGAR</t>
  </si>
  <si>
    <t>TERRITORIO</t>
  </si>
  <si>
    <t>MARTES</t>
  </si>
  <si>
    <t>MIERCOLES</t>
  </si>
  <si>
    <t>JUEVES</t>
  </si>
  <si>
    <t>VIERNES</t>
  </si>
  <si>
    <t>SABADO</t>
  </si>
  <si>
    <t>DOMINGO</t>
  </si>
  <si>
    <t>MODO DE PREDICACION</t>
  </si>
  <si>
    <t>PROGRAMA DE PREDICACION Y CONDUCTORES (DEL 08 AL 14 de SEPTIEMBRE)</t>
  </si>
  <si>
    <t>“Haz la obra de evangelizador, efectúa tu ministerio plenamente.”
 (2 TIMOTEO 4:5)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</si>
</sst>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" fontId="1" fillId="3" borderId="1" xfId="0" applyNumberFormat="1" applyFont="1" applyFill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8693-CEE2-4BA3-8239-CF8C64358A9B}">
  <dimension ref="A1:F20"/>
  <sheetViews>
    <sheetView tabSelected="1" zoomScaleNormal="100" workbookViewId="0">
      <selection activeCell="G15" sqref="G15"/>
    </sheetView>
  </sheetViews>
  <sheetFormatPr baseColWidth="10" defaultRowHeight="15" x14ac:dyDescent="0.25"/>
  <cols>
    <col min="1" max="1" width="13.85546875" style="4" customWidth="1"/>
    <col min="2" max="2" width="12.7109375" customWidth="1"/>
    <col min="3" max="3" width="17.28515625" customWidth="1"/>
    <col min="4" max="4" width="35.7109375" customWidth="1"/>
    <col min="5" max="5" width="27.85546875" customWidth="1"/>
    <col min="6" max="6" width="12.7109375" customWidth="1"/>
  </cols>
  <sheetData>
    <row r="1" spans="1:6" ht="39" customHeight="1" x14ac:dyDescent="0.25">
      <c r="A1" s="17" t="s">
        <v>14</v>
      </c>
      <c r="B1" s="18"/>
      <c r="C1" s="18"/>
      <c r="D1" s="18"/>
      <c r="E1" s="18"/>
      <c r="F1" s="19"/>
    </row>
    <row r="2" spans="1:6" ht="35.450000000000003" customHeight="1" x14ac:dyDescent="0.25">
      <c r="A2" s="20"/>
      <c r="B2" s="21"/>
      <c r="C2" s="21"/>
      <c r="D2" s="21"/>
      <c r="E2" s="21"/>
      <c r="F2" s="22"/>
    </row>
    <row r="3" spans="1:6" ht="21" customHeight="1" x14ac:dyDescent="0.35">
      <c r="A3" s="16" t="s">
        <v>13</v>
      </c>
      <c r="B3" s="16"/>
      <c r="C3" s="16"/>
      <c r="D3" s="16"/>
      <c r="E3" s="16"/>
      <c r="F3" s="16"/>
    </row>
    <row r="4" spans="1:6" s="1" customFormat="1" ht="21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12</v>
      </c>
      <c r="F4" s="2" t="s">
        <v>5</v>
      </c>
    </row>
    <row r="5" spans="1:6" s="1" customFormat="1" ht="30" customHeight="1" x14ac:dyDescent="0.25">
      <c r="A5" s="14" t="s">
        <v>0</v>
      </c>
      <c r="B5" s="6" t="e">
        <f>VLOOKUP(1, Datos_Crudos!A:G, 3, FALSE)</f>
        <v>#N/A</v>
      </c>
      <c r="C5" s="7" t="e">
        <f>VLOOKUP(1, Datos_Crudos!A:G, 4, FALSE)</f>
        <v>#N/A</v>
      </c>
      <c r="D5" s="7" t="e">
        <f>VLOOKUP(1,  Datos_Crudos!A:G, 5, FALSE)</f>
        <v>#N/A</v>
      </c>
      <c r="E5" s="7" t="e">
        <f>VLOOKUP(1,  Datos_Crudos!A:G, 6, FALSE)</f>
        <v>#N/A</v>
      </c>
      <c r="F5" s="7" t="e">
        <f>VLOOKUP(1,  Datos_Crudos!A:G, 7, FALSE)</f>
        <v>#N/A</v>
      </c>
    </row>
    <row r="6" spans="1:6" s="1" customFormat="1" ht="30" customHeight="1" x14ac:dyDescent="0.25">
      <c r="A6" s="15"/>
      <c r="B6" s="8" t="e">
        <f>VLOOKUP(2,  Datos_Crudos!A:G, 3, FALSE)</f>
        <v>#N/A</v>
      </c>
      <c r="C6" s="11" t="e">
        <f>VLOOKUP(2,  Datos_Crudos!A:G, 4, FALSE)</f>
        <v>#N/A</v>
      </c>
      <c r="D6" s="11" t="e">
        <f>VLOOKUP(2,  Datos_Crudos!A:G, 5, FALSE)</f>
        <v>#N/A</v>
      </c>
      <c r="E6" s="11" t="e">
        <f>VLOOKUP(2,  Datos_Crudos!A:G, 6, FALSE)</f>
        <v>#N/A</v>
      </c>
      <c r="F6" s="11" t="e">
        <f>VLOOKUP(2,  Datos_Crudos!A:G, 7, FALSE)</f>
        <v>#N/A</v>
      </c>
    </row>
    <row r="7" spans="1:6" s="1" customFormat="1" x14ac:dyDescent="0.25">
      <c r="A7" s="3"/>
      <c r="B7" s="3"/>
    </row>
    <row r="8" spans="1:6" s="1" customFormat="1" ht="30" customHeight="1" x14ac:dyDescent="0.25">
      <c r="A8" s="5" t="s">
        <v>6</v>
      </c>
      <c r="B8" s="9" t="e">
        <f>VLOOKUP(3,  Datos_Crudos!A:G, 3, FALSE)</f>
        <v>#N/A</v>
      </c>
      <c r="C8" s="12" t="e">
        <f>VLOOKUP(3,  Datos_Crudos!A:G, 4, FALSE)</f>
        <v>#N/A</v>
      </c>
      <c r="D8" s="12" t="e">
        <f>VLOOKUP(3,  Datos_Crudos!A:G, 5, FALSE)</f>
        <v>#N/A</v>
      </c>
      <c r="E8" s="12" t="e">
        <f>VLOOKUP(3,  Datos_Crudos!A:G, 6, FALSE)</f>
        <v>#N/A</v>
      </c>
      <c r="F8" s="12" t="e">
        <f>VLOOKUP(3,  Datos_Crudos!A:G, 7, FALSE)</f>
        <v>#N/A</v>
      </c>
    </row>
    <row r="9" spans="1:6" s="1" customFormat="1" x14ac:dyDescent="0.25">
      <c r="A9" s="3"/>
      <c r="B9" s="3"/>
    </row>
    <row r="10" spans="1:6" s="1" customFormat="1" ht="30" customHeight="1" x14ac:dyDescent="0.25">
      <c r="A10" s="14" t="s">
        <v>7</v>
      </c>
      <c r="B10" s="6" t="e">
        <f>VLOOKUP(4,  Datos_Crudos!A:G, 3, FALSE)</f>
        <v>#N/A</v>
      </c>
      <c r="C10" s="7" t="e">
        <f>VLOOKUP(4,  Datos_Crudos!A:G, 4, FALSE)</f>
        <v>#N/A</v>
      </c>
      <c r="D10" s="7" t="e">
        <f>VLOOKUP(4,  Datos_Crudos!A:G, 5, FALSE)</f>
        <v>#N/A</v>
      </c>
      <c r="E10" s="7" t="e">
        <f>VLOOKUP(4,  Datos_Crudos!A:G, 6, FALSE)</f>
        <v>#N/A</v>
      </c>
      <c r="F10" s="7" t="e">
        <f>VLOOKUP(4,  Datos_Crudos!A:G, 7, FALSE)</f>
        <v>#N/A</v>
      </c>
    </row>
    <row r="11" spans="1:6" s="1" customFormat="1" ht="30" customHeight="1" x14ac:dyDescent="0.25">
      <c r="A11" s="15"/>
      <c r="B11" s="8" t="e">
        <f>VLOOKUP(5,  Datos_Crudos!A:G, 3, FALSE)</f>
        <v>#N/A</v>
      </c>
      <c r="C11" s="11" t="e">
        <f>VLOOKUP(5,  Datos_Crudos!A:G, 4, FALSE)</f>
        <v>#N/A</v>
      </c>
      <c r="D11" s="11" t="e">
        <f>VLOOKUP(5,  Datos_Crudos!A:G, 5, FALSE)</f>
        <v>#N/A</v>
      </c>
      <c r="E11" s="11" t="e">
        <f>VLOOKUP(5,  Datos_Crudos!A:G, 6, FALSE)</f>
        <v>#N/A</v>
      </c>
      <c r="F11" s="11" t="e">
        <f>VLOOKUP(5,  Datos_Crudos!A:G, 7, FALSE)</f>
        <v>#N/A</v>
      </c>
    </row>
    <row r="12" spans="1:6" s="1" customFormat="1" x14ac:dyDescent="0.25">
      <c r="A12" s="3"/>
      <c r="B12" s="3"/>
    </row>
    <row r="13" spans="1:6" s="1" customFormat="1" ht="30" customHeight="1" x14ac:dyDescent="0.25">
      <c r="A13" s="5" t="s">
        <v>8</v>
      </c>
      <c r="B13" s="9" t="e">
        <f>VLOOKUP(6,  Datos_Crudos!A:G, 3, FALSE)</f>
        <v>#N/A</v>
      </c>
      <c r="C13" s="12" t="e">
        <f>VLOOKUP(6,  Datos_Crudos!A:G, 4, FALSE)</f>
        <v>#N/A</v>
      </c>
      <c r="D13" s="12" t="e">
        <f>VLOOKUP(6,  Datos_Crudos!A:G, 5, FALSE)</f>
        <v>#N/A</v>
      </c>
      <c r="E13" s="12" t="e">
        <f>VLOOKUP(6,  Datos_Crudos!A:G, 6, FALSE)</f>
        <v>#N/A</v>
      </c>
      <c r="F13" s="12" t="e">
        <f>VLOOKUP(6,  Datos_Crudos!A:G, 7, FALSE)</f>
        <v>#N/A</v>
      </c>
    </row>
    <row r="14" spans="1:6" x14ac:dyDescent="0.25">
      <c r="B14" s="10"/>
      <c r="C14" s="13"/>
      <c r="D14" s="13"/>
      <c r="E14" s="13"/>
      <c r="F14" s="13"/>
    </row>
    <row r="15" spans="1:6" ht="30" customHeight="1" x14ac:dyDescent="0.25">
      <c r="A15" s="14" t="s">
        <v>9</v>
      </c>
      <c r="B15" s="6" t="e">
        <f>VLOOKUP(7,  Datos_Crudos!A:G, 3, FALSE)</f>
        <v>#N/A</v>
      </c>
      <c r="C15" s="7" t="e">
        <f>VLOOKUP(7,  Datos_Crudos!A:G, 4, FALSE)</f>
        <v>#N/A</v>
      </c>
      <c r="D15" s="7" t="e">
        <f>VLOOKUP(7,  Datos_Crudos!A:G, 5, FALSE)</f>
        <v>#N/A</v>
      </c>
      <c r="E15" s="7" t="e">
        <f>VLOOKUP(7,  Datos_Crudos!A:G, 6, FALSE)</f>
        <v>#N/A</v>
      </c>
      <c r="F15" s="7" t="e">
        <f>VLOOKUP(7,  Datos_Crudos!A:G, 7, FALSE)</f>
        <v>#N/A</v>
      </c>
    </row>
    <row r="16" spans="1:6" ht="30" customHeight="1" x14ac:dyDescent="0.25">
      <c r="A16" s="15"/>
      <c r="B16" s="8" t="e">
        <f>VLOOKUP(8,  Datos_Crudos!A:G, 3, FALSE)</f>
        <v>#N/A</v>
      </c>
      <c r="C16" s="11" t="e">
        <f>VLOOKUP(8,  Datos_Crudos!A:G, 4, FALSE)</f>
        <v>#N/A</v>
      </c>
      <c r="D16" s="11" t="e">
        <f>VLOOKUP(8,  Datos_Crudos!A:G, 5, FALSE)</f>
        <v>#N/A</v>
      </c>
      <c r="E16" s="11" t="e">
        <f>VLOOKUP(8,  Datos_Crudos!A:G, 6, FALSE)</f>
        <v>#N/A</v>
      </c>
      <c r="F16" s="11" t="e">
        <f>VLOOKUP(8,  Datos_Crudos!A:G, 7, FALSE)</f>
        <v>#N/A</v>
      </c>
    </row>
    <row r="17" spans="1:6" x14ac:dyDescent="0.25">
      <c r="A17" s="3"/>
      <c r="B17" s="3"/>
      <c r="C17" s="1"/>
      <c r="D17" s="1"/>
      <c r="E17" s="1"/>
      <c r="F17" s="1"/>
    </row>
    <row r="18" spans="1:6" ht="30" customHeight="1" x14ac:dyDescent="0.25">
      <c r="A18" s="5" t="s">
        <v>10</v>
      </c>
      <c r="B18" s="9" t="e">
        <f>VLOOKUP(9,  Datos_Crudos!A:G, 3, FALSE)</f>
        <v>#N/A</v>
      </c>
      <c r="C18" s="12" t="e">
        <f>VLOOKUP(9,  Datos_Crudos!A:G, 4, FALSE)</f>
        <v>#N/A</v>
      </c>
      <c r="D18" s="12" t="e">
        <f>VLOOKUP(9,  Datos_Crudos!A:G, 5, FALSE)</f>
        <v>#N/A</v>
      </c>
      <c r="E18" s="12" t="e">
        <f>VLOOKUP(9,  Datos_Crudos!A:G, 6, FALSE)</f>
        <v>#N/A</v>
      </c>
      <c r="F18" s="12" t="e">
        <f>VLOOKUP(9,  Datos_Crudos!A:G, 7, FALSE)</f>
        <v>#N/A</v>
      </c>
    </row>
    <row r="19" spans="1:6" x14ac:dyDescent="0.25">
      <c r="B19" s="10"/>
      <c r="C19" s="13"/>
      <c r="D19" s="13"/>
      <c r="E19" s="13"/>
      <c r="F19" s="13"/>
    </row>
    <row r="20" spans="1:6" ht="30" customHeight="1" x14ac:dyDescent="0.25">
      <c r="A20" s="5" t="s">
        <v>11</v>
      </c>
      <c r="B20" s="9" t="e">
        <f>VLOOKUP(10,  Datos_Crudos!A:G, 3, FALSE)</f>
        <v>#N/A</v>
      </c>
      <c r="C20" s="12" t="e">
        <f>VLOOKUP(10,  Datos_Crudos!A:G, 4, FALSE)</f>
        <v>#N/A</v>
      </c>
      <c r="D20" s="12" t="e">
        <f>VLOOKUP(10,  Datos_Crudos!A:G, 5, FALSE)</f>
        <v>#N/A</v>
      </c>
      <c r="E20" s="12" t="e">
        <f>VLOOKUP(10,  Datos_Crudos!A:G, 6, FALSE)</f>
        <v>#N/A</v>
      </c>
      <c r="F20" s="12" t="e">
        <f>VLOOKUP(10,  Datos_Crudos!A:G, 7, FALSE)</f>
        <v>#N/A</v>
      </c>
    </row>
  </sheetData>
  <mergeCells count="5">
    <mergeCell ref="A1:F2"/>
    <mergeCell ref="A15:A16"/>
    <mergeCell ref="A3:F3"/>
    <mergeCell ref="A5:A6"/>
    <mergeCell ref="A10:A11"/>
  </mergeCells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CB14-5937-4A0D-9C93-8E93872E6B12}">
  <dimension ref="A1"/>
  <sheetViews>
    <sheetView topLeftCell="B1" workbookViewId="0">
      <selection activeCell="O16" sqref="O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Datos_Crudos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VASQUEZ</dc:creator>
  <cp:lastModifiedBy>I202114488 (Pastor Vásquez,Hugo Alessandro)</cp:lastModifiedBy>
  <cp:lastPrinted>2025-09-11T02:04:52Z</cp:lastPrinted>
  <dcterms:created xsi:type="dcterms:W3CDTF">2025-09-10T15:09:56Z</dcterms:created>
  <dcterms:modified xsi:type="dcterms:W3CDTF">2025-10-26T04:24:59Z</dcterms:modified>
</cp:coreProperties>
</file>