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pok\OneDrive\Documents\R\my_r_progs\M3550_Project\"/>
    </mc:Choice>
  </mc:AlternateContent>
  <xr:revisionPtr revIDLastSave="119" documentId="13_ncr:1_{C11D3C22-7DA0-461D-A685-E350C6CA196A}" xr6:coauthVersionLast="45" xr6:coauthVersionMax="45" xr10:uidLastSave="{340BFE3D-561C-4833-8790-A71DB76D9F2A}"/>
  <bookViews>
    <workbookView xWindow="-110" yWindow="-110" windowWidth="19420" windowHeight="10420" activeTab="1" xr2:uid="{9A45312D-C3DC-4615-B19C-1781FC44DF23}"/>
  </bookViews>
  <sheets>
    <sheet name="Date Segment Summary" sheetId="1" r:id="rId1"/>
    <sheet name="50-Day Projection Summary" sheetId="3" r:id="rId2"/>
    <sheet name="100-Day Projection Summa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E16" i="3" l="1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I16" i="3"/>
  <c r="H16" i="3"/>
  <c r="F16" i="3"/>
  <c r="C16" i="3"/>
  <c r="B16" i="3"/>
  <c r="I11" i="3"/>
  <c r="H11" i="3"/>
  <c r="F11" i="3"/>
  <c r="E11" i="3"/>
  <c r="C11" i="3"/>
  <c r="B11" i="3"/>
  <c r="I6" i="3"/>
  <c r="H6" i="3"/>
  <c r="F6" i="3"/>
  <c r="E6" i="3"/>
  <c r="C6" i="3"/>
  <c r="B6" i="3"/>
  <c r="C23" i="2" l="1"/>
  <c r="B23" i="2"/>
  <c r="D23" i="2"/>
  <c r="E23" i="2"/>
  <c r="B24" i="2"/>
  <c r="B25" i="2"/>
  <c r="B26" i="2"/>
  <c r="B19" i="2"/>
  <c r="C19" i="2"/>
  <c r="D19" i="2"/>
  <c r="E19" i="2"/>
  <c r="C20" i="2"/>
  <c r="D20" i="2"/>
  <c r="E20" i="2"/>
  <c r="B22" i="2"/>
  <c r="D21" i="2"/>
  <c r="D22" i="2"/>
  <c r="D24" i="2"/>
  <c r="E21" i="2"/>
  <c r="E22" i="2"/>
  <c r="E25" i="2"/>
  <c r="E26" i="2"/>
  <c r="D25" i="2"/>
  <c r="D26" i="2"/>
  <c r="E24" i="2"/>
  <c r="B20" i="2"/>
  <c r="B21" i="2"/>
  <c r="C21" i="2"/>
  <c r="C22" i="2"/>
  <c r="C25" i="2"/>
  <c r="C26" i="2"/>
  <c r="C24" i="2"/>
  <c r="F16" i="2"/>
  <c r="I16" i="2"/>
  <c r="H16" i="2"/>
  <c r="E16" i="2"/>
  <c r="C16" i="2"/>
  <c r="B16" i="2"/>
  <c r="H11" i="2"/>
  <c r="I11" i="2"/>
  <c r="F11" i="2"/>
  <c r="E11" i="2"/>
  <c r="C11" i="2"/>
  <c r="B11" i="2"/>
  <c r="F6" i="2"/>
  <c r="I6" i="2"/>
  <c r="H6" i="2"/>
  <c r="C6" i="2"/>
  <c r="B6" i="2"/>
  <c r="E6" i="2"/>
  <c r="D9" i="1" l="1"/>
  <c r="D8" i="1"/>
  <c r="D7" i="1"/>
  <c r="D6" i="1"/>
  <c r="D3" i="1"/>
  <c r="D4" i="1"/>
  <c r="D5" i="1"/>
  <c r="D2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<sst xmlns="http://schemas.openxmlformats.org/spreadsheetml/2006/main" count="93" uniqueCount="48">
  <si>
    <t>Date Range</t>
  </si>
  <si>
    <t>R.rat</t>
  </si>
  <si>
    <t>R.t.init</t>
  </si>
  <si>
    <t>R.t.end</t>
  </si>
  <si>
    <t>Time Range</t>
  </si>
  <si>
    <t>5-1 to 5-15</t>
  </si>
  <si>
    <t>5-15 to 6-7</t>
  </si>
  <si>
    <t>6-7 to 7-6</t>
  </si>
  <si>
    <t>7-6 to 7-29</t>
  </si>
  <si>
    <t>7-29 to 8-17</t>
  </si>
  <si>
    <t>8-17 to 9-22</t>
  </si>
  <si>
    <t>9-22 to 10-15</t>
  </si>
  <si>
    <t>10-15 to 10-31</t>
  </si>
  <si>
    <t>R.t.end/R.t.init</t>
  </si>
  <si>
    <t>a</t>
  </si>
  <si>
    <t>I.init</t>
  </si>
  <si>
    <t>S.init</t>
  </si>
  <si>
    <t>S.end</t>
  </si>
  <si>
    <t>I.end</t>
  </si>
  <si>
    <t>R.init</t>
  </si>
  <si>
    <t>R.end</t>
  </si>
  <si>
    <t>Projection</t>
  </si>
  <si>
    <t>S.max</t>
  </si>
  <si>
    <t>S.min</t>
  </si>
  <si>
    <t>I.max</t>
  </si>
  <si>
    <t>I.min</t>
  </si>
  <si>
    <t>R.max</t>
  </si>
  <si>
    <t>R.min</t>
  </si>
  <si>
    <t>2a</t>
  </si>
  <si>
    <t>2b</t>
  </si>
  <si>
    <t>2c</t>
  </si>
  <si>
    <t>3a</t>
  </si>
  <si>
    <t>3b</t>
  </si>
  <si>
    <t>3c</t>
  </si>
  <si>
    <t>Set Bounds:</t>
  </si>
  <si>
    <t>Ratio To Central Projections:</t>
  </si>
  <si>
    <t>Central (R.rat = 1)</t>
  </si>
  <si>
    <t>Central (R.rat = .99)</t>
  </si>
  <si>
    <t>Central (R.rat = .975)</t>
  </si>
  <si>
    <t>Central (R.rat = .96)</t>
  </si>
  <si>
    <t>Upper (R.rat = 1)</t>
  </si>
  <si>
    <t>Upper (R.rat = .99)</t>
  </si>
  <si>
    <t>Upper (R.rat = .975)</t>
  </si>
  <si>
    <t>Upper (R.rat = .96)</t>
  </si>
  <si>
    <t>Lower (R.rat = 1)</t>
  </si>
  <si>
    <t>Lower (R.rat = .99)</t>
  </si>
  <si>
    <t>Lower (R.rat = .975)</t>
  </si>
  <si>
    <t>Lower (R.rat = .96)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</si>
</sst>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D632-6474-4C71-A1EE-8DAAE85F3041}">
  <dimension ref="A1:M9"/>
  <sheetViews>
    <sheetView workbookViewId="0">
      <pane ySplit="1" topLeftCell="A2" activePane="bottomLeft" state="frozen"/>
      <selection pane="bottomLeft" activeCell="M11" sqref="M11"/>
    </sheetView>
  </sheetViews>
  <sheetFormatPr defaultRowHeight="14.5" x14ac:dyDescent="0.35"/>
  <cols>
    <col min="1" max="1" width="12.7265625" bestFit="1" customWidth="1"/>
    <col min="2" max="2" width="10.453125" bestFit="1" customWidth="1"/>
    <col min="3" max="4" width="7" customWidth="1"/>
    <col min="7" max="7" width="13.1796875" bestFit="1" customWidth="1"/>
  </cols>
  <sheetData>
    <row r="1" spans="1:13" s="2" customFormat="1" x14ac:dyDescent="0.35">
      <c r="A1" s="2" t="s">
        <v>0</v>
      </c>
      <c r="B1" s="2" t="s">
        <v>4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13</v>
      </c>
      <c r="H1" s="2" t="s">
        <v>16</v>
      </c>
      <c r="I1" s="2" t="s">
        <v>17</v>
      </c>
      <c r="J1" s="2" t="s">
        <v>15</v>
      </c>
      <c r="K1" s="2" t="s">
        <v>18</v>
      </c>
      <c r="L1" s="2" t="s">
        <v>19</v>
      </c>
      <c r="M1" s="2" t="s">
        <v>20</v>
      </c>
    </row>
    <row r="2" spans="1:13" x14ac:dyDescent="0.35">
      <c r="A2" t="s">
        <v>5</v>
      </c>
      <c r="B2">
        <v>14</v>
      </c>
      <c r="C2">
        <v>0.99</v>
      </c>
      <c r="D2">
        <f>1/25</f>
        <v>0.04</v>
      </c>
      <c r="E2">
        <v>1.306055</v>
      </c>
      <c r="F2">
        <v>1.13463</v>
      </c>
      <c r="G2">
        <f>F2/E2</f>
        <v>0.86874595633415141</v>
      </c>
      <c r="H2">
        <v>3195040</v>
      </c>
      <c r="I2">
        <v>3193065</v>
      </c>
      <c r="J2">
        <v>2734</v>
      </c>
      <c r="K2">
        <v>3077.3890000000001</v>
      </c>
      <c r="L2">
        <v>2226</v>
      </c>
      <c r="M2">
        <v>3857.248</v>
      </c>
    </row>
    <row r="3" spans="1:13" x14ac:dyDescent="0.35">
      <c r="A3" t="s">
        <v>6</v>
      </c>
      <c r="B3">
        <v>23</v>
      </c>
      <c r="C3">
        <v>1.02</v>
      </c>
      <c r="D3">
        <f t="shared" ref="D3:D5" si="0">1/25</f>
        <v>0.04</v>
      </c>
      <c r="E3">
        <v>1.13463</v>
      </c>
      <c r="F3">
        <v>1.7891969999999999</v>
      </c>
      <c r="G3">
        <f t="shared" ref="G3:G9" si="1">F3/E3</f>
        <v>1.5768990772322253</v>
      </c>
      <c r="H3">
        <v>3193065</v>
      </c>
      <c r="I3">
        <v>3188199</v>
      </c>
      <c r="J3">
        <v>3077.3890000000001</v>
      </c>
      <c r="K3">
        <v>4641.5619999999999</v>
      </c>
      <c r="L3">
        <v>3857.248</v>
      </c>
      <c r="M3">
        <v>7159.3509999999997</v>
      </c>
    </row>
    <row r="4" spans="1:13" x14ac:dyDescent="0.35">
      <c r="A4" t="s">
        <v>7</v>
      </c>
      <c r="B4">
        <v>30</v>
      </c>
      <c r="C4">
        <v>1</v>
      </c>
      <c r="D4">
        <f t="shared" si="0"/>
        <v>0.04</v>
      </c>
      <c r="E4">
        <v>1.7891969999999999</v>
      </c>
      <c r="F4">
        <v>1.7891969999999999</v>
      </c>
      <c r="G4">
        <f t="shared" si="1"/>
        <v>1</v>
      </c>
      <c r="H4">
        <v>3188199</v>
      </c>
      <c r="I4">
        <v>3172863</v>
      </c>
      <c r="J4">
        <v>4641.5619999999999</v>
      </c>
      <c r="K4">
        <v>11386.22</v>
      </c>
      <c r="L4">
        <v>7159.3509999999997</v>
      </c>
      <c r="M4">
        <v>15750.74</v>
      </c>
    </row>
    <row r="5" spans="1:13" x14ac:dyDescent="0.35">
      <c r="A5" t="s">
        <v>8</v>
      </c>
      <c r="B5">
        <v>23</v>
      </c>
      <c r="C5">
        <v>0.95599999999999996</v>
      </c>
      <c r="D5">
        <f t="shared" si="0"/>
        <v>0.04</v>
      </c>
      <c r="E5">
        <v>1.7891969999999999</v>
      </c>
      <c r="F5">
        <v>0.63560859999999997</v>
      </c>
      <c r="G5">
        <f t="shared" si="1"/>
        <v>0.35524796878152604</v>
      </c>
      <c r="H5">
        <v>3172863</v>
      </c>
      <c r="I5">
        <v>3160051</v>
      </c>
      <c r="J5">
        <v>11386.22</v>
      </c>
      <c r="K5">
        <v>12341.12</v>
      </c>
      <c r="L5">
        <v>15750.74</v>
      </c>
      <c r="M5">
        <v>27607.96</v>
      </c>
    </row>
    <row r="6" spans="1:13" x14ac:dyDescent="0.35">
      <c r="A6" t="s">
        <v>9</v>
      </c>
      <c r="B6">
        <v>20</v>
      </c>
      <c r="C6">
        <v>1</v>
      </c>
      <c r="D6">
        <f>1/17</f>
        <v>5.8823529411764705E-2</v>
      </c>
      <c r="E6">
        <v>0.63560859999999997</v>
      </c>
      <c r="F6">
        <v>0.63560859999999997</v>
      </c>
      <c r="G6">
        <f t="shared" si="1"/>
        <v>1</v>
      </c>
      <c r="H6">
        <v>3160051</v>
      </c>
      <c r="I6">
        <v>3152796</v>
      </c>
      <c r="J6">
        <v>12341.12</v>
      </c>
      <c r="K6">
        <v>8169.442</v>
      </c>
      <c r="L6">
        <v>27607.96</v>
      </c>
      <c r="M6">
        <v>39034.629999999997</v>
      </c>
    </row>
    <row r="7" spans="1:13" x14ac:dyDescent="0.35">
      <c r="A7" s="1" t="s">
        <v>10</v>
      </c>
      <c r="B7">
        <v>37</v>
      </c>
      <c r="C7">
        <v>1.0369999999999999</v>
      </c>
      <c r="D7">
        <f>1/24</f>
        <v>4.1666666666666664E-2</v>
      </c>
      <c r="E7">
        <v>0.63560859999999997</v>
      </c>
      <c r="F7">
        <v>2.3508499999999999</v>
      </c>
      <c r="G7">
        <f t="shared" si="1"/>
        <v>3.6985811708652148</v>
      </c>
      <c r="H7">
        <v>3152796</v>
      </c>
      <c r="I7">
        <v>3134818</v>
      </c>
      <c r="J7">
        <v>8169.442</v>
      </c>
      <c r="K7">
        <v>13363.13</v>
      </c>
      <c r="L7">
        <v>39034.629999999997</v>
      </c>
      <c r="M7">
        <v>51818.51</v>
      </c>
    </row>
    <row r="8" spans="1:13" x14ac:dyDescent="0.35">
      <c r="A8" t="s">
        <v>11</v>
      </c>
      <c r="B8">
        <v>23</v>
      </c>
      <c r="C8">
        <v>0.96599999999999997</v>
      </c>
      <c r="D8">
        <f>1/24</f>
        <v>4.1666666666666664E-2</v>
      </c>
      <c r="E8">
        <v>2.3508499999999999</v>
      </c>
      <c r="F8">
        <v>1.0609599999999999</v>
      </c>
      <c r="G8">
        <f t="shared" si="1"/>
        <v>0.45130910096348126</v>
      </c>
      <c r="H8">
        <v>3134818</v>
      </c>
      <c r="I8">
        <v>3106100</v>
      </c>
      <c r="J8">
        <v>13363.13</v>
      </c>
      <c r="K8">
        <v>23376.81</v>
      </c>
      <c r="L8">
        <v>51818.51</v>
      </c>
      <c r="M8">
        <v>70523.509999999995</v>
      </c>
    </row>
    <row r="9" spans="1:13" x14ac:dyDescent="0.35">
      <c r="A9" t="s">
        <v>12</v>
      </c>
      <c r="B9">
        <v>16</v>
      </c>
      <c r="C9">
        <v>1.032</v>
      </c>
      <c r="D9">
        <f>1/24</f>
        <v>4.1666666666666664E-2</v>
      </c>
      <c r="E9">
        <v>1.0609599999999999</v>
      </c>
      <c r="F9">
        <v>1.7562</v>
      </c>
      <c r="G9">
        <f t="shared" si="1"/>
        <v>1.6552933192580306</v>
      </c>
      <c r="H9">
        <v>3106100</v>
      </c>
      <c r="I9">
        <v>3081985</v>
      </c>
      <c r="J9">
        <v>23376.81</v>
      </c>
      <c r="K9">
        <v>30463.87</v>
      </c>
      <c r="L9">
        <v>70523.509999999995</v>
      </c>
      <c r="M9">
        <v>87551.33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F04-02F9-4C51-9820-F0186CFBF000}">
  <dimension ref="A1:J26"/>
  <sheetViews>
    <sheetView tabSelected="1" topLeftCell="A7" workbookViewId="0">
      <selection activeCell="B20" sqref="B20"/>
    </sheetView>
  </sheetViews>
  <sheetFormatPr defaultRowHeight="14.5" x14ac:dyDescent="0.35"/>
  <cols>
    <col min="1" max="1" width="25" bestFit="1" customWidth="1"/>
    <col min="2" max="5" width="11.81640625" bestFit="1" customWidth="1"/>
    <col min="6" max="6" width="11.6328125" customWidth="1"/>
    <col min="7" max="7" width="10.7265625" customWidth="1"/>
    <col min="8" max="8" width="12" customWidth="1"/>
    <col min="9" max="9" width="11.26953125" customWidth="1"/>
    <col min="10" max="10" width="11.36328125" customWidth="1"/>
  </cols>
  <sheetData>
    <row r="1" spans="1:10" x14ac:dyDescent="0.35">
      <c r="A1" s="3" t="s">
        <v>21</v>
      </c>
      <c r="B1" s="2" t="s">
        <v>22</v>
      </c>
      <c r="C1" s="2" t="s">
        <v>23</v>
      </c>
      <c r="D1" s="2" t="s">
        <v>17</v>
      </c>
      <c r="E1" s="2" t="s">
        <v>24</v>
      </c>
      <c r="F1" s="2" t="s">
        <v>25</v>
      </c>
      <c r="G1" s="2" t="s">
        <v>18</v>
      </c>
      <c r="H1" s="2" t="s">
        <v>26</v>
      </c>
      <c r="I1" s="2" t="s">
        <v>27</v>
      </c>
      <c r="J1" s="2" t="s">
        <v>20</v>
      </c>
    </row>
    <row r="2" spans="1:10" x14ac:dyDescent="0.35">
      <c r="A2" s="4" t="s">
        <v>36</v>
      </c>
      <c r="B2">
        <v>3081985</v>
      </c>
      <c r="C2">
        <v>2825829</v>
      </c>
      <c r="D2">
        <v>2825829</v>
      </c>
      <c r="E2">
        <v>139218.1</v>
      </c>
      <c r="F2">
        <v>30463.87</v>
      </c>
      <c r="G2">
        <v>139218.1</v>
      </c>
      <c r="H2">
        <v>234952.6</v>
      </c>
      <c r="I2">
        <v>87551.33</v>
      </c>
      <c r="J2">
        <v>234952.6</v>
      </c>
    </row>
    <row r="3" spans="1:10" x14ac:dyDescent="0.35">
      <c r="A3" s="4" t="s">
        <v>37</v>
      </c>
      <c r="B3">
        <v>3081985</v>
      </c>
      <c r="C3">
        <v>2898910</v>
      </c>
      <c r="D3">
        <v>2898910</v>
      </c>
      <c r="E3">
        <v>89578.3</v>
      </c>
      <c r="F3">
        <v>30463.87</v>
      </c>
      <c r="G3">
        <v>89578.3</v>
      </c>
      <c r="H3">
        <v>211512.1</v>
      </c>
      <c r="I3">
        <v>87551.33</v>
      </c>
      <c r="J3">
        <v>211512.1</v>
      </c>
    </row>
    <row r="4" spans="1:10" x14ac:dyDescent="0.35">
      <c r="A4" s="4" t="s">
        <v>38</v>
      </c>
      <c r="B4">
        <v>3081985</v>
      </c>
      <c r="C4">
        <v>2964756</v>
      </c>
      <c r="D4">
        <v>2964756</v>
      </c>
      <c r="E4">
        <v>55688.4</v>
      </c>
      <c r="F4">
        <v>30463.87</v>
      </c>
      <c r="G4">
        <v>48518.53</v>
      </c>
      <c r="H4">
        <v>186725.7</v>
      </c>
      <c r="I4">
        <v>87551.33</v>
      </c>
      <c r="J4">
        <v>186725.7</v>
      </c>
    </row>
    <row r="5" spans="1:10" x14ac:dyDescent="0.35">
      <c r="A5" s="4" t="s">
        <v>39</v>
      </c>
      <c r="B5">
        <v>3081985</v>
      </c>
      <c r="C5">
        <v>2995628</v>
      </c>
      <c r="D5">
        <v>2995628</v>
      </c>
      <c r="E5">
        <v>48677.84</v>
      </c>
      <c r="F5">
        <v>30463.87</v>
      </c>
      <c r="G5">
        <v>31476.7</v>
      </c>
      <c r="H5">
        <v>172895.8</v>
      </c>
      <c r="I5">
        <v>87551.33</v>
      </c>
      <c r="J5">
        <v>172895.8</v>
      </c>
    </row>
    <row r="6" spans="1:10" x14ac:dyDescent="0.35">
      <c r="A6" s="4" t="s">
        <v>34</v>
      </c>
      <c r="B6">
        <f>MAX(B2:B5)</f>
        <v>3081985</v>
      </c>
      <c r="C6">
        <f>MIN(C2:C5)</f>
        <v>2825829</v>
      </c>
      <c r="E6">
        <f>MAX(E2:E5)</f>
        <v>139218.1</v>
      </c>
      <c r="F6">
        <f>MIN(F2:F5)</f>
        <v>30463.87</v>
      </c>
      <c r="H6">
        <f>MAX(H2:H5)</f>
        <v>234952.6</v>
      </c>
      <c r="I6">
        <f>MIN(I2:I5)</f>
        <v>87551.33</v>
      </c>
    </row>
    <row r="7" spans="1:10" x14ac:dyDescent="0.35">
      <c r="A7" s="4" t="s">
        <v>40</v>
      </c>
      <c r="B7">
        <v>3081985</v>
      </c>
      <c r="C7">
        <v>2729201</v>
      </c>
      <c r="D7">
        <v>2729201</v>
      </c>
      <c r="E7">
        <v>237878.7</v>
      </c>
      <c r="F7">
        <v>30463.87</v>
      </c>
      <c r="G7">
        <v>237878.7</v>
      </c>
      <c r="H7">
        <v>293930.90000000002</v>
      </c>
      <c r="I7">
        <v>87551.33</v>
      </c>
      <c r="J7">
        <v>293930.90000000002</v>
      </c>
    </row>
    <row r="8" spans="1:10" x14ac:dyDescent="0.35">
      <c r="A8" s="4" t="s">
        <v>41</v>
      </c>
      <c r="B8">
        <v>3081985</v>
      </c>
      <c r="C8">
        <v>2802956</v>
      </c>
      <c r="D8">
        <v>2802956</v>
      </c>
      <c r="E8">
        <v>144451.9</v>
      </c>
      <c r="F8">
        <v>30463.87</v>
      </c>
      <c r="G8">
        <v>144451.9</v>
      </c>
      <c r="H8">
        <v>252591.8</v>
      </c>
      <c r="I8">
        <v>87551.33</v>
      </c>
      <c r="J8">
        <v>252591.8</v>
      </c>
    </row>
    <row r="9" spans="1:10" x14ac:dyDescent="0.35">
      <c r="A9" s="4" t="s">
        <v>42</v>
      </c>
      <c r="B9">
        <v>3081985</v>
      </c>
      <c r="C9">
        <v>2917347</v>
      </c>
      <c r="D9">
        <v>2917347</v>
      </c>
      <c r="E9">
        <v>74885.88</v>
      </c>
      <c r="F9">
        <v>30463.87</v>
      </c>
      <c r="G9">
        <v>70945.14</v>
      </c>
      <c r="H9">
        <v>211707.6</v>
      </c>
      <c r="I9">
        <v>87551.33</v>
      </c>
      <c r="J9">
        <v>211707.6</v>
      </c>
    </row>
    <row r="10" spans="1:10" x14ac:dyDescent="0.35">
      <c r="A10" s="4" t="s">
        <v>43</v>
      </c>
      <c r="B10">
        <v>3081985</v>
      </c>
      <c r="C10">
        <v>2966810</v>
      </c>
      <c r="D10">
        <v>2966810</v>
      </c>
      <c r="E10">
        <v>59614.84</v>
      </c>
      <c r="F10">
        <v>30463.87</v>
      </c>
      <c r="G10">
        <v>42876.26</v>
      </c>
      <c r="H10">
        <v>190313.9</v>
      </c>
      <c r="I10">
        <v>87551.33</v>
      </c>
      <c r="J10">
        <v>190313.9</v>
      </c>
    </row>
    <row r="11" spans="1:10" x14ac:dyDescent="0.35">
      <c r="A11" s="4" t="s">
        <v>34</v>
      </c>
      <c r="B11">
        <f>MAX(B7:B10)</f>
        <v>3081985</v>
      </c>
      <c r="C11">
        <f>MIN(C7:C10)</f>
        <v>2729201</v>
      </c>
      <c r="E11">
        <f>MAX(E7:E10)</f>
        <v>237878.7</v>
      </c>
      <c r="F11">
        <f>MIN(F7:F10)</f>
        <v>30463.87</v>
      </c>
      <c r="H11">
        <f>MAX(H7:H10)</f>
        <v>293930.90000000002</v>
      </c>
      <c r="I11">
        <f>MIN(I7:I10)</f>
        <v>87551.33</v>
      </c>
    </row>
    <row r="12" spans="1:10" x14ac:dyDescent="0.35">
      <c r="A12" s="4" t="s">
        <v>44</v>
      </c>
      <c r="B12">
        <v>3081985</v>
      </c>
      <c r="C12">
        <v>2883509</v>
      </c>
      <c r="D12">
        <v>2883509</v>
      </c>
      <c r="E12">
        <v>88228.36</v>
      </c>
      <c r="F12">
        <v>30463.87</v>
      </c>
      <c r="G12">
        <v>88228.36</v>
      </c>
      <c r="H12">
        <v>200662.9</v>
      </c>
      <c r="I12">
        <v>87551.33</v>
      </c>
      <c r="J12">
        <v>200662.9</v>
      </c>
    </row>
    <row r="13" spans="1:10" x14ac:dyDescent="0.35">
      <c r="A13" s="4" t="s">
        <v>45</v>
      </c>
      <c r="B13">
        <v>3081985</v>
      </c>
      <c r="C13">
        <v>2955663</v>
      </c>
      <c r="D13">
        <v>2955663</v>
      </c>
      <c r="E13">
        <v>58840.01</v>
      </c>
      <c r="F13">
        <v>30463.87</v>
      </c>
      <c r="G13">
        <v>58840.01</v>
      </c>
      <c r="H13">
        <v>185496.9</v>
      </c>
      <c r="I13">
        <v>87551.33</v>
      </c>
      <c r="J13">
        <v>185496.9</v>
      </c>
    </row>
    <row r="14" spans="1:10" x14ac:dyDescent="0.35">
      <c r="A14" s="4" t="s">
        <v>46</v>
      </c>
      <c r="B14">
        <v>3081985</v>
      </c>
      <c r="C14">
        <v>2995410</v>
      </c>
      <c r="D14">
        <v>2995410</v>
      </c>
      <c r="E14">
        <v>44670.04</v>
      </c>
      <c r="F14">
        <v>30463.87</v>
      </c>
      <c r="G14">
        <v>34771.56</v>
      </c>
      <c r="H14">
        <v>169818.3</v>
      </c>
      <c r="I14">
        <v>87551.33</v>
      </c>
      <c r="J14">
        <v>169818.3</v>
      </c>
    </row>
    <row r="15" spans="1:10" x14ac:dyDescent="0.35">
      <c r="A15" s="4" t="s">
        <v>47</v>
      </c>
      <c r="B15">
        <v>3081985</v>
      </c>
      <c r="C15">
        <v>3015412</v>
      </c>
      <c r="D15">
        <v>3015412</v>
      </c>
      <c r="E15">
        <v>41758.78</v>
      </c>
      <c r="F15">
        <v>24012.240000000002</v>
      </c>
      <c r="G15">
        <v>24012.240000000002</v>
      </c>
      <c r="H15">
        <v>160575.29999999999</v>
      </c>
      <c r="I15">
        <v>87551.33</v>
      </c>
      <c r="J15">
        <v>160575.29999999999</v>
      </c>
    </row>
    <row r="16" spans="1:10" x14ac:dyDescent="0.35">
      <c r="A16" s="4" t="s">
        <v>34</v>
      </c>
      <c r="B16">
        <f>MAX(B12:B15)</f>
        <v>3081985</v>
      </c>
      <c r="C16">
        <f>MIN(C12:C15)</f>
        <v>2883509</v>
      </c>
      <c r="E16">
        <f>MAX(E12:E15)</f>
        <v>88228.36</v>
      </c>
      <c r="F16">
        <f>MIN(F12:F15)</f>
        <v>24012.240000000002</v>
      </c>
      <c r="H16">
        <f>MAX(H12:H15)</f>
        <v>200662.9</v>
      </c>
      <c r="I16">
        <f>MIN(I12:I15)</f>
        <v>87551.33</v>
      </c>
    </row>
    <row r="17" spans="1:5" x14ac:dyDescent="0.35">
      <c r="A17" s="4"/>
    </row>
    <row r="18" spans="1:5" x14ac:dyDescent="0.35">
      <c r="A18" s="3" t="s">
        <v>35</v>
      </c>
      <c r="B18" s="2" t="s">
        <v>23</v>
      </c>
      <c r="C18" s="2" t="s">
        <v>24</v>
      </c>
      <c r="D18" s="2" t="s">
        <v>25</v>
      </c>
      <c r="E18" s="2" t="s">
        <v>26</v>
      </c>
    </row>
    <row r="19" spans="1:5" x14ac:dyDescent="0.35">
      <c r="A19" s="5">
        <v>2</v>
      </c>
      <c r="B19">
        <f>C7/C2</f>
        <v>0.96580543267126218</v>
      </c>
      <c r="C19">
        <f>E7/E2</f>
        <v>1.7086765298477713</v>
      </c>
      <c r="D19">
        <f t="shared" ref="D19:E22" si="0">G7/G2</f>
        <v>1.7086765298477713</v>
      </c>
      <c r="E19">
        <f t="shared" si="0"/>
        <v>1.2510221210576091</v>
      </c>
    </row>
    <row r="20" spans="1:5" x14ac:dyDescent="0.35">
      <c r="A20" s="4" t="s">
        <v>28</v>
      </c>
      <c r="B20">
        <f>C8/C3</f>
        <v>0.9668999727483778</v>
      </c>
      <c r="C20">
        <f>E8/E3</f>
        <v>1.6125769299037824</v>
      </c>
      <c r="D20">
        <f t="shared" si="0"/>
        <v>1.6125769299037824</v>
      </c>
      <c r="E20">
        <f t="shared" si="0"/>
        <v>1.1942191486917295</v>
      </c>
    </row>
    <row r="21" spans="1:5" x14ac:dyDescent="0.35">
      <c r="A21" s="4" t="s">
        <v>29</v>
      </c>
      <c r="B21">
        <f>C9/C4</f>
        <v>0.98400913936931067</v>
      </c>
      <c r="C21">
        <f>E9/E4</f>
        <v>1.3447303208567674</v>
      </c>
      <c r="D21">
        <f t="shared" si="0"/>
        <v>1.462227730312522</v>
      </c>
      <c r="E21">
        <f t="shared" si="0"/>
        <v>1.1337892962779093</v>
      </c>
    </row>
    <row r="22" spans="1:5" x14ac:dyDescent="0.35">
      <c r="A22" s="4" t="s">
        <v>30</v>
      </c>
      <c r="B22">
        <f>C10/C5</f>
        <v>0.99037998042480579</v>
      </c>
      <c r="C22">
        <f>E10/E5</f>
        <v>1.224681292349866</v>
      </c>
      <c r="D22">
        <f t="shared" si="0"/>
        <v>1.3621586761000994</v>
      </c>
      <c r="E22">
        <f t="shared" si="0"/>
        <v>1.1007433378948477</v>
      </c>
    </row>
    <row r="23" spans="1:5" x14ac:dyDescent="0.35">
      <c r="A23" s="4">
        <v>3</v>
      </c>
      <c r="B23">
        <f>C12/C2</f>
        <v>1.0204117092718632</v>
      </c>
      <c r="C23">
        <f>E12/E2</f>
        <v>0.63374202061369889</v>
      </c>
      <c r="D23">
        <f t="shared" ref="D23:E26" si="1">G12/G2</f>
        <v>0.63374202061369889</v>
      </c>
      <c r="E23">
        <f t="shared" si="1"/>
        <v>0.85405694595420523</v>
      </c>
    </row>
    <row r="24" spans="1:5" x14ac:dyDescent="0.35">
      <c r="A24" s="4" t="s">
        <v>31</v>
      </c>
      <c r="B24">
        <f>C13/C3</f>
        <v>1.019577358386428</v>
      </c>
      <c r="C24">
        <f>E13/E3</f>
        <v>0.65685562239962136</v>
      </c>
      <c r="D24">
        <f t="shared" si="1"/>
        <v>0.65685562239962136</v>
      </c>
      <c r="E24">
        <f t="shared" si="1"/>
        <v>0.87700372697353957</v>
      </c>
    </row>
    <row r="25" spans="1:5" x14ac:dyDescent="0.35">
      <c r="A25" s="4" t="s">
        <v>32</v>
      </c>
      <c r="B25">
        <f>C14/C4</f>
        <v>1.0103394680708968</v>
      </c>
      <c r="C25">
        <f>E14/E4</f>
        <v>0.80214263652753537</v>
      </c>
      <c r="D25">
        <f t="shared" si="1"/>
        <v>0.71666557086539928</v>
      </c>
      <c r="E25">
        <f t="shared" si="1"/>
        <v>0.90945327825789368</v>
      </c>
    </row>
    <row r="26" spans="1:5" x14ac:dyDescent="0.35">
      <c r="A26" s="4" t="s">
        <v>33</v>
      </c>
      <c r="B26">
        <f>C15/C5</f>
        <v>1.0066042913205511</v>
      </c>
      <c r="C26">
        <f>E15/E5</f>
        <v>0.85786016799430709</v>
      </c>
      <c r="D26">
        <f t="shared" si="1"/>
        <v>0.76285760578459627</v>
      </c>
      <c r="E26">
        <f t="shared" si="1"/>
        <v>0.92874031642179855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CEBF-0744-40C9-BACE-8BBA4EFCB72C}">
  <dimension ref="A1:J26"/>
  <sheetViews>
    <sheetView workbookViewId="0">
      <pane ySplit="1" topLeftCell="A11" activePane="bottomLeft" state="frozen"/>
      <selection pane="bottomLeft" activeCell="G20" sqref="G20"/>
    </sheetView>
  </sheetViews>
  <sheetFormatPr defaultRowHeight="14.5" x14ac:dyDescent="0.35"/>
  <cols>
    <col min="1" max="1" width="25" style="4" bestFit="1" customWidth="1"/>
    <col min="12" max="12" width="25" bestFit="1" customWidth="1"/>
  </cols>
  <sheetData>
    <row r="1" spans="1:10" s="2" customFormat="1" x14ac:dyDescent="0.35">
      <c r="A1" s="3" t="s">
        <v>21</v>
      </c>
      <c r="B1" s="2" t="s">
        <v>22</v>
      </c>
      <c r="C1" s="2" t="s">
        <v>23</v>
      </c>
      <c r="D1" s="2" t="s">
        <v>17</v>
      </c>
      <c r="E1" s="2" t="s">
        <v>24</v>
      </c>
      <c r="F1" s="2" t="s">
        <v>25</v>
      </c>
      <c r="G1" s="2" t="s">
        <v>18</v>
      </c>
      <c r="H1" s="2" t="s">
        <v>26</v>
      </c>
      <c r="I1" s="2" t="s">
        <v>27</v>
      </c>
      <c r="J1" s="2" t="s">
        <v>20</v>
      </c>
    </row>
    <row r="2" spans="1:10" x14ac:dyDescent="0.35">
      <c r="A2" s="4" t="s">
        <v>36</v>
      </c>
      <c r="B2">
        <v>3081985</v>
      </c>
      <c r="C2">
        <v>2075558</v>
      </c>
      <c r="D2">
        <v>2075558</v>
      </c>
      <c r="E2">
        <v>366498.8</v>
      </c>
      <c r="F2">
        <v>30463.87</v>
      </c>
      <c r="G2">
        <v>366498.8</v>
      </c>
      <c r="H2">
        <v>757943</v>
      </c>
      <c r="I2">
        <v>87551.33</v>
      </c>
      <c r="J2">
        <v>757943</v>
      </c>
    </row>
    <row r="3" spans="1:10" x14ac:dyDescent="0.35">
      <c r="A3" s="4" t="s">
        <v>37</v>
      </c>
      <c r="B3">
        <v>3081985</v>
      </c>
      <c r="C3">
        <v>2631367</v>
      </c>
      <c r="D3">
        <v>2631367</v>
      </c>
      <c r="E3">
        <v>130706</v>
      </c>
      <c r="F3">
        <v>30463.87</v>
      </c>
      <c r="G3">
        <v>130706</v>
      </c>
      <c r="H3">
        <v>437926.9</v>
      </c>
      <c r="I3">
        <v>87551.33</v>
      </c>
      <c r="J3">
        <v>437926.9</v>
      </c>
    </row>
    <row r="4" spans="1:10" x14ac:dyDescent="0.35">
      <c r="A4" s="4" t="s">
        <v>38</v>
      </c>
      <c r="B4">
        <v>3081985</v>
      </c>
      <c r="C4">
        <v>2916384</v>
      </c>
      <c r="D4">
        <v>2916384</v>
      </c>
      <c r="E4">
        <v>53884.22</v>
      </c>
      <c r="F4">
        <v>25733.52</v>
      </c>
      <c r="G4">
        <v>25733.52</v>
      </c>
      <c r="H4">
        <v>257882.5</v>
      </c>
      <c r="I4">
        <v>87551.33</v>
      </c>
      <c r="J4">
        <v>257882.5</v>
      </c>
    </row>
    <row r="5" spans="1:10" x14ac:dyDescent="0.35">
      <c r="A5" s="4" t="s">
        <v>39</v>
      </c>
      <c r="B5">
        <v>3081985</v>
      </c>
      <c r="C5">
        <v>2985157</v>
      </c>
      <c r="D5">
        <v>2985157</v>
      </c>
      <c r="E5">
        <v>47100.78</v>
      </c>
      <c r="F5">
        <v>8652.7919999999995</v>
      </c>
      <c r="G5">
        <v>8652.7919999999995</v>
      </c>
      <c r="H5">
        <v>206189.9</v>
      </c>
      <c r="I5">
        <v>87551.33</v>
      </c>
      <c r="J5">
        <v>206189.9</v>
      </c>
    </row>
    <row r="6" spans="1:10" x14ac:dyDescent="0.35">
      <c r="A6" s="4" t="s">
        <v>34</v>
      </c>
      <c r="B6">
        <f>MAX(B2:B5)</f>
        <v>3081985</v>
      </c>
      <c r="C6">
        <f>MIN(C2:C5)</f>
        <v>2075558</v>
      </c>
      <c r="E6">
        <f>MAX(E2:E5)</f>
        <v>366498.8</v>
      </c>
      <c r="F6">
        <f>MIN(F2:F5)</f>
        <v>8652.7919999999995</v>
      </c>
      <c r="H6">
        <f>MAX(H2:H5)</f>
        <v>757943</v>
      </c>
      <c r="I6">
        <f>MIN(I2:I5)</f>
        <v>87551.33</v>
      </c>
    </row>
    <row r="7" spans="1:10" x14ac:dyDescent="0.35">
      <c r="A7" s="4" t="s">
        <v>40</v>
      </c>
      <c r="B7">
        <v>3081985</v>
      </c>
      <c r="C7">
        <v>1507013</v>
      </c>
      <c r="D7">
        <v>1507013</v>
      </c>
      <c r="E7">
        <v>673512.7</v>
      </c>
      <c r="F7">
        <v>30463.87</v>
      </c>
      <c r="G7">
        <v>673512.7</v>
      </c>
      <c r="H7">
        <v>1297350</v>
      </c>
      <c r="I7">
        <v>87551.33</v>
      </c>
      <c r="J7">
        <v>1297350</v>
      </c>
    </row>
    <row r="8" spans="1:10" x14ac:dyDescent="0.35">
      <c r="A8" s="4" t="s">
        <v>41</v>
      </c>
      <c r="B8">
        <v>3081985</v>
      </c>
      <c r="C8">
        <v>2227616</v>
      </c>
      <c r="D8">
        <v>2227616</v>
      </c>
      <c r="E8">
        <v>276489.8</v>
      </c>
      <c r="F8">
        <v>30463.87</v>
      </c>
      <c r="G8">
        <v>276489.8</v>
      </c>
      <c r="H8">
        <v>695893.7</v>
      </c>
      <c r="I8">
        <v>87551.33</v>
      </c>
      <c r="J8">
        <v>695893.7</v>
      </c>
    </row>
    <row r="9" spans="1:10" x14ac:dyDescent="0.35">
      <c r="A9" s="4" t="s">
        <v>42</v>
      </c>
      <c r="B9">
        <v>3081985</v>
      </c>
      <c r="C9">
        <v>2812539</v>
      </c>
      <c r="D9">
        <v>2812539</v>
      </c>
      <c r="E9">
        <v>74885.88</v>
      </c>
      <c r="F9">
        <v>30463.87</v>
      </c>
      <c r="G9">
        <v>49969.57</v>
      </c>
      <c r="H9">
        <v>337491.9</v>
      </c>
      <c r="I9">
        <v>87551.33</v>
      </c>
      <c r="J9">
        <v>337491.9</v>
      </c>
    </row>
    <row r="10" spans="1:10" x14ac:dyDescent="0.35">
      <c r="A10" s="4" t="s">
        <v>43</v>
      </c>
      <c r="B10">
        <v>3081985</v>
      </c>
      <c r="C10">
        <v>2940054</v>
      </c>
      <c r="D10">
        <v>2940054</v>
      </c>
      <c r="E10">
        <v>59614.84</v>
      </c>
      <c r="F10">
        <v>14487.73</v>
      </c>
      <c r="G10">
        <v>14487.73</v>
      </c>
      <c r="H10">
        <v>245458.2</v>
      </c>
      <c r="I10">
        <v>87551.33</v>
      </c>
      <c r="J10">
        <v>245458.2</v>
      </c>
    </row>
    <row r="11" spans="1:10" x14ac:dyDescent="0.35">
      <c r="A11" s="4" t="s">
        <v>34</v>
      </c>
      <c r="B11">
        <f>MAX(B7:B10)</f>
        <v>3081985</v>
      </c>
      <c r="C11">
        <f>MIN(C7:C10)</f>
        <v>1507013</v>
      </c>
      <c r="E11">
        <f>MAX(E7:E10)</f>
        <v>673512.7</v>
      </c>
      <c r="F11">
        <f>MIN(F7:F10)</f>
        <v>14487.73</v>
      </c>
      <c r="H11">
        <f>MAX(H7:H10)</f>
        <v>1297350</v>
      </c>
      <c r="I11">
        <f>MIN(I7:I10)</f>
        <v>87551.33</v>
      </c>
    </row>
    <row r="12" spans="1:10" x14ac:dyDescent="0.35">
      <c r="A12" s="4" t="s">
        <v>44</v>
      </c>
      <c r="B12">
        <v>3081985</v>
      </c>
      <c r="C12">
        <v>2446718</v>
      </c>
      <c r="D12">
        <v>2446718</v>
      </c>
      <c r="E12">
        <v>182788.3</v>
      </c>
      <c r="F12">
        <v>30463.87</v>
      </c>
      <c r="G12">
        <v>182788.3</v>
      </c>
      <c r="H12">
        <v>479510.1</v>
      </c>
      <c r="I12">
        <v>87551.33</v>
      </c>
      <c r="J12">
        <v>479510.1</v>
      </c>
    </row>
    <row r="13" spans="1:10" x14ac:dyDescent="0.35">
      <c r="A13" s="4" t="s">
        <v>45</v>
      </c>
      <c r="B13">
        <v>3081985</v>
      </c>
      <c r="C13">
        <v>2820793</v>
      </c>
      <c r="D13">
        <v>2820793</v>
      </c>
      <c r="E13">
        <v>64424.36</v>
      </c>
      <c r="F13">
        <v>30463.87</v>
      </c>
      <c r="G13">
        <v>64424.36</v>
      </c>
      <c r="H13">
        <v>314782.40000000002</v>
      </c>
      <c r="I13">
        <v>87551.33</v>
      </c>
      <c r="J13">
        <v>314782.40000000002</v>
      </c>
    </row>
    <row r="14" spans="1:10" x14ac:dyDescent="0.35">
      <c r="A14" s="4" t="s">
        <v>46</v>
      </c>
      <c r="B14">
        <v>3081985</v>
      </c>
      <c r="C14">
        <v>2964568</v>
      </c>
      <c r="D14">
        <v>2964568</v>
      </c>
      <c r="E14">
        <v>44670.04</v>
      </c>
      <c r="F14">
        <v>15484.7</v>
      </c>
      <c r="G14">
        <v>15484.7</v>
      </c>
      <c r="H14">
        <v>219947.5</v>
      </c>
      <c r="I14">
        <v>87551.33</v>
      </c>
      <c r="J14">
        <v>219947.5</v>
      </c>
    </row>
    <row r="15" spans="1:10" x14ac:dyDescent="0.35">
      <c r="A15" s="4" t="s">
        <v>47</v>
      </c>
      <c r="B15">
        <v>3081985</v>
      </c>
      <c r="C15">
        <v>3005624</v>
      </c>
      <c r="D15">
        <v>3005624</v>
      </c>
      <c r="E15">
        <v>41758.78</v>
      </c>
      <c r="F15">
        <v>6132.1360000000004</v>
      </c>
      <c r="G15">
        <v>6132.1360000000004</v>
      </c>
      <c r="H15">
        <v>188244.1</v>
      </c>
      <c r="I15">
        <v>87551.33</v>
      </c>
      <c r="J15">
        <v>188244.1</v>
      </c>
    </row>
    <row r="16" spans="1:10" x14ac:dyDescent="0.35">
      <c r="A16" s="4" t="s">
        <v>34</v>
      </c>
      <c r="B16">
        <f>MAX(B12:B15)</f>
        <v>3081985</v>
      </c>
      <c r="C16">
        <f>MIN(C12:C15)</f>
        <v>2446718</v>
      </c>
      <c r="E16">
        <f>MAX(E12:E15)</f>
        <v>182788.3</v>
      </c>
      <c r="F16">
        <f>MIN(F12:F15)</f>
        <v>6132.1360000000004</v>
      </c>
      <c r="H16">
        <f>MAX(H12:H15)</f>
        <v>479510.1</v>
      </c>
      <c r="I16">
        <f>MIN(I12:I15)</f>
        <v>87551.33</v>
      </c>
    </row>
    <row r="18" spans="1:5" x14ac:dyDescent="0.35">
      <c r="A18" s="3" t="s">
        <v>35</v>
      </c>
      <c r="B18" s="2" t="s">
        <v>23</v>
      </c>
      <c r="C18" s="2" t="s">
        <v>24</v>
      </c>
      <c r="D18" s="2" t="s">
        <v>25</v>
      </c>
      <c r="E18" s="2" t="s">
        <v>26</v>
      </c>
    </row>
    <row r="19" spans="1:5" x14ac:dyDescent="0.35">
      <c r="A19" s="5">
        <v>2</v>
      </c>
      <c r="B19">
        <f>C7/C2</f>
        <v>0.7260760720731485</v>
      </c>
      <c r="C19">
        <f>E7/E2</f>
        <v>1.8376941479753821</v>
      </c>
      <c r="D19">
        <f t="shared" ref="D19:E22" si="0">G7/G2</f>
        <v>1.8376941479753821</v>
      </c>
      <c r="E19">
        <f t="shared" si="0"/>
        <v>1.7116722497602062</v>
      </c>
    </row>
    <row r="20" spans="1:5" x14ac:dyDescent="0.35">
      <c r="A20" s="4" t="s">
        <v>28</v>
      </c>
      <c r="B20">
        <f>C8/C3</f>
        <v>0.84656226212459151</v>
      </c>
      <c r="C20">
        <f>E8/E3</f>
        <v>2.1153566018392422</v>
      </c>
      <c r="D20">
        <f t="shared" si="0"/>
        <v>2.1153566018392422</v>
      </c>
      <c r="E20">
        <f t="shared" si="0"/>
        <v>1.5890636085611547</v>
      </c>
    </row>
    <row r="21" spans="1:5" x14ac:dyDescent="0.35">
      <c r="A21" s="4" t="s">
        <v>29</v>
      </c>
      <c r="B21">
        <f>C9/C4</f>
        <v>0.96439254912933281</v>
      </c>
      <c r="C21">
        <f>E9/E4</f>
        <v>1.3897552938504074</v>
      </c>
      <c r="D21">
        <f t="shared" si="0"/>
        <v>1.9418085827356693</v>
      </c>
      <c r="E21">
        <f t="shared" si="0"/>
        <v>1.3087041579013698</v>
      </c>
    </row>
    <row r="22" spans="1:5" x14ac:dyDescent="0.35">
      <c r="A22" s="4" t="s">
        <v>30</v>
      </c>
      <c r="B22">
        <f>C10/C5</f>
        <v>0.98489091193528511</v>
      </c>
      <c r="C22">
        <f>E10/E5</f>
        <v>1.2656868952064062</v>
      </c>
      <c r="D22">
        <f t="shared" si="0"/>
        <v>1.6743416460259302</v>
      </c>
      <c r="E22">
        <f t="shared" si="0"/>
        <v>1.1904472527509835</v>
      </c>
    </row>
    <row r="23" spans="1:5" x14ac:dyDescent="0.35">
      <c r="A23" s="4">
        <v>3</v>
      </c>
      <c r="B23">
        <f>C12/C2</f>
        <v>1.1788242005282434</v>
      </c>
      <c r="C23">
        <f>E12/E2</f>
        <v>0.49874187855458191</v>
      </c>
      <c r="D23">
        <f t="shared" ref="D23:E26" si="1">G12/G2</f>
        <v>0.49874187855458191</v>
      </c>
      <c r="E23">
        <f t="shared" si="1"/>
        <v>0.63264665020984423</v>
      </c>
    </row>
    <row r="24" spans="1:5" x14ac:dyDescent="0.35">
      <c r="A24" s="4" t="s">
        <v>31</v>
      </c>
      <c r="B24">
        <f>C13/C3</f>
        <v>1.071987677887577</v>
      </c>
      <c r="C24">
        <f>E13/E3</f>
        <v>0.49289519991431152</v>
      </c>
      <c r="D24">
        <f t="shared" si="1"/>
        <v>0.49289519991431152</v>
      </c>
      <c r="E24">
        <f t="shared" si="1"/>
        <v>0.71880124285582825</v>
      </c>
    </row>
    <row r="25" spans="1:5" x14ac:dyDescent="0.35">
      <c r="A25" s="4" t="s">
        <v>32</v>
      </c>
      <c r="B25">
        <f>C14/C4</f>
        <v>1.0165218297727596</v>
      </c>
      <c r="C25">
        <f>E14/E4</f>
        <v>0.82900040123063856</v>
      </c>
      <c r="D25">
        <f t="shared" si="1"/>
        <v>0.60173268173184236</v>
      </c>
      <c r="E25">
        <f t="shared" si="1"/>
        <v>0.85289812220681904</v>
      </c>
    </row>
    <row r="26" spans="1:5" x14ac:dyDescent="0.35">
      <c r="A26" s="4" t="s">
        <v>33</v>
      </c>
      <c r="B26">
        <f>C15/C5</f>
        <v>1.0068562558016212</v>
      </c>
      <c r="C26">
        <f>E15/E5</f>
        <v>0.88658361920970308</v>
      </c>
      <c r="D26">
        <f t="shared" si="1"/>
        <v>0.70868870995627775</v>
      </c>
      <c r="E26">
        <f t="shared" si="1"/>
        <v>0.91296469904684963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Segment Summary</vt:lpstr>
      <vt:lpstr>50-Day Projection Summary</vt:lpstr>
      <vt:lpstr>100-Day Projection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Marchant</dc:creator>
  <cp:lastModifiedBy>S Marchant</cp:lastModifiedBy>
  <dcterms:created xsi:type="dcterms:W3CDTF">2020-11-19T18:41:52Z</dcterms:created>
  <dcterms:modified xsi:type="dcterms:W3CDTF">2020-12-03T07:47:29Z</dcterms:modified>
</cp:coreProperties>
</file>