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KiCost!$J$5:$O$30</definedName>
    <definedName function="false" hidden="false" name="global_part_data" vbProcedure="false">KiCost!$A$5:$I$30</definedName>
    <definedName function="false" hidden="false" name="mouser_part_data" vbProcedure="false">KiCost!$P$5:$U$30</definedName>
    <definedName function="false" hidden="false" name="newark_part_data" vbProcedure="false">KiCost!$V$5:$AA$30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9"/>
            <color rgb="FF000000"/>
            <rFont val="宋体"/>
            <family val="0"/>
            <charset val="134"/>
          </rPr>
          <t xml:space="preserve">Schematic identifier for each part.</t>
        </r>
      </text>
    </comment>
    <comment ref="B6" authorId="0">
      <text>
        <r>
          <rPr>
            <sz val="9"/>
            <color rgb="FF000000"/>
            <rFont val="宋体"/>
            <family val="0"/>
            <charset val="134"/>
          </rPr>
          <t xml:space="preserve">Value of each part.</t>
        </r>
      </text>
    </comment>
    <comment ref="C6" authorId="0">
      <text>
        <r>
          <rPr>
            <sz val="9"/>
            <color rgb="FF000000"/>
            <rFont val="宋体"/>
            <family val="0"/>
            <charset val="134"/>
          </rPr>
          <t xml:space="preserve">Description of each part.</t>
        </r>
      </text>
    </comment>
    <comment ref="D6" authorId="0">
      <text>
        <r>
          <rPr>
            <sz val="9"/>
            <color rgb="FF000000"/>
            <rFont val="宋体"/>
            <family val="0"/>
            <charset val="134"/>
          </rPr>
          <t xml:space="preserve">PCB footprint for each part.</t>
        </r>
      </text>
    </comment>
    <comment ref="E6" authorId="0">
      <text>
        <r>
          <rPr>
            <sz val="9"/>
            <color rgb="FF000000"/>
            <rFont val="宋体"/>
            <family val="0"/>
            <charset val="134"/>
          </rPr>
          <t xml:space="preserve">Manufacturer of each part.</t>
        </r>
      </text>
    </comment>
    <comment ref="F6" authorId="0">
      <text>
        <r>
          <rPr>
            <sz val="9"/>
            <color rgb="FF000000"/>
            <rFont val="宋体"/>
            <family val="0"/>
            <charset val="134"/>
          </rPr>
          <t xml:space="preserve">Manufacturer number for each part.</t>
        </r>
      </text>
    </comment>
    <comment ref="G6" authorId="0">
      <text>
        <r>
          <rPr>
            <sz val="9"/>
            <color rgb="FF000000"/>
            <rFont val="宋体"/>
            <family val="0"/>
            <charset val="134"/>
          </rPr>
          <t xml:space="preserve">Total number of each part needed to assemble the board.</t>
        </r>
      </text>
    </comment>
    <comment ref="H6" authorId="0">
      <text>
        <r>
          <rPr>
            <sz val="9"/>
            <color rgb="FF000000"/>
            <rFont val="宋体"/>
            <family val="0"/>
            <charset val="134"/>
          </rPr>
          <t xml:space="preserve">Minimum unit price for each part across all distributors.</t>
        </r>
      </text>
    </comment>
    <comment ref="I6" authorId="0">
      <text>
        <r>
          <rPr>
            <sz val="9"/>
            <color rgb="FF000000"/>
            <rFont val="宋体"/>
            <family val="0"/>
            <charset val="134"/>
          </rPr>
          <t xml:space="preserve">Minimum extended price for each part across all distributors.</t>
        </r>
      </text>
    </comment>
    <comment ref="J6" authorId="0">
      <text>
        <r>
          <rPr>
            <sz val="9"/>
            <color rgb="FF000000"/>
            <rFont val="宋体"/>
            <family val="0"/>
            <charset val="134"/>
          </rPr>
          <t xml:space="preserve">Available quantity of each part at the distributor.</t>
        </r>
      </text>
    </comment>
    <comment ref="K6" authorId="0">
      <text>
        <r>
          <rPr>
            <sz val="9"/>
            <color rgb="FF000000"/>
            <rFont val="宋体"/>
            <family val="0"/>
            <charset val="134"/>
          </rPr>
          <t xml:space="preserve">Purchase quantity of each part from this distributor.</t>
        </r>
      </text>
    </comment>
    <comment ref="L6" authorId="0">
      <text>
        <r>
          <rPr>
            <sz val="9"/>
            <color rgb="FF000000"/>
            <rFont val="宋体"/>
            <family val="0"/>
            <charset val="134"/>
          </rPr>
          <t xml:space="preserve">Unit price of each part from this distributor.</t>
        </r>
      </text>
    </comment>
    <comment ref="M6" authorId="0">
      <text>
        <r>
          <rPr>
            <sz val="9"/>
            <color rgb="FF000000"/>
            <rFont val="宋体"/>
            <family val="0"/>
            <charset val="134"/>
          </rPr>
          <t xml:space="preserve">(Unit Price) x (Purchase Qty) of each part from this distributor.</t>
        </r>
      </text>
    </comment>
    <comment ref="N6" authorId="0">
      <text>
        <r>
          <rPr>
            <sz val="9"/>
            <color rgb="FF000000"/>
            <rFont val="宋体"/>
            <family val="0"/>
            <charset val="134"/>
          </rPr>
          <t xml:space="preserve">Distributor-assigned part number for each part.</t>
        </r>
      </text>
    </comment>
    <comment ref="O6" authorId="0">
      <text>
        <r>
          <rPr>
            <sz val="9"/>
            <color rgb="FF000000"/>
            <rFont val="宋体"/>
            <family val="0"/>
            <charset val="134"/>
          </rPr>
          <t xml:space="preserve">Link to distributor webpage for each part.</t>
        </r>
      </text>
    </comment>
    <comment ref="P6" authorId="0">
      <text>
        <r>
          <rPr>
            <sz val="9"/>
            <color rgb="FF000000"/>
            <rFont val="宋体"/>
            <family val="0"/>
            <charset val="134"/>
          </rPr>
          <t xml:space="preserve">Available quantity of each part at the distributor.</t>
        </r>
      </text>
    </comment>
    <comment ref="Q6" authorId="0">
      <text>
        <r>
          <rPr>
            <sz val="9"/>
            <color rgb="FF000000"/>
            <rFont val="宋体"/>
            <family val="0"/>
            <charset val="134"/>
          </rPr>
          <t xml:space="preserve">Purchase quantity of each part from this distributor.</t>
        </r>
      </text>
    </comment>
    <comment ref="R6" authorId="0">
      <text>
        <r>
          <rPr>
            <sz val="9"/>
            <color rgb="FF000000"/>
            <rFont val="宋体"/>
            <family val="0"/>
            <charset val="134"/>
          </rPr>
          <t xml:space="preserve">Unit price of each part from this distributor.</t>
        </r>
      </text>
    </comment>
    <comment ref="S6" authorId="0">
      <text>
        <r>
          <rPr>
            <sz val="9"/>
            <color rgb="FF000000"/>
            <rFont val="宋体"/>
            <family val="0"/>
            <charset val="134"/>
          </rPr>
          <t xml:space="preserve">(Unit Price) x (Purchase Qty) of each part from this distributor.</t>
        </r>
      </text>
    </comment>
    <comment ref="T6" authorId="0">
      <text>
        <r>
          <rPr>
            <sz val="9"/>
            <color rgb="FF000000"/>
            <rFont val="宋体"/>
            <family val="0"/>
            <charset val="134"/>
          </rPr>
          <t xml:space="preserve">Distributor-assigned part number for each part.</t>
        </r>
      </text>
    </comment>
    <comment ref="U6" authorId="0">
      <text>
        <r>
          <rPr>
            <sz val="9"/>
            <color rgb="FF000000"/>
            <rFont val="宋体"/>
            <family val="0"/>
            <charset val="134"/>
          </rPr>
          <t xml:space="preserve">Link to distributor webpage for each part.</t>
        </r>
      </text>
    </comment>
    <comment ref="V6" authorId="0">
      <text>
        <r>
          <rPr>
            <sz val="9"/>
            <color rgb="FF000000"/>
            <rFont val="宋体"/>
            <family val="0"/>
            <charset val="134"/>
          </rPr>
          <t xml:space="preserve">Available quantity of each part at the distributor.</t>
        </r>
      </text>
    </comment>
    <comment ref="W6" authorId="0">
      <text>
        <r>
          <rPr>
            <sz val="9"/>
            <color rgb="FF000000"/>
            <rFont val="宋体"/>
            <family val="0"/>
            <charset val="134"/>
          </rPr>
          <t xml:space="preserve">Purchase quantity of each part from this distributor.</t>
        </r>
      </text>
    </comment>
    <comment ref="X6" authorId="0">
      <text>
        <r>
          <rPr>
            <sz val="9"/>
            <color rgb="FF000000"/>
            <rFont val="宋体"/>
            <family val="0"/>
            <charset val="134"/>
          </rPr>
          <t xml:space="preserve">Unit price of each part from this distributor.</t>
        </r>
      </text>
    </comment>
    <comment ref="Y6" authorId="0">
      <text>
        <r>
          <rPr>
            <sz val="9"/>
            <color rgb="FF000000"/>
            <rFont val="宋体"/>
            <family val="0"/>
            <charset val="134"/>
          </rPr>
          <t xml:space="preserve">(Unit Price) x (Purchase Qty) of each part from this distributor.</t>
        </r>
      </text>
    </comment>
    <comment ref="Z6" authorId="0">
      <text>
        <r>
          <rPr>
            <sz val="9"/>
            <color rgb="FF000000"/>
            <rFont val="宋体"/>
            <family val="0"/>
            <charset val="134"/>
          </rPr>
          <t xml:space="preserve">Distributor-assigned part number for each part.</t>
        </r>
      </text>
    </comment>
    <comment ref="AA6" authorId="0">
      <text>
        <r>
          <rPr>
            <sz val="9"/>
            <color rgb="FF000000"/>
            <rFont val="宋体"/>
            <family val="0"/>
            <charset val="134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<sst xmlns="http://schemas.openxmlformats.org/spreadsheetml/2006/main" count="107" uniqueCount="81">
  <si>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</si>
  <si>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</si>
  <si>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</si>
  <si>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</si>
  <si>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</si>
  <si>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</si>
  <si>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</si>
  <si>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</si>
  <si>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</si>
  <si>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</si>
  <si>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</si>
  <si>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</si>
  <si>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</si>
  <si>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</si>
  <si>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</si>
  <si>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</si>
  <si>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</si>
  <si>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</si>
  <si>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</si>
  <si>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</si>
  <si>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R6</t>
  </si>
  <si>
    <t xml:space="preserve">220R</t>
  </si>
  <si>
    <t xml:space="preserve">Resistors_SMD:R_0603_HandSoldering</t>
  </si>
  <si>
    <t xml:space="preserve">D3,D4</t>
  </si>
  <si>
    <t xml:space="preserve">BAT54C</t>
  </si>
  <si>
    <t xml:space="preserve">TO_SOT_Packages_SMD:SOT-23_Handsoldering</t>
  </si>
  <si>
    <t xml:space="preserve">D1</t>
  </si>
  <si>
    <t xml:space="preserve">TVLS14302AC0</t>
  </si>
  <si>
    <t xml:space="preserve">miscellaneous:TVLS14302AC0</t>
  </si>
  <si>
    <t xml:space="preserve">R2,R3</t>
  </si>
  <si>
    <t xml:space="preserve">33R</t>
  </si>
  <si>
    <t xml:space="preserve">C4,C5</t>
  </si>
  <si>
    <t xml:space="preserve">22pF</t>
  </si>
  <si>
    <t xml:space="preserve">Capacitors_SMD:C_0603_HandSoldering</t>
  </si>
  <si>
    <t xml:space="preserve">U1</t>
  </si>
  <si>
    <t xml:space="preserve">MK20DX128VFM5</t>
  </si>
  <si>
    <t xml:space="preserve">Housings_DFN_QFN:QFN-32-1EP_5x5mm_Pitch0.5mm</t>
  </si>
  <si>
    <t xml:space="preserve">C9,C10</t>
  </si>
  <si>
    <t xml:space="preserve">10uF</t>
  </si>
  <si>
    <t xml:space="preserve">Capacitors_SMD:C_0805_HandSoldering</t>
  </si>
  <si>
    <t xml:space="preserve">R12</t>
  </si>
  <si>
    <t xml:space="preserve">20M</t>
  </si>
  <si>
    <t xml:space="preserve">P1</t>
  </si>
  <si>
    <t xml:space="preserve">USB_MICRO</t>
  </si>
  <si>
    <t xml:space="preserve">Connect:USB_Mini-B</t>
  </si>
  <si>
    <t xml:space="preserve">P2</t>
  </si>
  <si>
    <t xml:space="preserve">CONN_02X05</t>
  </si>
  <si>
    <t xml:space="preserve">Pin_Headers:Pin_Header_Straight_2x05</t>
  </si>
  <si>
    <t xml:space="preserve">R5,R9</t>
  </si>
  <si>
    <t xml:space="preserve">4.7K</t>
  </si>
  <si>
    <t xml:space="preserve">C7</t>
  </si>
  <si>
    <t xml:space="preserve">2.2uF</t>
  </si>
  <si>
    <t xml:space="preserve">P3</t>
  </si>
  <si>
    <t xml:space="preserve">C2,C6,C8</t>
  </si>
  <si>
    <t xml:space="preserve">1uF</t>
  </si>
  <si>
    <t xml:space="preserve">SW1</t>
  </si>
  <si>
    <t xml:space="preserve">SW_PUSH</t>
  </si>
  <si>
    <t xml:space="preserve">miscellaneous:SW_SWD_2PINS</t>
  </si>
  <si>
    <t xml:space="preserve">C3</t>
  </si>
  <si>
    <t xml:space="preserve">0.1uF</t>
  </si>
  <si>
    <t xml:space="preserve">U2</t>
  </si>
  <si>
    <t xml:space="preserve">74LVC125ADB</t>
  </si>
  <si>
    <t xml:space="preserve">SMD_Packages:SSOP-14</t>
  </si>
  <si>
    <t xml:space="preserve">Y1</t>
  </si>
  <si>
    <t xml:space="preserve">8MHz</t>
  </si>
  <si>
    <t xml:space="preserve">miscellaneous:SMD5032_4PINS</t>
  </si>
  <si>
    <t xml:space="preserve">U3</t>
  </si>
  <si>
    <t xml:space="preserve">NCP1117ST33T3G</t>
  </si>
  <si>
    <t xml:space="preserve">TO_SOT_Packages_SMD:SOT-223</t>
  </si>
  <si>
    <t xml:space="preserve">C1</t>
  </si>
  <si>
    <t xml:space="preserve">R1,R4,R7,R8,R10,R11</t>
  </si>
  <si>
    <t xml:space="preserve">10K</t>
  </si>
  <si>
    <t xml:space="preserve">L1,L2</t>
  </si>
  <si>
    <t xml:space="preserve">330R</t>
  </si>
  <si>
    <t xml:space="preserve">磁珠</t>
  </si>
  <si>
    <t xml:space="preserve">Resistors_SMD:R_0805_HandSoldering</t>
  </si>
  <si>
    <t xml:space="preserve">TP1-TP10</t>
  </si>
  <si>
    <t xml:space="preserve">TEST_POINT</t>
  </si>
  <si>
    <t xml:space="preserve">miscellaneous:TEST_POINT</t>
  </si>
  <si>
    <t xml:space="preserve">D2</t>
  </si>
  <si>
    <t xml:space="preserve">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</si>
</sst>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Noto Sans CJK SC Regular"/>
      <family val="2"/>
      <charset val="134"/>
    </font>
    <font>
      <sz val="9"/>
      <color rgb="FF00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3333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J7" activePane="bottomLeft" state="frozen"/>
      <selection pane="topLeft" activeCell="A1" activeCellId="0" sqref="A1"/>
      <selection pane="bottomLeft" activeCell="C4" activeCellId="0" sqref="C4"/>
    </sheetView>
  </sheetViews>
  <sheetFormatPr defaultRowHeight="12.75"/>
  <cols>
    <col collapsed="false" hidden="false" max="1" min="1" style="0" width="17.6761133603239"/>
    <col collapsed="false" hidden="false" max="2" min="2" style="0" width="16.497975708502"/>
    <col collapsed="false" hidden="false" max="3" min="3" style="0" width="9.10526315789474"/>
    <col collapsed="false" hidden="false" max="4" min="4" style="0" width="47.7732793522267"/>
    <col collapsed="false" hidden="false" max="8" min="5" style="0" width="9.10526315789474"/>
    <col collapsed="false" hidden="false" max="9" min="9" style="0" width="15.9595141700405"/>
    <col collapsed="false" hidden="false" max="12" min="10" style="0" width="9.10526315789474"/>
    <col collapsed="false" hidden="false" max="13" min="13" style="0" width="15.9595141700405"/>
    <col collapsed="false" hidden="false" max="18" min="14" style="0" width="9.10526315789474"/>
    <col collapsed="false" hidden="false" max="19" min="19" style="0" width="15.9595141700405"/>
    <col collapsed="false" hidden="false" max="24" min="20" style="0" width="9.10526315789474"/>
    <col collapsed="false" hidden="false" max="25" min="25" style="0" width="15.9595141700405"/>
    <col collapsed="false" hidden="false" max="27" min="26" style="0" width="9.10526315789474"/>
    <col collapsed="false" hidden="false" max="1025" min="28" style="0" width="8.57085020242915"/>
  </cols>
  <sheetData>
    <row r="1" customFormat="false" ht="15.75" hidden="false" customHeight="false" outlineLevel="0" collapsed="false">
      <c r="H1" s="1" t="s">
        <v>0</v>
      </c>
      <c r="I1" s="1" t="n">
        <v>100</v>
      </c>
    </row>
    <row r="2" customFormat="false" ht="15.75" hidden="false" customHeight="false" outlineLevel="0" collapsed="false">
      <c r="H2" s="2" t="s">
        <v>1</v>
      </c>
      <c r="I2" s="3" t="n">
        <f aca="false">SUM(I7:I30)</f>
        <v>0</v>
      </c>
      <c r="M2" s="3" t="n">
        <f aca="false">SUM(M7:M30)</f>
        <v>0</v>
      </c>
      <c r="S2" s="3" t="n">
        <f aca="false">SUM(S7:S30)</f>
        <v>0</v>
      </c>
      <c r="Y2" s="3" t="n">
        <f aca="false">SUM(Y7:Y30)</f>
        <v>0</v>
      </c>
    </row>
    <row r="3" customFormat="false" ht="15.75" hidden="false" customHeight="false" outlineLevel="0" collapsed="false">
      <c r="H3" s="2" t="s">
        <v>2</v>
      </c>
      <c r="I3" s="4" t="n">
        <f aca="false">TotalCost/BoardQty</f>
        <v>0</v>
      </c>
    </row>
    <row r="5" customFormat="false" ht="17.2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s="10" customFormat="true" ht="12.75" hidden="false" customHeight="false" outlineLevel="0" collapsed="false">
      <c r="A7" s="10" t="s">
        <v>20</v>
      </c>
      <c r="B7" s="10" t="s">
        <v>21</v>
      </c>
      <c r="D7" s="10" t="s">
        <v>22</v>
      </c>
      <c r="G7" s="10" t="n">
        <f aca="false">BoardQty*1</f>
        <v>100</v>
      </c>
      <c r="H7" s="11" t="n">
        <f aca="true">MINA(INDIRECT(ADDRESS(ROW(),COLUMN(newark_part_data)+2)),INDIRECT(ADDRESS(ROW(),COLUMN(digikey_part_data)+2)),INDIRECT(ADDRESS(ROW(),COLUMN(mouser_part_data)+2)))</f>
        <v>0</v>
      </c>
      <c r="I7" s="11" t="n">
        <f aca="false">IFERROR(G7*H7,"")</f>
        <v>0</v>
      </c>
    </row>
    <row r="8" s="10" customFormat="true" ht="12.75" hidden="false" customHeight="false" outlineLevel="0" collapsed="false">
      <c r="A8" s="10" t="s">
        <v>23</v>
      </c>
      <c r="B8" s="10" t="s">
        <v>24</v>
      </c>
      <c r="D8" s="10" t="s">
        <v>25</v>
      </c>
      <c r="G8" s="10" t="n">
        <f aca="false">BoardQty*2</f>
        <v>200</v>
      </c>
      <c r="H8" s="11" t="n">
        <f aca="true">MINA(INDIRECT(ADDRESS(ROW(),COLUMN(newark_part_data)+2)),INDIRECT(ADDRESS(ROW(),COLUMN(digikey_part_data)+2)),INDIRECT(ADDRESS(ROW(),COLUMN(mouser_part_data)+2)))</f>
        <v>0</v>
      </c>
      <c r="I8" s="11" t="n">
        <f aca="false">IFERROR(G8*H8,"")</f>
        <v>0</v>
      </c>
    </row>
    <row r="9" s="12" customFormat="true" ht="13.8" hidden="false" customHeight="false" outlineLevel="0" collapsed="false">
      <c r="A9" s="12" t="s">
        <v>26</v>
      </c>
      <c r="B9" s="12" t="s">
        <v>27</v>
      </c>
      <c r="D9" s="12" t="s">
        <v>28</v>
      </c>
      <c r="G9" s="12" t="n">
        <f aca="false">BoardQty*1</f>
        <v>100</v>
      </c>
      <c r="H9" s="13" t="n">
        <f aca="true">MINA(INDIRECT(ADDRESS(ROW(),COLUMN(newark_part_data)+2)),INDIRECT(ADDRESS(ROW(),COLUMN(digikey_part_data)+2)),INDIRECT(ADDRESS(ROW(),COLUMN(mouser_part_data)+2)))</f>
        <v>0</v>
      </c>
      <c r="I9" s="13" t="n">
        <f aca="false">IFERROR(G9*H9,"")</f>
        <v>0</v>
      </c>
    </row>
    <row r="10" customFormat="false" ht="12.75" hidden="false" customHeight="false" outlineLevel="0" collapsed="false">
      <c r="A10" s="0" t="s">
        <v>29</v>
      </c>
      <c r="B10" s="0" t="s">
        <v>30</v>
      </c>
      <c r="D10" s="0" t="s">
        <v>22</v>
      </c>
      <c r="G10" s="0" t="n">
        <f aca="false">BoardQty*2</f>
        <v>200</v>
      </c>
      <c r="H10" s="14" t="n">
        <f aca="true">MINA(INDIRECT(ADDRESS(ROW(),COLUMN(newark_part_data)+2)),INDIRECT(ADDRESS(ROW(),COLUMN(digikey_part_data)+2)),INDIRECT(ADDRESS(ROW(),COLUMN(mouser_part_data)+2)))</f>
        <v>0</v>
      </c>
      <c r="I10" s="14" t="n">
        <f aca="false">IFERROR(G10*H10,"")</f>
        <v>0</v>
      </c>
    </row>
    <row r="11" s="10" customFormat="true" ht="12.75" hidden="false" customHeight="false" outlineLevel="0" collapsed="false">
      <c r="A11" s="10" t="s">
        <v>31</v>
      </c>
      <c r="B11" s="10" t="s">
        <v>32</v>
      </c>
      <c r="D11" s="10" t="s">
        <v>33</v>
      </c>
      <c r="G11" s="10" t="n">
        <f aca="false">BoardQty*2</f>
        <v>200</v>
      </c>
      <c r="H11" s="11" t="n">
        <f aca="true">MINA(INDIRECT(ADDRESS(ROW(),COLUMN(newark_part_data)+2)),INDIRECT(ADDRESS(ROW(),COLUMN(digikey_part_data)+2)),INDIRECT(ADDRESS(ROW(),COLUMN(mouser_part_data)+2)))</f>
        <v>0</v>
      </c>
      <c r="I11" s="11" t="n">
        <f aca="false">IFERROR(G11*H11,"")</f>
        <v>0</v>
      </c>
    </row>
    <row r="12" s="12" customFormat="true" ht="13.8" hidden="false" customHeight="false" outlineLevel="0" collapsed="false">
      <c r="A12" s="12" t="s">
        <v>34</v>
      </c>
      <c r="B12" s="12" t="s">
        <v>35</v>
      </c>
      <c r="D12" s="12" t="s">
        <v>36</v>
      </c>
      <c r="G12" s="12" t="n">
        <f aca="false">BoardQty*1</f>
        <v>100</v>
      </c>
      <c r="H12" s="13" t="n">
        <f aca="true">MINA(INDIRECT(ADDRESS(ROW(),COLUMN(newark_part_data)+2)),INDIRECT(ADDRESS(ROW(),COLUMN(digikey_part_data)+2)),INDIRECT(ADDRESS(ROW(),COLUMN(mouser_part_data)+2)))</f>
        <v>0</v>
      </c>
      <c r="I12" s="13" t="n">
        <f aca="false">IFERROR(G12*H12,"")</f>
        <v>0</v>
      </c>
    </row>
    <row r="13" customFormat="false" ht="12.75" hidden="false" customHeight="false" outlineLevel="0" collapsed="false">
      <c r="A13" s="0" t="s">
        <v>37</v>
      </c>
      <c r="B13" s="0" t="s">
        <v>38</v>
      </c>
      <c r="D13" s="0" t="s">
        <v>39</v>
      </c>
      <c r="G13" s="0" t="n">
        <f aca="false">BoardQty*2</f>
        <v>200</v>
      </c>
      <c r="H13" s="14" t="n">
        <f aca="true">MINA(INDIRECT(ADDRESS(ROW(),COLUMN(newark_part_data)+2)),INDIRECT(ADDRESS(ROW(),COLUMN(digikey_part_data)+2)),INDIRECT(ADDRESS(ROW(),COLUMN(mouser_part_data)+2)))</f>
        <v>0</v>
      </c>
      <c r="I13" s="14" t="n">
        <f aca="false">IFERROR(G13*H13,"")</f>
        <v>0</v>
      </c>
    </row>
    <row r="14" customFormat="false" ht="12.75" hidden="false" customHeight="false" outlineLevel="0" collapsed="false">
      <c r="A14" s="0" t="s">
        <v>40</v>
      </c>
      <c r="B14" s="0" t="s">
        <v>41</v>
      </c>
      <c r="D14" s="0" t="s">
        <v>22</v>
      </c>
      <c r="G14" s="0" t="n">
        <f aca="false">BoardQty*1</f>
        <v>100</v>
      </c>
      <c r="H14" s="14" t="n">
        <f aca="true">MINA(INDIRECT(ADDRESS(ROW(),COLUMN(newark_part_data)+2)),INDIRECT(ADDRESS(ROW(),COLUMN(digikey_part_data)+2)),INDIRECT(ADDRESS(ROW(),COLUMN(mouser_part_data)+2)))</f>
        <v>0</v>
      </c>
      <c r="I14" s="14" t="n">
        <f aca="false">IFERROR(G14*H14,"")</f>
        <v>0</v>
      </c>
    </row>
    <row r="15" s="10" customFormat="true" ht="12.75" hidden="false" customHeight="false" outlineLevel="0" collapsed="false">
      <c r="A15" s="10" t="s">
        <v>42</v>
      </c>
      <c r="B15" s="10" t="s">
        <v>43</v>
      </c>
      <c r="D15" s="10" t="s">
        <v>44</v>
      </c>
      <c r="G15" s="10" t="n">
        <f aca="false">BoardQty*1</f>
        <v>100</v>
      </c>
      <c r="H15" s="11" t="n">
        <f aca="true">MINA(INDIRECT(ADDRESS(ROW(),COLUMN(newark_part_data)+2)),INDIRECT(ADDRESS(ROW(),COLUMN(digikey_part_data)+2)),INDIRECT(ADDRESS(ROW(),COLUMN(mouser_part_data)+2)))</f>
        <v>0</v>
      </c>
      <c r="I15" s="11" t="n">
        <f aca="false">IFERROR(G15*H15,"")</f>
        <v>0</v>
      </c>
    </row>
    <row r="16" customFormat="false" ht="12.75" hidden="false" customHeight="false" outlineLevel="0" collapsed="false">
      <c r="A16" s="0" t="s">
        <v>45</v>
      </c>
      <c r="B16" s="0" t="s">
        <v>46</v>
      </c>
      <c r="D16" s="0" t="s">
        <v>47</v>
      </c>
      <c r="G16" s="0" t="n">
        <f aca="false">BoardQty*1</f>
        <v>100</v>
      </c>
      <c r="H16" s="14" t="n">
        <f aca="true">MINA(INDIRECT(ADDRESS(ROW(),COLUMN(newark_part_data)+2)),INDIRECT(ADDRESS(ROW(),COLUMN(digikey_part_data)+2)),INDIRECT(ADDRESS(ROW(),COLUMN(mouser_part_data)+2)))</f>
        <v>0</v>
      </c>
      <c r="I16" s="14" t="n">
        <f aca="false">IFERROR(G16*H16,"")</f>
        <v>0</v>
      </c>
    </row>
    <row r="17" customFormat="false" ht="12.75" hidden="false" customHeight="false" outlineLevel="0" collapsed="false">
      <c r="A17" s="0" t="s">
        <v>48</v>
      </c>
      <c r="B17" s="0" t="s">
        <v>49</v>
      </c>
      <c r="D17" s="0" t="s">
        <v>22</v>
      </c>
      <c r="G17" s="0" t="n">
        <f aca="false">BoardQty*2</f>
        <v>200</v>
      </c>
      <c r="H17" s="14" t="n">
        <f aca="true">MINA(INDIRECT(ADDRESS(ROW(),COLUMN(newark_part_data)+2)),INDIRECT(ADDRESS(ROW(),COLUMN(digikey_part_data)+2)),INDIRECT(ADDRESS(ROW(),COLUMN(mouser_part_data)+2)))</f>
        <v>0</v>
      </c>
      <c r="I17" s="14" t="n">
        <f aca="false">IFERROR(G17*H17,"")</f>
        <v>0</v>
      </c>
    </row>
    <row r="18" customFormat="false" ht="12.75" hidden="false" customHeight="false" outlineLevel="0" collapsed="false">
      <c r="A18" s="0" t="s">
        <v>50</v>
      </c>
      <c r="B18" s="0" t="s">
        <v>51</v>
      </c>
      <c r="D18" s="0" t="s">
        <v>33</v>
      </c>
      <c r="G18" s="0" t="n">
        <f aca="false">BoardQty*1</f>
        <v>100</v>
      </c>
      <c r="H18" s="14" t="n">
        <f aca="true">MINA(INDIRECT(ADDRESS(ROW(),COLUMN(newark_part_data)+2)),INDIRECT(ADDRESS(ROW(),COLUMN(digikey_part_data)+2)),INDIRECT(ADDRESS(ROW(),COLUMN(mouser_part_data)+2)))</f>
        <v>0</v>
      </c>
      <c r="I18" s="14" t="n">
        <f aca="false">IFERROR(G18*H18,"")</f>
        <v>0</v>
      </c>
    </row>
    <row r="19" customFormat="false" ht="12.75" hidden="false" customHeight="false" outlineLevel="0" collapsed="false">
      <c r="A19" s="0" t="s">
        <v>52</v>
      </c>
      <c r="B19" s="0" t="s">
        <v>46</v>
      </c>
      <c r="D19" s="0" t="s">
        <v>47</v>
      </c>
      <c r="G19" s="0" t="n">
        <f aca="false">BoardQty*1</f>
        <v>100</v>
      </c>
      <c r="H19" s="14" t="n">
        <f aca="true">MINA(INDIRECT(ADDRESS(ROW(),COLUMN(newark_part_data)+2)),INDIRECT(ADDRESS(ROW(),COLUMN(digikey_part_data)+2)),INDIRECT(ADDRESS(ROW(),COLUMN(mouser_part_data)+2)))</f>
        <v>0</v>
      </c>
      <c r="I19" s="14" t="n">
        <f aca="false">IFERROR(G19*H19,"")</f>
        <v>0</v>
      </c>
    </row>
    <row r="20" customFormat="false" ht="12.75" hidden="false" customHeight="false" outlineLevel="0" collapsed="false">
      <c r="A20" s="0" t="s">
        <v>53</v>
      </c>
      <c r="B20" s="0" t="s">
        <v>54</v>
      </c>
      <c r="D20" s="0" t="s">
        <v>33</v>
      </c>
      <c r="G20" s="0" t="n">
        <f aca="false">BoardQty*3</f>
        <v>300</v>
      </c>
      <c r="H20" s="14" t="n">
        <f aca="true">MINA(INDIRECT(ADDRESS(ROW(),COLUMN(newark_part_data)+2)),INDIRECT(ADDRESS(ROW(),COLUMN(digikey_part_data)+2)),INDIRECT(ADDRESS(ROW(),COLUMN(mouser_part_data)+2)))</f>
        <v>0</v>
      </c>
      <c r="I20" s="14" t="n">
        <f aca="false">IFERROR(G20*H20,"")</f>
        <v>0</v>
      </c>
    </row>
    <row r="21" customFormat="false" ht="12.75" hidden="false" customHeight="false" outlineLevel="0" collapsed="false">
      <c r="A21" s="0" t="s">
        <v>55</v>
      </c>
      <c r="B21" s="0" t="s">
        <v>56</v>
      </c>
      <c r="D21" s="0" t="s">
        <v>57</v>
      </c>
      <c r="G21" s="0" t="n">
        <f aca="false">BoardQty*1</f>
        <v>100</v>
      </c>
      <c r="H21" s="14" t="n">
        <f aca="true">MINA(INDIRECT(ADDRESS(ROW(),COLUMN(newark_part_data)+2)),INDIRECT(ADDRESS(ROW(),COLUMN(digikey_part_data)+2)),INDIRECT(ADDRESS(ROW(),COLUMN(mouser_part_data)+2)))</f>
        <v>0</v>
      </c>
      <c r="I21" s="14" t="n">
        <f aca="false">IFERROR(G21*H21,"")</f>
        <v>0</v>
      </c>
    </row>
    <row r="22" customFormat="false" ht="12.75" hidden="false" customHeight="false" outlineLevel="0" collapsed="false">
      <c r="A22" s="0" t="s">
        <v>58</v>
      </c>
      <c r="B22" s="0" t="s">
        <v>59</v>
      </c>
      <c r="D22" s="0" t="s">
        <v>33</v>
      </c>
      <c r="G22" s="0" t="n">
        <f aca="false">BoardQty*1</f>
        <v>100</v>
      </c>
      <c r="H22" s="14" t="n">
        <f aca="true">MINA(INDIRECT(ADDRESS(ROW(),COLUMN(newark_part_data)+2)),INDIRECT(ADDRESS(ROW(),COLUMN(digikey_part_data)+2)),INDIRECT(ADDRESS(ROW(),COLUMN(mouser_part_data)+2)))</f>
        <v>0</v>
      </c>
      <c r="I22" s="14" t="n">
        <f aca="false">IFERROR(G22*H22,"")</f>
        <v>0</v>
      </c>
    </row>
    <row r="23" s="12" customFormat="true" ht="13.8" hidden="false" customHeight="false" outlineLevel="0" collapsed="false">
      <c r="A23" s="12" t="s">
        <v>60</v>
      </c>
      <c r="B23" s="12" t="s">
        <v>61</v>
      </c>
      <c r="D23" s="12" t="s">
        <v>62</v>
      </c>
      <c r="G23" s="12" t="n">
        <f aca="false">BoardQty*1</f>
        <v>100</v>
      </c>
      <c r="H23" s="13" t="n">
        <f aca="true">MINA(INDIRECT(ADDRESS(ROW(),COLUMN(newark_part_data)+2)),INDIRECT(ADDRESS(ROW(),COLUMN(digikey_part_data)+2)),INDIRECT(ADDRESS(ROW(),COLUMN(mouser_part_data)+2)))</f>
        <v>0</v>
      </c>
      <c r="I23" s="13" t="n">
        <f aca="false">IFERROR(G23*H23,"")</f>
        <v>0</v>
      </c>
    </row>
    <row r="24" s="10" customFormat="true" ht="12.75" hidden="false" customHeight="false" outlineLevel="0" collapsed="false">
      <c r="A24" s="10" t="s">
        <v>63</v>
      </c>
      <c r="B24" s="10" t="s">
        <v>64</v>
      </c>
      <c r="D24" s="10" t="s">
        <v>65</v>
      </c>
      <c r="G24" s="10" t="n">
        <f aca="false">BoardQty*1</f>
        <v>100</v>
      </c>
      <c r="H24" s="11" t="n">
        <f aca="true">MINA(INDIRECT(ADDRESS(ROW(),COLUMN(newark_part_data)+2)),INDIRECT(ADDRESS(ROW(),COLUMN(digikey_part_data)+2)),INDIRECT(ADDRESS(ROW(),COLUMN(mouser_part_data)+2)))</f>
        <v>0</v>
      </c>
      <c r="I24" s="11" t="n">
        <f aca="false">IFERROR(G24*H24,"")</f>
        <v>0</v>
      </c>
    </row>
    <row r="25" customFormat="false" ht="12.75" hidden="false" customHeight="false" outlineLevel="0" collapsed="false">
      <c r="A25" s="0" t="s">
        <v>66</v>
      </c>
      <c r="B25" s="0" t="s">
        <v>67</v>
      </c>
      <c r="D25" s="0" t="s">
        <v>68</v>
      </c>
      <c r="G25" s="0" t="n">
        <f aca="false">BoardQty*1</f>
        <v>100</v>
      </c>
      <c r="H25" s="14" t="n">
        <f aca="true">MINA(INDIRECT(ADDRESS(ROW(),COLUMN(newark_part_data)+2)),INDIRECT(ADDRESS(ROW(),COLUMN(digikey_part_data)+2)),INDIRECT(ADDRESS(ROW(),COLUMN(mouser_part_data)+2)))</f>
        <v>0</v>
      </c>
      <c r="I25" s="14" t="n">
        <f aca="false">IFERROR(G25*H25,"")</f>
        <v>0</v>
      </c>
    </row>
    <row r="26" customFormat="false" ht="12.75" hidden="false" customHeight="false" outlineLevel="0" collapsed="false">
      <c r="A26" s="0" t="s">
        <v>69</v>
      </c>
      <c r="B26" s="0" t="s">
        <v>38</v>
      </c>
      <c r="D26" s="0" t="s">
        <v>33</v>
      </c>
      <c r="G26" s="0" t="n">
        <f aca="false">BoardQty*1</f>
        <v>100</v>
      </c>
      <c r="H26" s="14" t="n">
        <f aca="true">MINA(INDIRECT(ADDRESS(ROW(),COLUMN(newark_part_data)+2)),INDIRECT(ADDRESS(ROW(),COLUMN(digikey_part_data)+2)),INDIRECT(ADDRESS(ROW(),COLUMN(mouser_part_data)+2)))</f>
        <v>0</v>
      </c>
      <c r="I26" s="14" t="n">
        <f aca="false">IFERROR(G26*H26,"")</f>
        <v>0</v>
      </c>
    </row>
    <row r="27" customFormat="false" ht="12.75" hidden="false" customHeight="false" outlineLevel="0" collapsed="false">
      <c r="A27" s="0" t="s">
        <v>70</v>
      </c>
      <c r="B27" s="0" t="s">
        <v>71</v>
      </c>
      <c r="D27" s="0" t="s">
        <v>22</v>
      </c>
      <c r="G27" s="0" t="n">
        <f aca="false">BoardQty*6</f>
        <v>600</v>
      </c>
      <c r="H27" s="14" t="n">
        <f aca="true">MINA(INDIRECT(ADDRESS(ROW(),COLUMN(newark_part_data)+2)),INDIRECT(ADDRESS(ROW(),COLUMN(digikey_part_data)+2)),INDIRECT(ADDRESS(ROW(),COLUMN(mouser_part_data)+2)))</f>
        <v>0</v>
      </c>
      <c r="I27" s="14" t="n">
        <f aca="false">IFERROR(G27*H27,"")</f>
        <v>0</v>
      </c>
    </row>
    <row r="28" s="15" customFormat="true" ht="19.45" hidden="false" customHeight="true" outlineLevel="0" collapsed="false">
      <c r="A28" s="15" t="s">
        <v>72</v>
      </c>
      <c r="B28" s="15" t="s">
        <v>73</v>
      </c>
      <c r="C28" s="16" t="s">
        <v>74</v>
      </c>
      <c r="D28" s="15" t="s">
        <v>75</v>
      </c>
      <c r="G28" s="15" t="n">
        <f aca="false">BoardQty*2</f>
        <v>200</v>
      </c>
      <c r="H28" s="17" t="n">
        <f aca="true">MINA(INDIRECT(ADDRESS(ROW(),COLUMN(newark_part_data)+2)),INDIRECT(ADDRESS(ROW(),COLUMN(digikey_part_data)+2)),INDIRECT(ADDRESS(ROW(),COLUMN(mouser_part_data)+2)))</f>
        <v>0</v>
      </c>
      <c r="I28" s="17" t="n">
        <f aca="false">IFERROR(G28*H28,"")</f>
        <v>0</v>
      </c>
    </row>
    <row r="29" customFormat="false" ht="12.75" hidden="false" customHeight="false" outlineLevel="0" collapsed="false">
      <c r="A29" s="0" t="s">
        <v>76</v>
      </c>
      <c r="B29" s="0" t="s">
        <v>77</v>
      </c>
      <c r="D29" s="0" t="s">
        <v>78</v>
      </c>
      <c r="G29" s="0" t="n">
        <f aca="false">BoardQty*10</f>
        <v>1000</v>
      </c>
      <c r="H29" s="14" t="n">
        <f aca="true">MINA(INDIRECT(ADDRESS(ROW(),COLUMN(newark_part_data)+2)),INDIRECT(ADDRESS(ROW(),COLUMN(digikey_part_data)+2)),INDIRECT(ADDRESS(ROW(),COLUMN(mouser_part_data)+2)))</f>
        <v>0</v>
      </c>
      <c r="I29" s="14" t="n">
        <f aca="false">IFERROR(G29*H29,"")</f>
        <v>0</v>
      </c>
    </row>
    <row r="30" customFormat="false" ht="12.75" hidden="false" customHeight="false" outlineLevel="0" collapsed="false">
      <c r="A30" s="0" t="s">
        <v>79</v>
      </c>
      <c r="B30" s="0" t="s">
        <v>80</v>
      </c>
      <c r="D30" s="0" t="s">
        <v>39</v>
      </c>
      <c r="G30" s="0" t="n">
        <f aca="false">BoardQty*1</f>
        <v>100</v>
      </c>
      <c r="H30" s="14" t="n">
        <f aca="true">MINA(INDIRECT(ADDRESS(ROW(),COLUMN(newark_part_data)+2)),INDIRECT(ADDRESS(ROW(),COLUMN(digikey_part_data)+2)),INDIRECT(ADDRESS(ROW(),COLUMN(mouser_part_data)+2)))</f>
        <v>0</v>
      </c>
      <c r="I30" s="14" t="n">
        <f aca="false">IFERROR(G30*H30,"")</f>
        <v>0</v>
      </c>
    </row>
    <row r="32" customFormat="false" ht="12.75" hidden="false" customHeight="false" outlineLevel="0" collapsed="false">
      <c r="K32" s="0" t="str">
        <f aca="false" t="array" ref="K32:K32">IFERROR(CONCATENATE(TEXT(INDEX($K$7:$K$30,SMALL(IF($N$7:$N$30&lt;&gt;"",IF($K$7:$K$30&lt;&gt;"",ROW($K$7:$K$30)-MIN(ROW($K$7:$K$30))+1,""),""),ROW()-ROW(A$32)+1)),"##0"),","),"")</f>
        <v/>
      </c>
      <c r="L32" s="0" t="str">
        <f aca="false" t="array" ref="L32:L32">IFERROR(CONCATENATE((INDEX($N$7:$N$30,SMALL(IF($N$7:$N$30&lt;&gt;"",IF($K$7:$K$30&lt;&gt;"",ROW($K$7:$K$30)-MIN(ROW($K$7:$K$30))+1,""),""),ROW()-ROW(A$32)+1))),","),"")</f>
        <v/>
      </c>
      <c r="M32" s="0" t="str">
        <f aca="false" t="array" ref="M32:M32">IFERROR(CONCATENATE((INDEX($A$7:$A$30,SMALL(IF($N$7:$N$30&lt;&gt;"",IF($K$7:$K$30&lt;&gt;"",ROW($K$7:$K$30)-MIN(ROW($K$7:$K$30))+1,""),""),ROW()-ROW(A$32)+1))),),"")</f>
        <v/>
      </c>
      <c r="Q32" s="0" t="str">
        <f aca="false" t="array" ref="Q32:Q32">IFERROR(CONCATENATE((INDEX($T$7:$T$30,SMALL(IF($T$7:$T$30&lt;&gt;"",IF($Q$7:$Q$30&lt;&gt;"",ROW($Q$7:$Q$30)-MIN(ROW($Q$7:$Q$30))+1,""),""),ROW()-ROW(A$32)+1)))," "),"")</f>
        <v/>
      </c>
      <c r="R32" s="0" t="str">
        <f aca="false" t="array" ref="R32:R32">IFERROR(CONCATENATE(TEXT(INDEX($Q$7:$Q$30,SMALL(IF($T$7:$T$30&lt;&gt;"",IF($Q$7:$Q$30&lt;&gt;"",ROW($Q$7:$Q$30)-MIN(ROW($Q$7:$Q$30))+1,""),""),ROW()-ROW(A$32)+1)),"##0")," "),"")</f>
        <v/>
      </c>
      <c r="S32" s="0" t="str">
        <f aca="false" t="array" ref="S32:S32">IFERROR(CONCATENATE((INDEX($A$7:$A$30,SMALL(IF($T$7:$T$30&lt;&gt;"",IF($Q$7:$Q$30&lt;&gt;"",ROW($Q$7:$Q$30)-MIN(ROW($Q$7:$Q$30))+1,""),""),ROW()-ROW(A$32)+1))),),"")</f>
        <v/>
      </c>
      <c r="W32" s="0" t="str">
        <f aca="false" t="array" ref="W32:W32">IFERROR(CONCATENATE((INDEX($Z$7:$Z$30,SMALL(IF($Z$7:$Z$30&lt;&gt;"",IF($W$7:$W$30&lt;&gt;"",ROW($W$7:$W$30)-MIN(ROW($W$7:$W$30))+1,""),""),ROW()-ROW(A$32)+1))),","),"")</f>
        <v/>
      </c>
      <c r="X32" s="0" t="str">
        <f aca="false" t="array" ref="X32:X32">IFERROR(CONCATENATE(TEXT(INDEX($W$7:$W$30,SMALL(IF($Z$7:$Z$30&lt;&gt;"",IF($W$7:$W$30&lt;&gt;"",ROW($W$7:$W$30)-MIN(ROW($W$7:$W$30))+1,""),""),ROW()-ROW(A$32)+1)),"##0"),","),"")</f>
        <v/>
      </c>
      <c r="Y32" s="0" t="str">
        <f aca="false" t="array" ref="Y32:Y32">IFERROR(CONCATENATE((INDEX($A$7:$A$30,SMALL(IF($Z$7:$Z$30&lt;&gt;"",IF($W$7:$W$30&lt;&gt;"",ROW($W$7:$W$30)-MIN(ROW($W$7:$W$30))+1,""),""),ROW()-ROW(A$32)+1))),),"")</f>
        <v/>
      </c>
    </row>
    <row r="33" customFormat="false" ht="12.75" hidden="false" customHeight="false" outlineLevel="0" collapsed="false">
      <c r="K33" s="0" t="str">
        <f aca="false" t="array" ref="K33:K33">IFERROR(CONCATENATE(TEXT(INDEX($K$7:$K$30,SMALL(IF($N$7:$N$30&lt;&gt;"",IF($K$7:$K$30&lt;&gt;"",ROW($K$7:$K$30)-MIN(ROW($K$7:$K$30))+1,""),""),ROW()-ROW(A$32)+1)),"##0"),","),"")</f>
        <v/>
      </c>
      <c r="L33" s="0" t="str">
        <f aca="false" t="array" ref="L33:L33">IFERROR(CONCATENATE((INDEX($N$7:$N$30,SMALL(IF($N$7:$N$30&lt;&gt;"",IF($K$7:$K$30&lt;&gt;"",ROW($K$7:$K$30)-MIN(ROW($K$7:$K$30))+1,""),""),ROW()-ROW(A$32)+1))),","),"")</f>
        <v/>
      </c>
      <c r="M33" s="0" t="str">
        <f aca="false" t="array" ref="M33:M33">IFERROR(CONCATENATE((INDEX($A$7:$A$30,SMALL(IF($N$7:$N$30&lt;&gt;"",IF($K$7:$K$30&lt;&gt;"",ROW($K$7:$K$30)-MIN(ROW($K$7:$K$30))+1,""),""),ROW()-ROW(A$32)+1))),),"")</f>
        <v/>
      </c>
      <c r="Q33" s="0" t="str">
        <f aca="false" t="array" ref="Q33:Q33">IFERROR(CONCATENATE((INDEX($T$7:$T$30,SMALL(IF($T$7:$T$30&lt;&gt;"",IF($Q$7:$Q$30&lt;&gt;"",ROW($Q$7:$Q$30)-MIN(ROW($Q$7:$Q$30))+1,""),""),ROW()-ROW(A$32)+1)))," "),"")</f>
        <v/>
      </c>
      <c r="R33" s="0" t="str">
        <f aca="false" t="array" ref="R33:R33">IFERROR(CONCATENATE(TEXT(INDEX($Q$7:$Q$30,SMALL(IF($T$7:$T$30&lt;&gt;"",IF($Q$7:$Q$30&lt;&gt;"",ROW($Q$7:$Q$30)-MIN(ROW($Q$7:$Q$30))+1,""),""),ROW()-ROW(A$32)+1)),"##0")," "),"")</f>
        <v/>
      </c>
      <c r="S33" s="0" t="str">
        <f aca="false" t="array" ref="S33:S33">IFERROR(CONCATENATE((INDEX($A$7:$A$30,SMALL(IF($T$7:$T$30&lt;&gt;"",IF($Q$7:$Q$30&lt;&gt;"",ROW($Q$7:$Q$30)-MIN(ROW($Q$7:$Q$30))+1,""),""),ROW()-ROW(A$32)+1))),),"")</f>
        <v/>
      </c>
      <c r="W33" s="0" t="str">
        <f aca="false" t="array" ref="W33:W33">IFERROR(CONCATENATE((INDEX($Z$7:$Z$30,SMALL(IF($Z$7:$Z$30&lt;&gt;"",IF($W$7:$W$30&lt;&gt;"",ROW($W$7:$W$30)-MIN(ROW($W$7:$W$30))+1,""),""),ROW()-ROW(A$32)+1))),","),"")</f>
        <v/>
      </c>
      <c r="X33" s="0" t="str">
        <f aca="false" t="array" ref="X33:X33">IFERROR(CONCATENATE(TEXT(INDEX($W$7:$W$30,SMALL(IF($Z$7:$Z$30&lt;&gt;"",IF($W$7:$W$30&lt;&gt;"",ROW($W$7:$W$30)-MIN(ROW($W$7:$W$30))+1,""),""),ROW()-ROW(A$32)+1)),"##0"),","),"")</f>
        <v/>
      </c>
      <c r="Y33" s="0" t="str">
        <f aca="false" t="array" ref="Y33:Y33">IFERROR(CONCATENATE((INDEX($A$7:$A$30,SMALL(IF($Z$7:$Z$30&lt;&gt;"",IF($W$7:$W$30&lt;&gt;"",ROW($W$7:$W$30)-MIN(ROW($W$7:$W$30))+1,""),""),ROW()-ROW(A$32)+1))),),"")</f>
        <v/>
      </c>
    </row>
    <row r="34" customFormat="false" ht="12.75" hidden="false" customHeight="false" outlineLevel="0" collapsed="false">
      <c r="K34" s="0" t="str">
        <f aca="false" t="array" ref="K34:K34">IFERROR(CONCATENATE(TEXT(INDEX($K$7:$K$30,SMALL(IF($N$7:$N$30&lt;&gt;"",IF($K$7:$K$30&lt;&gt;"",ROW($K$7:$K$30)-MIN(ROW($K$7:$K$30))+1,""),""),ROW()-ROW(A$32)+1)),"##0"),","),"")</f>
        <v/>
      </c>
      <c r="L34" s="0" t="str">
        <f aca="false" t="array" ref="L34:L34">IFERROR(CONCATENATE((INDEX($N$7:$N$30,SMALL(IF($N$7:$N$30&lt;&gt;"",IF($K$7:$K$30&lt;&gt;"",ROW($K$7:$K$30)-MIN(ROW($K$7:$K$30))+1,""),""),ROW()-ROW(A$32)+1))),","),"")</f>
        <v/>
      </c>
      <c r="M34" s="0" t="str">
        <f aca="false" t="array" ref="M34:M34">IFERROR(CONCATENATE((INDEX($A$7:$A$30,SMALL(IF($N$7:$N$30&lt;&gt;"",IF($K$7:$K$30&lt;&gt;"",ROW($K$7:$K$30)-MIN(ROW($K$7:$K$30))+1,""),""),ROW()-ROW(A$32)+1))),),"")</f>
        <v/>
      </c>
      <c r="Q34" s="0" t="str">
        <f aca="false" t="array" ref="Q34:Q34">IFERROR(CONCATENATE((INDEX($T$7:$T$30,SMALL(IF($T$7:$T$30&lt;&gt;"",IF($Q$7:$Q$30&lt;&gt;"",ROW($Q$7:$Q$30)-MIN(ROW($Q$7:$Q$30))+1,""),""),ROW()-ROW(A$32)+1)))," "),"")</f>
        <v/>
      </c>
      <c r="R34" s="0" t="str">
        <f aca="false" t="array" ref="R34:R34">IFERROR(CONCATENATE(TEXT(INDEX($Q$7:$Q$30,SMALL(IF($T$7:$T$30&lt;&gt;"",IF($Q$7:$Q$30&lt;&gt;"",ROW($Q$7:$Q$30)-MIN(ROW($Q$7:$Q$30))+1,""),""),ROW()-ROW(A$32)+1)),"##0")," "),"")</f>
        <v/>
      </c>
      <c r="S34" s="0" t="str">
        <f aca="false" t="array" ref="S34:S34">IFERROR(CONCATENATE((INDEX($A$7:$A$30,SMALL(IF($T$7:$T$30&lt;&gt;"",IF($Q$7:$Q$30&lt;&gt;"",ROW($Q$7:$Q$30)-MIN(ROW($Q$7:$Q$30))+1,""),""),ROW()-ROW(A$32)+1))),),"")</f>
        <v/>
      </c>
      <c r="W34" s="0" t="str">
        <f aca="false" t="array" ref="W34:W34">IFERROR(CONCATENATE((INDEX($Z$7:$Z$30,SMALL(IF($Z$7:$Z$30&lt;&gt;"",IF($W$7:$W$30&lt;&gt;"",ROW($W$7:$W$30)-MIN(ROW($W$7:$W$30))+1,""),""),ROW()-ROW(A$32)+1))),","),"")</f>
        <v/>
      </c>
      <c r="X34" s="0" t="str">
        <f aca="false" t="array" ref="X34:X34">IFERROR(CONCATENATE(TEXT(INDEX($W$7:$W$30,SMALL(IF($Z$7:$Z$30&lt;&gt;"",IF($W$7:$W$30&lt;&gt;"",ROW($W$7:$W$30)-MIN(ROW($W$7:$W$30))+1,""),""),ROW()-ROW(A$32)+1)),"##0"),","),"")</f>
        <v/>
      </c>
      <c r="Y34" s="0" t="str">
        <f aca="false" t="array" ref="Y34:Y34">IFERROR(CONCATENATE((INDEX($A$7:$A$30,SMALL(IF($Z$7:$Z$30&lt;&gt;"",IF($W$7:$W$30&lt;&gt;"",ROW($W$7:$W$30)-MIN(ROW($W$7:$W$30))+1,""),""),ROW()-ROW(A$32)+1))),),"")</f>
        <v/>
      </c>
    </row>
    <row r="35" customFormat="false" ht="12.75" hidden="false" customHeight="false" outlineLevel="0" collapsed="false">
      <c r="K35" s="0" t="str">
        <f aca="false" t="array" ref="K35:K35">IFERROR(CONCATENATE(TEXT(INDEX($K$7:$K$30,SMALL(IF($N$7:$N$30&lt;&gt;"",IF($K$7:$K$30&lt;&gt;"",ROW($K$7:$K$30)-MIN(ROW($K$7:$K$30))+1,""),""),ROW()-ROW(A$32)+1)),"##0"),","),"")</f>
        <v/>
      </c>
      <c r="L35" s="0" t="str">
        <f aca="false" t="array" ref="L35:L35">IFERROR(CONCATENATE((INDEX($N$7:$N$30,SMALL(IF($N$7:$N$30&lt;&gt;"",IF($K$7:$K$30&lt;&gt;"",ROW($K$7:$K$30)-MIN(ROW($K$7:$K$30))+1,""),""),ROW()-ROW(A$32)+1))),","),"")</f>
        <v/>
      </c>
      <c r="M35" s="0" t="str">
        <f aca="false" t="array" ref="M35:M35">IFERROR(CONCATENATE((INDEX($A$7:$A$30,SMALL(IF($N$7:$N$30&lt;&gt;"",IF($K$7:$K$30&lt;&gt;"",ROW($K$7:$K$30)-MIN(ROW($K$7:$K$30))+1,""),""),ROW()-ROW(A$32)+1))),),"")</f>
        <v/>
      </c>
      <c r="Q35" s="0" t="str">
        <f aca="false" t="array" ref="Q35:Q35">IFERROR(CONCATENATE((INDEX($T$7:$T$30,SMALL(IF($T$7:$T$30&lt;&gt;"",IF($Q$7:$Q$30&lt;&gt;"",ROW($Q$7:$Q$30)-MIN(ROW($Q$7:$Q$30))+1,""),""),ROW()-ROW(A$32)+1)))," "),"")</f>
        <v/>
      </c>
      <c r="R35" s="0" t="str">
        <f aca="false" t="array" ref="R35:R35">IFERROR(CONCATENATE(TEXT(INDEX($Q$7:$Q$30,SMALL(IF($T$7:$T$30&lt;&gt;"",IF($Q$7:$Q$30&lt;&gt;"",ROW($Q$7:$Q$30)-MIN(ROW($Q$7:$Q$30))+1,""),""),ROW()-ROW(A$32)+1)),"##0")," "),"")</f>
        <v/>
      </c>
      <c r="S35" s="0" t="str">
        <f aca="false" t="array" ref="S35:S35">IFERROR(CONCATENATE((INDEX($A$7:$A$30,SMALL(IF($T$7:$T$30&lt;&gt;"",IF($Q$7:$Q$30&lt;&gt;"",ROW($Q$7:$Q$30)-MIN(ROW($Q$7:$Q$30))+1,""),""),ROW()-ROW(A$32)+1))),),"")</f>
        <v/>
      </c>
      <c r="W35" s="0" t="str">
        <f aca="false" t="array" ref="W35:W35">IFERROR(CONCATENATE((INDEX($Z$7:$Z$30,SMALL(IF($Z$7:$Z$30&lt;&gt;"",IF($W$7:$W$30&lt;&gt;"",ROW($W$7:$W$30)-MIN(ROW($W$7:$W$30))+1,""),""),ROW()-ROW(A$32)+1))),","),"")</f>
        <v/>
      </c>
      <c r="X35" s="0" t="str">
        <f aca="false" t="array" ref="X35:X35">IFERROR(CONCATENATE(TEXT(INDEX($W$7:$W$30,SMALL(IF($Z$7:$Z$30&lt;&gt;"",IF($W$7:$W$30&lt;&gt;"",ROW($W$7:$W$30)-MIN(ROW($W$7:$W$30))+1,""),""),ROW()-ROW(A$32)+1)),"##0"),","),"")</f>
        <v/>
      </c>
      <c r="Y35" s="0" t="str">
        <f aca="false" t="array" ref="Y35:Y35">IFERROR(CONCATENATE((INDEX($A$7:$A$30,SMALL(IF($Z$7:$Z$30&lt;&gt;"",IF($W$7:$W$30&lt;&gt;"",ROW($W$7:$W$30)-MIN(ROW($W$7:$W$30))+1,""),""),ROW()-ROW(A$32)+1))),),"")</f>
        <v/>
      </c>
    </row>
    <row r="36" customFormat="false" ht="12.75" hidden="false" customHeight="false" outlineLevel="0" collapsed="false">
      <c r="K36" s="0" t="str">
        <f aca="false" t="array" ref="K36:K36">IFERROR(CONCATENATE(TEXT(INDEX($K$7:$K$30,SMALL(IF($N$7:$N$30&lt;&gt;"",IF($K$7:$K$30&lt;&gt;"",ROW($K$7:$K$30)-MIN(ROW($K$7:$K$30))+1,""),""),ROW()-ROW(A$32)+1)),"##0"),","),"")</f>
        <v/>
      </c>
      <c r="L36" s="0" t="str">
        <f aca="false" t="array" ref="L36:L36">IFERROR(CONCATENATE((INDEX($N$7:$N$30,SMALL(IF($N$7:$N$30&lt;&gt;"",IF($K$7:$K$30&lt;&gt;"",ROW($K$7:$K$30)-MIN(ROW($K$7:$K$30))+1,""),""),ROW()-ROW(A$32)+1))),","),"")</f>
        <v/>
      </c>
      <c r="M36" s="0" t="str">
        <f aca="false" t="array" ref="M36:M36">IFERROR(CONCATENATE((INDEX($A$7:$A$30,SMALL(IF($N$7:$N$30&lt;&gt;"",IF($K$7:$K$30&lt;&gt;"",ROW($K$7:$K$30)-MIN(ROW($K$7:$K$30))+1,""),""),ROW()-ROW(A$32)+1))),),"")</f>
        <v/>
      </c>
      <c r="Q36" s="0" t="str">
        <f aca="false" t="array" ref="Q36:Q36">IFERROR(CONCATENATE((INDEX($T$7:$T$30,SMALL(IF($T$7:$T$30&lt;&gt;"",IF($Q$7:$Q$30&lt;&gt;"",ROW($Q$7:$Q$30)-MIN(ROW($Q$7:$Q$30))+1,""),""),ROW()-ROW(A$32)+1)))," "),"")</f>
        <v/>
      </c>
      <c r="R36" s="0" t="str">
        <f aca="false" t="array" ref="R36:R36">IFERROR(CONCATENATE(TEXT(INDEX($Q$7:$Q$30,SMALL(IF($T$7:$T$30&lt;&gt;"",IF($Q$7:$Q$30&lt;&gt;"",ROW($Q$7:$Q$30)-MIN(ROW($Q$7:$Q$30))+1,""),""),ROW()-ROW(A$32)+1)),"##0")," "),"")</f>
        <v/>
      </c>
      <c r="S36" s="0" t="str">
        <f aca="false" t="array" ref="S36:S36">IFERROR(CONCATENATE((INDEX($A$7:$A$30,SMALL(IF($T$7:$T$30&lt;&gt;"",IF($Q$7:$Q$30&lt;&gt;"",ROW($Q$7:$Q$30)-MIN(ROW($Q$7:$Q$30))+1,""),""),ROW()-ROW(A$32)+1))),),"")</f>
        <v/>
      </c>
      <c r="W36" s="0" t="str">
        <f aca="false" t="array" ref="W36:W36">IFERROR(CONCATENATE((INDEX($Z$7:$Z$30,SMALL(IF($Z$7:$Z$30&lt;&gt;"",IF($W$7:$W$30&lt;&gt;"",ROW($W$7:$W$30)-MIN(ROW($W$7:$W$30))+1,""),""),ROW()-ROW(A$32)+1))),","),"")</f>
        <v/>
      </c>
      <c r="X36" s="0" t="str">
        <f aca="false" t="array" ref="X36:X36">IFERROR(CONCATENATE(TEXT(INDEX($W$7:$W$30,SMALL(IF($Z$7:$Z$30&lt;&gt;"",IF($W$7:$W$30&lt;&gt;"",ROW($W$7:$W$30)-MIN(ROW($W$7:$W$30))+1,""),""),ROW()-ROW(A$32)+1)),"##0"),","),"")</f>
        <v/>
      </c>
      <c r="Y36" s="0" t="str">
        <f aca="false" t="array" ref="Y36:Y36">IFERROR(CONCATENATE((INDEX($A$7:$A$30,SMALL(IF($Z$7:$Z$30&lt;&gt;"",IF($W$7:$W$30&lt;&gt;"",ROW($W$7:$W$30)-MIN(ROW($W$7:$W$30))+1,""),""),ROW()-ROW(A$32)+1))),),"")</f>
        <v/>
      </c>
    </row>
    <row r="37" customFormat="false" ht="12.75" hidden="false" customHeight="false" outlineLevel="0" collapsed="false">
      <c r="K37" s="0" t="str">
        <f aca="false" t="array" ref="K37:K37">IFERROR(CONCATENATE(TEXT(INDEX($K$7:$K$30,SMALL(IF($N$7:$N$30&lt;&gt;"",IF($K$7:$K$30&lt;&gt;"",ROW($K$7:$K$30)-MIN(ROW($K$7:$K$30))+1,""),""),ROW()-ROW(A$32)+1)),"##0"),","),"")</f>
        <v/>
      </c>
      <c r="L37" s="0" t="str">
        <f aca="false" t="array" ref="L37:L37">IFERROR(CONCATENATE((INDEX($N$7:$N$30,SMALL(IF($N$7:$N$30&lt;&gt;"",IF($K$7:$K$30&lt;&gt;"",ROW($K$7:$K$30)-MIN(ROW($K$7:$K$30))+1,""),""),ROW()-ROW(A$32)+1))),","),"")</f>
        <v/>
      </c>
      <c r="M37" s="0" t="str">
        <f aca="false" t="array" ref="M37:M37">IFERROR(CONCATENATE((INDEX($A$7:$A$30,SMALL(IF($N$7:$N$30&lt;&gt;"",IF($K$7:$K$30&lt;&gt;"",ROW($K$7:$K$30)-MIN(ROW($K$7:$K$30))+1,""),""),ROW()-ROW(A$32)+1))),),"")</f>
        <v/>
      </c>
      <c r="Q37" s="0" t="str">
        <f aca="false" t="array" ref="Q37:Q37">IFERROR(CONCATENATE((INDEX($T$7:$T$30,SMALL(IF($T$7:$T$30&lt;&gt;"",IF($Q$7:$Q$30&lt;&gt;"",ROW($Q$7:$Q$30)-MIN(ROW($Q$7:$Q$30))+1,""),""),ROW()-ROW(A$32)+1)))," "),"")</f>
        <v/>
      </c>
      <c r="R37" s="0" t="str">
        <f aca="false" t="array" ref="R37:R37">IFERROR(CONCATENATE(TEXT(INDEX($Q$7:$Q$30,SMALL(IF($T$7:$T$30&lt;&gt;"",IF($Q$7:$Q$30&lt;&gt;"",ROW($Q$7:$Q$30)-MIN(ROW($Q$7:$Q$30))+1,""),""),ROW()-ROW(A$32)+1)),"##0")," "),"")</f>
        <v/>
      </c>
      <c r="S37" s="0" t="str">
        <f aca="false" t="array" ref="S37:S37">IFERROR(CONCATENATE((INDEX($A$7:$A$30,SMALL(IF($T$7:$T$30&lt;&gt;"",IF($Q$7:$Q$30&lt;&gt;"",ROW($Q$7:$Q$30)-MIN(ROW($Q$7:$Q$30))+1,""),""),ROW()-ROW(A$32)+1))),),"")</f>
        <v/>
      </c>
      <c r="W37" s="0" t="str">
        <f aca="false" t="array" ref="W37:W37">IFERROR(CONCATENATE((INDEX($Z$7:$Z$30,SMALL(IF($Z$7:$Z$30&lt;&gt;"",IF($W$7:$W$30&lt;&gt;"",ROW($W$7:$W$30)-MIN(ROW($W$7:$W$30))+1,""),""),ROW()-ROW(A$32)+1))),","),"")</f>
        <v/>
      </c>
      <c r="X37" s="0" t="str">
        <f aca="false" t="array" ref="X37:X37">IFERROR(CONCATENATE(TEXT(INDEX($W$7:$W$30,SMALL(IF($Z$7:$Z$30&lt;&gt;"",IF($W$7:$W$30&lt;&gt;"",ROW($W$7:$W$30)-MIN(ROW($W$7:$W$30))+1,""),""),ROW()-ROW(A$32)+1)),"##0"),","),"")</f>
        <v/>
      </c>
      <c r="Y37" s="0" t="str">
        <f aca="false" t="array" ref="Y37:Y37">IFERROR(CONCATENATE((INDEX($A$7:$A$30,SMALL(IF($Z$7:$Z$30&lt;&gt;"",IF($W$7:$W$30&lt;&gt;"",ROW($W$7:$W$30)-MIN(ROW($W$7:$W$30))+1,""),""),ROW()-ROW(A$32)+1))),),"")</f>
        <v/>
      </c>
    </row>
    <row r="38" customFormat="false" ht="12.75" hidden="false" customHeight="false" outlineLevel="0" collapsed="false">
      <c r="K38" s="0" t="str">
        <f aca="false" t="array" ref="K38:K38">IFERROR(CONCATENATE(TEXT(INDEX($K$7:$K$30,SMALL(IF($N$7:$N$30&lt;&gt;"",IF($K$7:$K$30&lt;&gt;"",ROW($K$7:$K$30)-MIN(ROW($K$7:$K$30))+1,""),""),ROW()-ROW(A$32)+1)),"##0"),","),"")</f>
        <v/>
      </c>
      <c r="L38" s="0" t="str">
        <f aca="false" t="array" ref="L38:L38">IFERROR(CONCATENATE((INDEX($N$7:$N$30,SMALL(IF($N$7:$N$30&lt;&gt;"",IF($K$7:$K$30&lt;&gt;"",ROW($K$7:$K$30)-MIN(ROW($K$7:$K$30))+1,""),""),ROW()-ROW(A$32)+1))),","),"")</f>
        <v/>
      </c>
      <c r="M38" s="0" t="str">
        <f aca="false" t="array" ref="M38:M38">IFERROR(CONCATENATE((INDEX($A$7:$A$30,SMALL(IF($N$7:$N$30&lt;&gt;"",IF($K$7:$K$30&lt;&gt;"",ROW($K$7:$K$30)-MIN(ROW($K$7:$K$30))+1,""),""),ROW()-ROW(A$32)+1))),),"")</f>
        <v/>
      </c>
      <c r="Q38" s="0" t="str">
        <f aca="false" t="array" ref="Q38:Q38">IFERROR(CONCATENATE((INDEX($T$7:$T$30,SMALL(IF($T$7:$T$30&lt;&gt;"",IF($Q$7:$Q$30&lt;&gt;"",ROW($Q$7:$Q$30)-MIN(ROW($Q$7:$Q$30))+1,""),""),ROW()-ROW(A$32)+1)))," "),"")</f>
        <v/>
      </c>
      <c r="R38" s="0" t="str">
        <f aca="false" t="array" ref="R38:R38">IFERROR(CONCATENATE(TEXT(INDEX($Q$7:$Q$30,SMALL(IF($T$7:$T$30&lt;&gt;"",IF($Q$7:$Q$30&lt;&gt;"",ROW($Q$7:$Q$30)-MIN(ROW($Q$7:$Q$30))+1,""),""),ROW()-ROW(A$32)+1)),"##0")," "),"")</f>
        <v/>
      </c>
      <c r="S38" s="0" t="str">
        <f aca="false" t="array" ref="S38:S38">IFERROR(CONCATENATE((INDEX($A$7:$A$30,SMALL(IF($T$7:$T$30&lt;&gt;"",IF($Q$7:$Q$30&lt;&gt;"",ROW($Q$7:$Q$30)-MIN(ROW($Q$7:$Q$30))+1,""),""),ROW()-ROW(A$32)+1))),),"")</f>
        <v/>
      </c>
      <c r="W38" s="0" t="str">
        <f aca="false" t="array" ref="W38:W38">IFERROR(CONCATENATE((INDEX($Z$7:$Z$30,SMALL(IF($Z$7:$Z$30&lt;&gt;"",IF($W$7:$W$30&lt;&gt;"",ROW($W$7:$W$30)-MIN(ROW($W$7:$W$30))+1,""),""),ROW()-ROW(A$32)+1))),","),"")</f>
        <v/>
      </c>
      <c r="X38" s="0" t="str">
        <f aca="false" t="array" ref="X38:X38">IFERROR(CONCATENATE(TEXT(INDEX($W$7:$W$30,SMALL(IF($Z$7:$Z$30&lt;&gt;"",IF($W$7:$W$30&lt;&gt;"",ROW($W$7:$W$30)-MIN(ROW($W$7:$W$30))+1,""),""),ROW()-ROW(A$32)+1)),"##0"),","),"")</f>
        <v/>
      </c>
      <c r="Y38" s="0" t="str">
        <f aca="false" t="array" ref="Y38:Y38">IFERROR(CONCATENATE((INDEX($A$7:$A$30,SMALL(IF($Z$7:$Z$30&lt;&gt;"",IF($W$7:$W$30&lt;&gt;"",ROW($W$7:$W$30)-MIN(ROW($W$7:$W$30))+1,""),""),ROW()-ROW(A$32)+1))),),"")</f>
        <v/>
      </c>
    </row>
    <row r="39" customFormat="false" ht="12.75" hidden="false" customHeight="false" outlineLevel="0" collapsed="false">
      <c r="K39" s="0" t="str">
        <f aca="false" t="array" ref="K39:K39">IFERROR(CONCATENATE(TEXT(INDEX($K$7:$K$30,SMALL(IF($N$7:$N$30&lt;&gt;"",IF($K$7:$K$30&lt;&gt;"",ROW($K$7:$K$30)-MIN(ROW($K$7:$K$30))+1,""),""),ROW()-ROW(A$32)+1)),"##0"),","),"")</f>
        <v/>
      </c>
      <c r="L39" s="0" t="str">
        <f aca="false" t="array" ref="L39:L39">IFERROR(CONCATENATE((INDEX($N$7:$N$30,SMALL(IF($N$7:$N$30&lt;&gt;"",IF($K$7:$K$30&lt;&gt;"",ROW($K$7:$K$30)-MIN(ROW($K$7:$K$30))+1,""),""),ROW()-ROW(A$32)+1))),","),"")</f>
        <v/>
      </c>
      <c r="M39" s="0" t="str">
        <f aca="false" t="array" ref="M39:M39">IFERROR(CONCATENATE((INDEX($A$7:$A$30,SMALL(IF($N$7:$N$30&lt;&gt;"",IF($K$7:$K$30&lt;&gt;"",ROW($K$7:$K$30)-MIN(ROW($K$7:$K$30))+1,""),""),ROW()-ROW(A$32)+1))),),"")</f>
        <v/>
      </c>
      <c r="Q39" s="0" t="str">
        <f aca="false" t="array" ref="Q39:Q39">IFERROR(CONCATENATE((INDEX($T$7:$T$30,SMALL(IF($T$7:$T$30&lt;&gt;"",IF($Q$7:$Q$30&lt;&gt;"",ROW($Q$7:$Q$30)-MIN(ROW($Q$7:$Q$30))+1,""),""),ROW()-ROW(A$32)+1)))," "),"")</f>
        <v/>
      </c>
      <c r="R39" s="0" t="str">
        <f aca="false" t="array" ref="R39:R39">IFERROR(CONCATENATE(TEXT(INDEX($Q$7:$Q$30,SMALL(IF($T$7:$T$30&lt;&gt;"",IF($Q$7:$Q$30&lt;&gt;"",ROW($Q$7:$Q$30)-MIN(ROW($Q$7:$Q$30))+1,""),""),ROW()-ROW(A$32)+1)),"##0")," "),"")</f>
        <v/>
      </c>
      <c r="S39" s="0" t="str">
        <f aca="false" t="array" ref="S39:S39">IFERROR(CONCATENATE((INDEX($A$7:$A$30,SMALL(IF($T$7:$T$30&lt;&gt;"",IF($Q$7:$Q$30&lt;&gt;"",ROW($Q$7:$Q$30)-MIN(ROW($Q$7:$Q$30))+1,""),""),ROW()-ROW(A$32)+1))),),"")</f>
        <v/>
      </c>
      <c r="W39" s="0" t="str">
        <f aca="false" t="array" ref="W39:W39">IFERROR(CONCATENATE((INDEX($Z$7:$Z$30,SMALL(IF($Z$7:$Z$30&lt;&gt;"",IF($W$7:$W$30&lt;&gt;"",ROW($W$7:$W$30)-MIN(ROW($W$7:$W$30))+1,""),""),ROW()-ROW(A$32)+1))),","),"")</f>
        <v/>
      </c>
      <c r="X39" s="0" t="str">
        <f aca="false" t="array" ref="X39:X39">IFERROR(CONCATENATE(TEXT(INDEX($W$7:$W$30,SMALL(IF($Z$7:$Z$30&lt;&gt;"",IF($W$7:$W$30&lt;&gt;"",ROW($W$7:$W$30)-MIN(ROW($W$7:$W$30))+1,""),""),ROW()-ROW(A$32)+1)),"##0"),","),"")</f>
        <v/>
      </c>
      <c r="Y39" s="0" t="str">
        <f aca="false" t="array" ref="Y39:Y39">IFERROR(CONCATENATE((INDEX($A$7:$A$30,SMALL(IF($Z$7:$Z$30&lt;&gt;"",IF($W$7:$W$30&lt;&gt;"",ROW($W$7:$W$30)-MIN(ROW($W$7:$W$30))+1,""),""),ROW()-ROW(A$32)+1))),),"")</f>
        <v/>
      </c>
    </row>
    <row r="40" customFormat="false" ht="12.75" hidden="false" customHeight="false" outlineLevel="0" collapsed="false">
      <c r="K40" s="0" t="str">
        <f aca="false" t="array" ref="K40:K40">IFERROR(CONCATENATE(TEXT(INDEX($K$7:$K$30,SMALL(IF($N$7:$N$30&lt;&gt;"",IF($K$7:$K$30&lt;&gt;"",ROW($K$7:$K$30)-MIN(ROW($K$7:$K$30))+1,""),""),ROW()-ROW(A$32)+1)),"##0"),","),"")</f>
        <v/>
      </c>
      <c r="L40" s="0" t="str">
        <f aca="false" t="array" ref="L40:L40">IFERROR(CONCATENATE((INDEX($N$7:$N$30,SMALL(IF($N$7:$N$30&lt;&gt;"",IF($K$7:$K$30&lt;&gt;"",ROW($K$7:$K$30)-MIN(ROW($K$7:$K$30))+1,""),""),ROW()-ROW(A$32)+1))),","),"")</f>
        <v/>
      </c>
      <c r="M40" s="0" t="str">
        <f aca="false" t="array" ref="M40:M40">IFERROR(CONCATENATE((INDEX($A$7:$A$30,SMALL(IF($N$7:$N$30&lt;&gt;"",IF($K$7:$K$30&lt;&gt;"",ROW($K$7:$K$30)-MIN(ROW($K$7:$K$30))+1,""),""),ROW()-ROW(A$32)+1))),),"")</f>
        <v/>
      </c>
      <c r="Q40" s="0" t="str">
        <f aca="false" t="array" ref="Q40:Q40">IFERROR(CONCATENATE((INDEX($T$7:$T$30,SMALL(IF($T$7:$T$30&lt;&gt;"",IF($Q$7:$Q$30&lt;&gt;"",ROW($Q$7:$Q$30)-MIN(ROW($Q$7:$Q$30))+1,""),""),ROW()-ROW(A$32)+1)))," "),"")</f>
        <v/>
      </c>
      <c r="R40" s="0" t="str">
        <f aca="false" t="array" ref="R40:R40">IFERROR(CONCATENATE(TEXT(INDEX($Q$7:$Q$30,SMALL(IF($T$7:$T$30&lt;&gt;"",IF($Q$7:$Q$30&lt;&gt;"",ROW($Q$7:$Q$30)-MIN(ROW($Q$7:$Q$30))+1,""),""),ROW()-ROW(A$32)+1)),"##0")," "),"")</f>
        <v/>
      </c>
      <c r="S40" s="0" t="str">
        <f aca="false" t="array" ref="S40:S40">IFERROR(CONCATENATE((INDEX($A$7:$A$30,SMALL(IF($T$7:$T$30&lt;&gt;"",IF($Q$7:$Q$30&lt;&gt;"",ROW($Q$7:$Q$30)-MIN(ROW($Q$7:$Q$30))+1,""),""),ROW()-ROW(A$32)+1))),),"")</f>
        <v/>
      </c>
      <c r="W40" s="0" t="str">
        <f aca="false" t="array" ref="W40:W40">IFERROR(CONCATENATE((INDEX($Z$7:$Z$30,SMALL(IF($Z$7:$Z$30&lt;&gt;"",IF($W$7:$W$30&lt;&gt;"",ROW($W$7:$W$30)-MIN(ROW($W$7:$W$30))+1,""),""),ROW()-ROW(A$32)+1))),","),"")</f>
        <v/>
      </c>
      <c r="X40" s="0" t="str">
        <f aca="false" t="array" ref="X40:X40">IFERROR(CONCATENATE(TEXT(INDEX($W$7:$W$30,SMALL(IF($Z$7:$Z$30&lt;&gt;"",IF($W$7:$W$30&lt;&gt;"",ROW($W$7:$W$30)-MIN(ROW($W$7:$W$30))+1,""),""),ROW()-ROW(A$32)+1)),"##0"),","),"")</f>
        <v/>
      </c>
      <c r="Y40" s="0" t="str">
        <f aca="false" t="array" ref="Y40:Y40">IFERROR(CONCATENATE((INDEX($A$7:$A$30,SMALL(IF($Z$7:$Z$30&lt;&gt;"",IF($W$7:$W$30&lt;&gt;"",ROW($W$7:$W$30)-MIN(ROW($W$7:$W$30))+1,""),""),ROW()-ROW(A$32)+1))),),"")</f>
        <v/>
      </c>
    </row>
    <row r="41" customFormat="false" ht="12.75" hidden="false" customHeight="false" outlineLevel="0" collapsed="false">
      <c r="K41" s="0" t="str">
        <f aca="false" t="array" ref="K41:K41">IFERROR(CONCATENATE(TEXT(INDEX($K$7:$K$30,SMALL(IF($N$7:$N$30&lt;&gt;"",IF($K$7:$K$30&lt;&gt;"",ROW($K$7:$K$30)-MIN(ROW($K$7:$K$30))+1,""),""),ROW()-ROW(A$32)+1)),"##0"),","),"")</f>
        <v/>
      </c>
      <c r="L41" s="0" t="str">
        <f aca="false" t="array" ref="L41:L41">IFERROR(CONCATENATE((INDEX($N$7:$N$30,SMALL(IF($N$7:$N$30&lt;&gt;"",IF($K$7:$K$30&lt;&gt;"",ROW($K$7:$K$30)-MIN(ROW($K$7:$K$30))+1,""),""),ROW()-ROW(A$32)+1))),","),"")</f>
        <v/>
      </c>
      <c r="M41" s="0" t="str">
        <f aca="false" t="array" ref="M41:M41">IFERROR(CONCATENATE((INDEX($A$7:$A$30,SMALL(IF($N$7:$N$30&lt;&gt;"",IF($K$7:$K$30&lt;&gt;"",ROW($K$7:$K$30)-MIN(ROW($K$7:$K$30))+1,""),""),ROW()-ROW(A$32)+1))),),"")</f>
        <v/>
      </c>
      <c r="Q41" s="0" t="str">
        <f aca="false" t="array" ref="Q41:Q41">IFERROR(CONCATENATE((INDEX($T$7:$T$30,SMALL(IF($T$7:$T$30&lt;&gt;"",IF($Q$7:$Q$30&lt;&gt;"",ROW($Q$7:$Q$30)-MIN(ROW($Q$7:$Q$30))+1,""),""),ROW()-ROW(A$32)+1)))," "),"")</f>
        <v/>
      </c>
      <c r="R41" s="0" t="str">
        <f aca="false" t="array" ref="R41:R41">IFERROR(CONCATENATE(TEXT(INDEX($Q$7:$Q$30,SMALL(IF($T$7:$T$30&lt;&gt;"",IF($Q$7:$Q$30&lt;&gt;"",ROW($Q$7:$Q$30)-MIN(ROW($Q$7:$Q$30))+1,""),""),ROW()-ROW(A$32)+1)),"##0")," "),"")</f>
        <v/>
      </c>
      <c r="S41" s="0" t="str">
        <f aca="false" t="array" ref="S41:S41">IFERROR(CONCATENATE((INDEX($A$7:$A$30,SMALL(IF($T$7:$T$30&lt;&gt;"",IF($Q$7:$Q$30&lt;&gt;"",ROW($Q$7:$Q$30)-MIN(ROW($Q$7:$Q$30))+1,""),""),ROW()-ROW(A$32)+1))),),"")</f>
        <v/>
      </c>
      <c r="W41" s="0" t="str">
        <f aca="false" t="array" ref="W41:W41">IFERROR(CONCATENATE((INDEX($Z$7:$Z$30,SMALL(IF($Z$7:$Z$30&lt;&gt;"",IF($W$7:$W$30&lt;&gt;"",ROW($W$7:$W$30)-MIN(ROW($W$7:$W$30))+1,""),""),ROW()-ROW(A$32)+1))),","),"")</f>
        <v/>
      </c>
      <c r="X41" s="0" t="str">
        <f aca="false" t="array" ref="X41:X41">IFERROR(CONCATENATE(TEXT(INDEX($W$7:$W$30,SMALL(IF($Z$7:$Z$30&lt;&gt;"",IF($W$7:$W$30&lt;&gt;"",ROW($W$7:$W$30)-MIN(ROW($W$7:$W$30))+1,""),""),ROW()-ROW(A$32)+1)),"##0"),","),"")</f>
        <v/>
      </c>
      <c r="Y41" s="0" t="str">
        <f aca="false" t="array" ref="Y41:Y41">IFERROR(CONCATENATE((INDEX($A$7:$A$30,SMALL(IF($Z$7:$Z$30&lt;&gt;"",IF($W$7:$W$30&lt;&gt;"",ROW($W$7:$W$30)-MIN(ROW($W$7:$W$30))+1,""),""),ROW()-ROW(A$32)+1))),),"")</f>
        <v/>
      </c>
    </row>
    <row r="42" customFormat="false" ht="12.75" hidden="false" customHeight="false" outlineLevel="0" collapsed="false">
      <c r="K42" s="0" t="str">
        <f aca="false" t="array" ref="K42:K42">IFERROR(CONCATENATE(TEXT(INDEX($K$7:$K$30,SMALL(IF($N$7:$N$30&lt;&gt;"",IF($K$7:$K$30&lt;&gt;"",ROW($K$7:$K$30)-MIN(ROW($K$7:$K$30))+1,""),""),ROW()-ROW(A$32)+1)),"##0"),","),"")</f>
        <v/>
      </c>
      <c r="L42" s="0" t="str">
        <f aca="false" t="array" ref="L42:L42">IFERROR(CONCATENATE((INDEX($N$7:$N$30,SMALL(IF($N$7:$N$30&lt;&gt;"",IF($K$7:$K$30&lt;&gt;"",ROW($K$7:$K$30)-MIN(ROW($K$7:$K$30))+1,""),""),ROW()-ROW(A$32)+1))),","),"")</f>
        <v/>
      </c>
      <c r="M42" s="0" t="str">
        <f aca="false" t="array" ref="M42:M42">IFERROR(CONCATENATE((INDEX($A$7:$A$30,SMALL(IF($N$7:$N$30&lt;&gt;"",IF($K$7:$K$30&lt;&gt;"",ROW($K$7:$K$30)-MIN(ROW($K$7:$K$30))+1,""),""),ROW()-ROW(A$32)+1))),),"")</f>
        <v/>
      </c>
      <c r="Q42" s="0" t="str">
        <f aca="false" t="array" ref="Q42:Q42">IFERROR(CONCATENATE((INDEX($T$7:$T$30,SMALL(IF($T$7:$T$30&lt;&gt;"",IF($Q$7:$Q$30&lt;&gt;"",ROW($Q$7:$Q$30)-MIN(ROW($Q$7:$Q$30))+1,""),""),ROW()-ROW(A$32)+1)))," "),"")</f>
        <v/>
      </c>
      <c r="R42" s="0" t="str">
        <f aca="false" t="array" ref="R42:R42">IFERROR(CONCATENATE(TEXT(INDEX($Q$7:$Q$30,SMALL(IF($T$7:$T$30&lt;&gt;"",IF($Q$7:$Q$30&lt;&gt;"",ROW($Q$7:$Q$30)-MIN(ROW($Q$7:$Q$30))+1,""),""),ROW()-ROW(A$32)+1)),"##0")," "),"")</f>
        <v/>
      </c>
      <c r="S42" s="0" t="str">
        <f aca="false" t="array" ref="S42:S42">IFERROR(CONCATENATE((INDEX($A$7:$A$30,SMALL(IF($T$7:$T$30&lt;&gt;"",IF($Q$7:$Q$30&lt;&gt;"",ROW($Q$7:$Q$30)-MIN(ROW($Q$7:$Q$30))+1,""),""),ROW()-ROW(A$32)+1))),),"")</f>
        <v/>
      </c>
      <c r="W42" s="0" t="str">
        <f aca="false" t="array" ref="W42:W42">IFERROR(CONCATENATE((INDEX($Z$7:$Z$30,SMALL(IF($Z$7:$Z$30&lt;&gt;"",IF($W$7:$W$30&lt;&gt;"",ROW($W$7:$W$30)-MIN(ROW($W$7:$W$30))+1,""),""),ROW()-ROW(A$32)+1))),","),"")</f>
        <v/>
      </c>
      <c r="X42" s="0" t="str">
        <f aca="false" t="array" ref="X42:X42">IFERROR(CONCATENATE(TEXT(INDEX($W$7:$W$30,SMALL(IF($Z$7:$Z$30&lt;&gt;"",IF($W$7:$W$30&lt;&gt;"",ROW($W$7:$W$30)-MIN(ROW($W$7:$W$30))+1,""),""),ROW()-ROW(A$32)+1)),"##0"),","),"")</f>
        <v/>
      </c>
      <c r="Y42" s="0" t="str">
        <f aca="false" t="array" ref="Y42:Y42">IFERROR(CONCATENATE((INDEX($A$7:$A$30,SMALL(IF($Z$7:$Z$30&lt;&gt;"",IF($W$7:$W$30&lt;&gt;"",ROW($W$7:$W$30)-MIN(ROW($W$7:$W$30))+1,""),""),ROW()-ROW(A$32)+1))),),"")</f>
        <v/>
      </c>
    </row>
    <row r="43" customFormat="false" ht="12.75" hidden="false" customHeight="false" outlineLevel="0" collapsed="false">
      <c r="K43" s="0" t="str">
        <f aca="false" t="array" ref="K43:K43">IFERROR(CONCATENATE(TEXT(INDEX($K$7:$K$30,SMALL(IF($N$7:$N$30&lt;&gt;"",IF($K$7:$K$30&lt;&gt;"",ROW($K$7:$K$30)-MIN(ROW($K$7:$K$30))+1,""),""),ROW()-ROW(A$32)+1)),"##0"),","),"")</f>
        <v/>
      </c>
      <c r="L43" s="0" t="str">
        <f aca="false" t="array" ref="L43:L43">IFERROR(CONCATENATE((INDEX($N$7:$N$30,SMALL(IF($N$7:$N$30&lt;&gt;"",IF($K$7:$K$30&lt;&gt;"",ROW($K$7:$K$30)-MIN(ROW($K$7:$K$30))+1,""),""),ROW()-ROW(A$32)+1))),","),"")</f>
        <v/>
      </c>
      <c r="M43" s="0" t="str">
        <f aca="false" t="array" ref="M43:M43">IFERROR(CONCATENATE((INDEX($A$7:$A$30,SMALL(IF($N$7:$N$30&lt;&gt;"",IF($K$7:$K$30&lt;&gt;"",ROW($K$7:$K$30)-MIN(ROW($K$7:$K$30))+1,""),""),ROW()-ROW(A$32)+1))),),"")</f>
        <v/>
      </c>
      <c r="Q43" s="0" t="str">
        <f aca="false" t="array" ref="Q43:Q43">IFERROR(CONCATENATE((INDEX($T$7:$T$30,SMALL(IF($T$7:$T$30&lt;&gt;"",IF($Q$7:$Q$30&lt;&gt;"",ROW($Q$7:$Q$30)-MIN(ROW($Q$7:$Q$30))+1,""),""),ROW()-ROW(A$32)+1)))," "),"")</f>
        <v/>
      </c>
      <c r="R43" s="0" t="str">
        <f aca="false" t="array" ref="R43:R43">IFERROR(CONCATENATE(TEXT(INDEX($Q$7:$Q$30,SMALL(IF($T$7:$T$30&lt;&gt;"",IF($Q$7:$Q$30&lt;&gt;"",ROW($Q$7:$Q$30)-MIN(ROW($Q$7:$Q$30))+1,""),""),ROW()-ROW(A$32)+1)),"##0")," "),"")</f>
        <v/>
      </c>
      <c r="S43" s="0" t="str">
        <f aca="false" t="array" ref="S43:S43">IFERROR(CONCATENATE((INDEX($A$7:$A$30,SMALL(IF($T$7:$T$30&lt;&gt;"",IF($Q$7:$Q$30&lt;&gt;"",ROW($Q$7:$Q$30)-MIN(ROW($Q$7:$Q$30))+1,""),""),ROW()-ROW(A$32)+1))),),"")</f>
        <v/>
      </c>
      <c r="W43" s="0" t="str">
        <f aca="false" t="array" ref="W43:W43">IFERROR(CONCATENATE((INDEX($Z$7:$Z$30,SMALL(IF($Z$7:$Z$30&lt;&gt;"",IF($W$7:$W$30&lt;&gt;"",ROW($W$7:$W$30)-MIN(ROW($W$7:$W$30))+1,""),""),ROW()-ROW(A$32)+1))),","),"")</f>
        <v/>
      </c>
      <c r="X43" s="0" t="str">
        <f aca="false" t="array" ref="X43:X43">IFERROR(CONCATENATE(TEXT(INDEX($W$7:$W$30,SMALL(IF($Z$7:$Z$30&lt;&gt;"",IF($W$7:$W$30&lt;&gt;"",ROW($W$7:$W$30)-MIN(ROW($W$7:$W$30))+1,""),""),ROW()-ROW(A$32)+1)),"##0"),","),"")</f>
        <v/>
      </c>
      <c r="Y43" s="0" t="str">
        <f aca="false" t="array" ref="Y43:Y43">IFERROR(CONCATENATE((INDEX($A$7:$A$30,SMALL(IF($Z$7:$Z$30&lt;&gt;"",IF($W$7:$W$30&lt;&gt;"",ROW($W$7:$W$30)-MIN(ROW($W$7:$W$30))+1,""),""),ROW()-ROW(A$32)+1))),),"")</f>
        <v/>
      </c>
    </row>
    <row r="44" customFormat="false" ht="12.75" hidden="false" customHeight="false" outlineLevel="0" collapsed="false">
      <c r="K44" s="0" t="str">
        <f aca="false" t="array" ref="K44:K44">IFERROR(CONCATENATE(TEXT(INDEX($K$7:$K$30,SMALL(IF($N$7:$N$30&lt;&gt;"",IF($K$7:$K$30&lt;&gt;"",ROW($K$7:$K$30)-MIN(ROW($K$7:$K$30))+1,""),""),ROW()-ROW(A$32)+1)),"##0"),","),"")</f>
        <v/>
      </c>
      <c r="L44" s="0" t="str">
        <f aca="false" t="array" ref="L44:L44">IFERROR(CONCATENATE((INDEX($N$7:$N$30,SMALL(IF($N$7:$N$30&lt;&gt;"",IF($K$7:$K$30&lt;&gt;"",ROW($K$7:$K$30)-MIN(ROW($K$7:$K$30))+1,""),""),ROW()-ROW(A$32)+1))),","),"")</f>
        <v/>
      </c>
      <c r="M44" s="0" t="str">
        <f aca="false" t="array" ref="M44:M44">IFERROR(CONCATENATE((INDEX($A$7:$A$30,SMALL(IF($N$7:$N$30&lt;&gt;"",IF($K$7:$K$30&lt;&gt;"",ROW($K$7:$K$30)-MIN(ROW($K$7:$K$30))+1,""),""),ROW()-ROW(A$32)+1))),),"")</f>
        <v/>
      </c>
      <c r="Q44" s="0" t="str">
        <f aca="false" t="array" ref="Q44:Q44">IFERROR(CONCATENATE((INDEX($T$7:$T$30,SMALL(IF($T$7:$T$30&lt;&gt;"",IF($Q$7:$Q$30&lt;&gt;"",ROW($Q$7:$Q$30)-MIN(ROW($Q$7:$Q$30))+1,""),""),ROW()-ROW(A$32)+1)))," "),"")</f>
        <v/>
      </c>
      <c r="R44" s="0" t="str">
        <f aca="false" t="array" ref="R44:R44">IFERROR(CONCATENATE(TEXT(INDEX($Q$7:$Q$30,SMALL(IF($T$7:$T$30&lt;&gt;"",IF($Q$7:$Q$30&lt;&gt;"",ROW($Q$7:$Q$30)-MIN(ROW($Q$7:$Q$30))+1,""),""),ROW()-ROW(A$32)+1)),"##0")," "),"")</f>
        <v/>
      </c>
      <c r="S44" s="0" t="str">
        <f aca="false" t="array" ref="S44:S44">IFERROR(CONCATENATE((INDEX($A$7:$A$30,SMALL(IF($T$7:$T$30&lt;&gt;"",IF($Q$7:$Q$30&lt;&gt;"",ROW($Q$7:$Q$30)-MIN(ROW($Q$7:$Q$30))+1,""),""),ROW()-ROW(A$32)+1))),),"")</f>
        <v/>
      </c>
      <c r="W44" s="0" t="str">
        <f aca="false" t="array" ref="W44:W44">IFERROR(CONCATENATE((INDEX($Z$7:$Z$30,SMALL(IF($Z$7:$Z$30&lt;&gt;"",IF($W$7:$W$30&lt;&gt;"",ROW($W$7:$W$30)-MIN(ROW($W$7:$W$30))+1,""),""),ROW()-ROW(A$32)+1))),","),"")</f>
        <v/>
      </c>
      <c r="X44" s="0" t="str">
        <f aca="false" t="array" ref="X44:X44">IFERROR(CONCATENATE(TEXT(INDEX($W$7:$W$30,SMALL(IF($Z$7:$Z$30&lt;&gt;"",IF($W$7:$W$30&lt;&gt;"",ROW($W$7:$W$30)-MIN(ROW($W$7:$W$30))+1,""),""),ROW()-ROW(A$32)+1)),"##0"),","),"")</f>
        <v/>
      </c>
      <c r="Y44" s="0" t="str">
        <f aca="false" t="array" ref="Y44:Y44">IFERROR(CONCATENATE((INDEX($A$7:$A$30,SMALL(IF($Z$7:$Z$30&lt;&gt;"",IF($W$7:$W$30&lt;&gt;"",ROW($W$7:$W$30)-MIN(ROW($W$7:$W$30))+1,""),""),ROW()-ROW(A$32)+1))),),"")</f>
        <v/>
      </c>
    </row>
    <row r="45" customFormat="false" ht="12.75" hidden="false" customHeight="false" outlineLevel="0" collapsed="false">
      <c r="K45" s="0" t="str">
        <f aca="false" t="array" ref="K45:K45">IFERROR(CONCATENATE(TEXT(INDEX($K$7:$K$30,SMALL(IF($N$7:$N$30&lt;&gt;"",IF($K$7:$K$30&lt;&gt;"",ROW($K$7:$K$30)-MIN(ROW($K$7:$K$30))+1,""),""),ROW()-ROW(A$32)+1)),"##0"),","),"")</f>
        <v/>
      </c>
      <c r="L45" s="0" t="str">
        <f aca="false" t="array" ref="L45:L45">IFERROR(CONCATENATE((INDEX($N$7:$N$30,SMALL(IF($N$7:$N$30&lt;&gt;"",IF($K$7:$K$30&lt;&gt;"",ROW($K$7:$K$30)-MIN(ROW($K$7:$K$30))+1,""),""),ROW()-ROW(A$32)+1))),","),"")</f>
        <v/>
      </c>
      <c r="M45" s="0" t="str">
        <f aca="false" t="array" ref="M45:M45">IFERROR(CONCATENATE((INDEX($A$7:$A$30,SMALL(IF($N$7:$N$30&lt;&gt;"",IF($K$7:$K$30&lt;&gt;"",ROW($K$7:$K$30)-MIN(ROW($K$7:$K$30))+1,""),""),ROW()-ROW(A$32)+1))),),"")</f>
        <v/>
      </c>
      <c r="Q45" s="0" t="str">
        <f aca="false" t="array" ref="Q45:Q45">IFERROR(CONCATENATE((INDEX($T$7:$T$30,SMALL(IF($T$7:$T$30&lt;&gt;"",IF($Q$7:$Q$30&lt;&gt;"",ROW($Q$7:$Q$30)-MIN(ROW($Q$7:$Q$30))+1,""),""),ROW()-ROW(A$32)+1)))," "),"")</f>
        <v/>
      </c>
      <c r="R45" s="0" t="str">
        <f aca="false" t="array" ref="R45:R45">IFERROR(CONCATENATE(TEXT(INDEX($Q$7:$Q$30,SMALL(IF($T$7:$T$30&lt;&gt;"",IF($Q$7:$Q$30&lt;&gt;"",ROW($Q$7:$Q$30)-MIN(ROW($Q$7:$Q$30))+1,""),""),ROW()-ROW(A$32)+1)),"##0")," "),"")</f>
        <v/>
      </c>
      <c r="S45" s="0" t="str">
        <f aca="false" t="array" ref="S45:S45">IFERROR(CONCATENATE((INDEX($A$7:$A$30,SMALL(IF($T$7:$T$30&lt;&gt;"",IF($Q$7:$Q$30&lt;&gt;"",ROW($Q$7:$Q$30)-MIN(ROW($Q$7:$Q$30))+1,""),""),ROW()-ROW(A$32)+1))),),"")</f>
        <v/>
      </c>
      <c r="W45" s="0" t="str">
        <f aca="false" t="array" ref="W45:W45">IFERROR(CONCATENATE((INDEX($Z$7:$Z$30,SMALL(IF($Z$7:$Z$30&lt;&gt;"",IF($W$7:$W$30&lt;&gt;"",ROW($W$7:$W$30)-MIN(ROW($W$7:$W$30))+1,""),""),ROW()-ROW(A$32)+1))),","),"")</f>
        <v/>
      </c>
      <c r="X45" s="0" t="str">
        <f aca="false" t="array" ref="X45:X45">IFERROR(CONCATENATE(TEXT(INDEX($W$7:$W$30,SMALL(IF($Z$7:$Z$30&lt;&gt;"",IF($W$7:$W$30&lt;&gt;"",ROW($W$7:$W$30)-MIN(ROW($W$7:$W$30))+1,""),""),ROW()-ROW(A$32)+1)),"##0"),","),"")</f>
        <v/>
      </c>
      <c r="Y45" s="0" t="str">
        <f aca="false" t="array" ref="Y45:Y45">IFERROR(CONCATENATE((INDEX($A$7:$A$30,SMALL(IF($Z$7:$Z$30&lt;&gt;"",IF($W$7:$W$30&lt;&gt;"",ROW($W$7:$W$30)-MIN(ROW($W$7:$W$30))+1,""),""),ROW()-ROW(A$32)+1))),),"")</f>
        <v/>
      </c>
    </row>
    <row r="46" customFormat="false" ht="12.75" hidden="false" customHeight="false" outlineLevel="0" collapsed="false">
      <c r="K46" s="0" t="str">
        <f aca="false" t="array" ref="K46:K46">IFERROR(CONCATENATE(TEXT(INDEX($K$7:$K$30,SMALL(IF($N$7:$N$30&lt;&gt;"",IF($K$7:$K$30&lt;&gt;"",ROW($K$7:$K$30)-MIN(ROW($K$7:$K$30))+1,""),""),ROW()-ROW(A$32)+1)),"##0"),","),"")</f>
        <v/>
      </c>
      <c r="L46" s="0" t="str">
        <f aca="false" t="array" ref="L46:L46">IFERROR(CONCATENATE((INDEX($N$7:$N$30,SMALL(IF($N$7:$N$30&lt;&gt;"",IF($K$7:$K$30&lt;&gt;"",ROW($K$7:$K$30)-MIN(ROW($K$7:$K$30))+1,""),""),ROW()-ROW(A$32)+1))),","),"")</f>
        <v/>
      </c>
      <c r="M46" s="0" t="str">
        <f aca="false" t="array" ref="M46:M46">IFERROR(CONCATENATE((INDEX($A$7:$A$30,SMALL(IF($N$7:$N$30&lt;&gt;"",IF($K$7:$K$30&lt;&gt;"",ROW($K$7:$K$30)-MIN(ROW($K$7:$K$30))+1,""),""),ROW()-ROW(A$32)+1))),),"")</f>
        <v/>
      </c>
      <c r="Q46" s="0" t="str">
        <f aca="false" t="array" ref="Q46:Q46">IFERROR(CONCATENATE((INDEX($T$7:$T$30,SMALL(IF($T$7:$T$30&lt;&gt;"",IF($Q$7:$Q$30&lt;&gt;"",ROW($Q$7:$Q$30)-MIN(ROW($Q$7:$Q$30))+1,""),""),ROW()-ROW(A$32)+1)))," "),"")</f>
        <v/>
      </c>
      <c r="R46" s="0" t="str">
        <f aca="false" t="array" ref="R46:R46">IFERROR(CONCATENATE(TEXT(INDEX($Q$7:$Q$30,SMALL(IF($T$7:$T$30&lt;&gt;"",IF($Q$7:$Q$30&lt;&gt;"",ROW($Q$7:$Q$30)-MIN(ROW($Q$7:$Q$30))+1,""),""),ROW()-ROW(A$32)+1)),"##0")," "),"")</f>
        <v/>
      </c>
      <c r="S46" s="0" t="str">
        <f aca="false" t="array" ref="S46:S46">IFERROR(CONCATENATE((INDEX($A$7:$A$30,SMALL(IF($T$7:$T$30&lt;&gt;"",IF($Q$7:$Q$30&lt;&gt;"",ROW($Q$7:$Q$30)-MIN(ROW($Q$7:$Q$30))+1,""),""),ROW()-ROW(A$32)+1))),),"")</f>
        <v/>
      </c>
      <c r="W46" s="0" t="str">
        <f aca="false" t="array" ref="W46:W46">IFERROR(CONCATENATE((INDEX($Z$7:$Z$30,SMALL(IF($Z$7:$Z$30&lt;&gt;"",IF($W$7:$W$30&lt;&gt;"",ROW($W$7:$W$30)-MIN(ROW($W$7:$W$30))+1,""),""),ROW()-ROW(A$32)+1))),","),"")</f>
        <v/>
      </c>
      <c r="X46" s="0" t="str">
        <f aca="false" t="array" ref="X46:X46">IFERROR(CONCATENATE(TEXT(INDEX($W$7:$W$30,SMALL(IF($Z$7:$Z$30&lt;&gt;"",IF($W$7:$W$30&lt;&gt;"",ROW($W$7:$W$30)-MIN(ROW($W$7:$W$30))+1,""),""),ROW()-ROW(A$32)+1)),"##0"),","),"")</f>
        <v/>
      </c>
      <c r="Y46" s="0" t="str">
        <f aca="false" t="array" ref="Y46:Y46">IFERROR(CONCATENATE((INDEX($A$7:$A$30,SMALL(IF($Z$7:$Z$30&lt;&gt;"",IF($W$7:$W$30&lt;&gt;"",ROW($W$7:$W$30)-MIN(ROW($W$7:$W$30))+1,""),""),ROW()-ROW(A$32)+1))),),"")</f>
        <v/>
      </c>
    </row>
    <row r="47" customFormat="false" ht="12.75" hidden="false" customHeight="false" outlineLevel="0" collapsed="false">
      <c r="K47" s="0" t="str">
        <f aca="false" t="array" ref="K47:K47">IFERROR(CONCATENATE(TEXT(INDEX($K$7:$K$30,SMALL(IF($N$7:$N$30&lt;&gt;"",IF($K$7:$K$30&lt;&gt;"",ROW($K$7:$K$30)-MIN(ROW($K$7:$K$30))+1,""),""),ROW()-ROW(A$32)+1)),"##0"),","),"")</f>
        <v/>
      </c>
      <c r="L47" s="0" t="str">
        <f aca="false" t="array" ref="L47:L47">IFERROR(CONCATENATE((INDEX($N$7:$N$30,SMALL(IF($N$7:$N$30&lt;&gt;"",IF($K$7:$K$30&lt;&gt;"",ROW($K$7:$K$30)-MIN(ROW($K$7:$K$30))+1,""),""),ROW()-ROW(A$32)+1))),","),"")</f>
        <v/>
      </c>
      <c r="M47" s="0" t="str">
        <f aca="false" t="array" ref="M47:M47">IFERROR(CONCATENATE((INDEX($A$7:$A$30,SMALL(IF($N$7:$N$30&lt;&gt;"",IF($K$7:$K$30&lt;&gt;"",ROW($K$7:$K$30)-MIN(ROW($K$7:$K$30))+1,""),""),ROW()-ROW(A$32)+1))),),"")</f>
        <v/>
      </c>
      <c r="Q47" s="0" t="str">
        <f aca="false" t="array" ref="Q47:Q47">IFERROR(CONCATENATE((INDEX($T$7:$T$30,SMALL(IF($T$7:$T$30&lt;&gt;"",IF($Q$7:$Q$30&lt;&gt;"",ROW($Q$7:$Q$30)-MIN(ROW($Q$7:$Q$30))+1,""),""),ROW()-ROW(A$32)+1)))," "),"")</f>
        <v/>
      </c>
      <c r="R47" s="0" t="str">
        <f aca="false" t="array" ref="R47:R47">IFERROR(CONCATENATE(TEXT(INDEX($Q$7:$Q$30,SMALL(IF($T$7:$T$30&lt;&gt;"",IF($Q$7:$Q$30&lt;&gt;"",ROW($Q$7:$Q$30)-MIN(ROW($Q$7:$Q$30))+1,""),""),ROW()-ROW(A$32)+1)),"##0")," "),"")</f>
        <v/>
      </c>
      <c r="S47" s="0" t="str">
        <f aca="false" t="array" ref="S47:S47">IFERROR(CONCATENATE((INDEX($A$7:$A$30,SMALL(IF($T$7:$T$30&lt;&gt;"",IF($Q$7:$Q$30&lt;&gt;"",ROW($Q$7:$Q$30)-MIN(ROW($Q$7:$Q$30))+1,""),""),ROW()-ROW(A$32)+1))),),"")</f>
        <v/>
      </c>
      <c r="W47" s="0" t="str">
        <f aca="false" t="array" ref="W47:W47">IFERROR(CONCATENATE((INDEX($Z$7:$Z$30,SMALL(IF($Z$7:$Z$30&lt;&gt;"",IF($W$7:$W$30&lt;&gt;"",ROW($W$7:$W$30)-MIN(ROW($W$7:$W$30))+1,""),""),ROW()-ROW(A$32)+1))),","),"")</f>
        <v/>
      </c>
      <c r="X47" s="0" t="str">
        <f aca="false" t="array" ref="X47:X47">IFERROR(CONCATENATE(TEXT(INDEX($W$7:$W$30,SMALL(IF($Z$7:$Z$30&lt;&gt;"",IF($W$7:$W$30&lt;&gt;"",ROW($W$7:$W$30)-MIN(ROW($W$7:$W$30))+1,""),""),ROW()-ROW(A$32)+1)),"##0"),","),"")</f>
        <v/>
      </c>
      <c r="Y47" s="0" t="str">
        <f aca="false" t="array" ref="Y47:Y47">IFERROR(CONCATENATE((INDEX($A$7:$A$30,SMALL(IF($Z$7:$Z$30&lt;&gt;"",IF($W$7:$W$30&lt;&gt;"",ROW($W$7:$W$30)-MIN(ROW($W$7:$W$30))+1,""),""),ROW()-ROW(A$32)+1))),),"")</f>
        <v/>
      </c>
    </row>
    <row r="48" customFormat="false" ht="12.75" hidden="false" customHeight="false" outlineLevel="0" collapsed="false">
      <c r="K48" s="0" t="str">
        <f aca="false" t="array" ref="K48:K48">IFERROR(CONCATENATE(TEXT(INDEX($K$7:$K$30,SMALL(IF($N$7:$N$30&lt;&gt;"",IF($K$7:$K$30&lt;&gt;"",ROW($K$7:$K$30)-MIN(ROW($K$7:$K$30))+1,""),""),ROW()-ROW(A$32)+1)),"##0"),","),"")</f>
        <v/>
      </c>
      <c r="L48" s="0" t="str">
        <f aca="false" t="array" ref="L48:L48">IFERROR(CONCATENATE((INDEX($N$7:$N$30,SMALL(IF($N$7:$N$30&lt;&gt;"",IF($K$7:$K$30&lt;&gt;"",ROW($K$7:$K$30)-MIN(ROW($K$7:$K$30))+1,""),""),ROW()-ROW(A$32)+1))),","),"")</f>
        <v/>
      </c>
      <c r="M48" s="0" t="str">
        <f aca="false" t="array" ref="M48:M48">IFERROR(CONCATENATE((INDEX($A$7:$A$30,SMALL(IF($N$7:$N$30&lt;&gt;"",IF($K$7:$K$30&lt;&gt;"",ROW($K$7:$K$30)-MIN(ROW($K$7:$K$30))+1,""),""),ROW()-ROW(A$32)+1))),),"")</f>
        <v/>
      </c>
      <c r="Q48" s="0" t="str">
        <f aca="false" t="array" ref="Q48:Q48">IFERROR(CONCATENATE((INDEX($T$7:$T$30,SMALL(IF($T$7:$T$30&lt;&gt;"",IF($Q$7:$Q$30&lt;&gt;"",ROW($Q$7:$Q$30)-MIN(ROW($Q$7:$Q$30))+1,""),""),ROW()-ROW(A$32)+1)))," "),"")</f>
        <v/>
      </c>
      <c r="R48" s="0" t="str">
        <f aca="false" t="array" ref="R48:R48">IFERROR(CONCATENATE(TEXT(INDEX($Q$7:$Q$30,SMALL(IF($T$7:$T$30&lt;&gt;"",IF($Q$7:$Q$30&lt;&gt;"",ROW($Q$7:$Q$30)-MIN(ROW($Q$7:$Q$30))+1,""),""),ROW()-ROW(A$32)+1)),"##0")," "),"")</f>
        <v/>
      </c>
      <c r="S48" s="0" t="str">
        <f aca="false" t="array" ref="S48:S48">IFERROR(CONCATENATE((INDEX($A$7:$A$30,SMALL(IF($T$7:$T$30&lt;&gt;"",IF($Q$7:$Q$30&lt;&gt;"",ROW($Q$7:$Q$30)-MIN(ROW($Q$7:$Q$30))+1,""),""),ROW()-ROW(A$32)+1))),),"")</f>
        <v/>
      </c>
      <c r="W48" s="0" t="str">
        <f aca="false" t="array" ref="W48:W48">IFERROR(CONCATENATE((INDEX($Z$7:$Z$30,SMALL(IF($Z$7:$Z$30&lt;&gt;"",IF($W$7:$W$30&lt;&gt;"",ROW($W$7:$W$30)-MIN(ROW($W$7:$W$30))+1,""),""),ROW()-ROW(A$32)+1))),","),"")</f>
        <v/>
      </c>
      <c r="X48" s="0" t="str">
        <f aca="false" t="array" ref="X48:X48">IFERROR(CONCATENATE(TEXT(INDEX($W$7:$W$30,SMALL(IF($Z$7:$Z$30&lt;&gt;"",IF($W$7:$W$30&lt;&gt;"",ROW($W$7:$W$30)-MIN(ROW($W$7:$W$30))+1,""),""),ROW()-ROW(A$32)+1)),"##0"),","),"")</f>
        <v/>
      </c>
      <c r="Y48" s="0" t="str">
        <f aca="false" t="array" ref="Y48:Y48">IFERROR(CONCATENATE((INDEX($A$7:$A$30,SMALL(IF($Z$7:$Z$30&lt;&gt;"",IF($W$7:$W$30&lt;&gt;"",ROW($W$7:$W$30)-MIN(ROW($W$7:$W$30))+1,""),""),ROW()-ROW(A$32)+1))),),"")</f>
        <v/>
      </c>
    </row>
    <row r="49" customFormat="false" ht="12.75" hidden="false" customHeight="false" outlineLevel="0" collapsed="false">
      <c r="K49" s="0" t="str">
        <f aca="false" t="array" ref="K49:K49">IFERROR(CONCATENATE(TEXT(INDEX($K$7:$K$30,SMALL(IF($N$7:$N$30&lt;&gt;"",IF($K$7:$K$30&lt;&gt;"",ROW($K$7:$K$30)-MIN(ROW($K$7:$K$30))+1,""),""),ROW()-ROW(A$32)+1)),"##0"),","),"")</f>
        <v/>
      </c>
      <c r="L49" s="0" t="str">
        <f aca="false" t="array" ref="L49:L49">IFERROR(CONCATENATE((INDEX($N$7:$N$30,SMALL(IF($N$7:$N$30&lt;&gt;"",IF($K$7:$K$30&lt;&gt;"",ROW($K$7:$K$30)-MIN(ROW($K$7:$K$30))+1,""),""),ROW()-ROW(A$32)+1))),","),"")</f>
        <v/>
      </c>
      <c r="M49" s="0" t="str">
        <f aca="false" t="array" ref="M49:M49">IFERROR(CONCATENATE((INDEX($A$7:$A$30,SMALL(IF($N$7:$N$30&lt;&gt;"",IF($K$7:$K$30&lt;&gt;"",ROW($K$7:$K$30)-MIN(ROW($K$7:$K$30))+1,""),""),ROW()-ROW(A$32)+1))),),"")</f>
        <v/>
      </c>
      <c r="Q49" s="0" t="str">
        <f aca="false" t="array" ref="Q49:Q49">IFERROR(CONCATENATE((INDEX($T$7:$T$30,SMALL(IF($T$7:$T$30&lt;&gt;"",IF($Q$7:$Q$30&lt;&gt;"",ROW($Q$7:$Q$30)-MIN(ROW($Q$7:$Q$30))+1,""),""),ROW()-ROW(A$32)+1)))," "),"")</f>
        <v/>
      </c>
      <c r="R49" s="0" t="str">
        <f aca="false" t="array" ref="R49:R49">IFERROR(CONCATENATE(TEXT(INDEX($Q$7:$Q$30,SMALL(IF($T$7:$T$30&lt;&gt;"",IF($Q$7:$Q$30&lt;&gt;"",ROW($Q$7:$Q$30)-MIN(ROW($Q$7:$Q$30))+1,""),""),ROW()-ROW(A$32)+1)),"##0")," "),"")</f>
        <v/>
      </c>
      <c r="S49" s="0" t="str">
        <f aca="false" t="array" ref="S49:S49">IFERROR(CONCATENATE((INDEX($A$7:$A$30,SMALL(IF($T$7:$T$30&lt;&gt;"",IF($Q$7:$Q$30&lt;&gt;"",ROW($Q$7:$Q$30)-MIN(ROW($Q$7:$Q$30))+1,""),""),ROW()-ROW(A$32)+1))),),"")</f>
        <v/>
      </c>
      <c r="W49" s="0" t="str">
        <f aca="false" t="array" ref="W49:W49">IFERROR(CONCATENATE((INDEX($Z$7:$Z$30,SMALL(IF($Z$7:$Z$30&lt;&gt;"",IF($W$7:$W$30&lt;&gt;"",ROW($W$7:$W$30)-MIN(ROW($W$7:$W$30))+1,""),""),ROW()-ROW(A$32)+1))),","),"")</f>
        <v/>
      </c>
      <c r="X49" s="0" t="str">
        <f aca="false" t="array" ref="X49:X49">IFERROR(CONCATENATE(TEXT(INDEX($W$7:$W$30,SMALL(IF($Z$7:$Z$30&lt;&gt;"",IF($W$7:$W$30&lt;&gt;"",ROW($W$7:$W$30)-MIN(ROW($W$7:$W$30))+1,""),""),ROW()-ROW(A$32)+1)),"##0"),","),"")</f>
        <v/>
      </c>
      <c r="Y49" s="0" t="str">
        <f aca="false" t="array" ref="Y49:Y49">IFERROR(CONCATENATE((INDEX($A$7:$A$30,SMALL(IF($Z$7:$Z$30&lt;&gt;"",IF($W$7:$W$30&lt;&gt;"",ROW($W$7:$W$30)-MIN(ROW($W$7:$W$30))+1,""),""),ROW()-ROW(A$32)+1))),),"")</f>
        <v/>
      </c>
    </row>
    <row r="50" customFormat="false" ht="12.75" hidden="false" customHeight="false" outlineLevel="0" collapsed="false">
      <c r="K50" s="0" t="str">
        <f aca="false" t="array" ref="K50:K50">IFERROR(CONCATENATE(TEXT(INDEX($K$7:$K$30,SMALL(IF($N$7:$N$30&lt;&gt;"",IF($K$7:$K$30&lt;&gt;"",ROW($K$7:$K$30)-MIN(ROW($K$7:$K$30))+1,""),""),ROW()-ROW(A$32)+1)),"##0"),","),"")</f>
        <v/>
      </c>
      <c r="L50" s="0" t="str">
        <f aca="false" t="array" ref="L50:L50">IFERROR(CONCATENATE((INDEX($N$7:$N$30,SMALL(IF($N$7:$N$30&lt;&gt;"",IF($K$7:$K$30&lt;&gt;"",ROW($K$7:$K$30)-MIN(ROW($K$7:$K$30))+1,""),""),ROW()-ROW(A$32)+1))),","),"")</f>
        <v/>
      </c>
      <c r="M50" s="0" t="str">
        <f aca="false" t="array" ref="M50:M50">IFERROR(CONCATENATE((INDEX($A$7:$A$30,SMALL(IF($N$7:$N$30&lt;&gt;"",IF($K$7:$K$30&lt;&gt;"",ROW($K$7:$K$30)-MIN(ROW($K$7:$K$30))+1,""),""),ROW()-ROW(A$32)+1))),),"")</f>
        <v/>
      </c>
      <c r="Q50" s="0" t="str">
        <f aca="false" t="array" ref="Q50:Q50">IFERROR(CONCATENATE((INDEX($T$7:$T$30,SMALL(IF($T$7:$T$30&lt;&gt;"",IF($Q$7:$Q$30&lt;&gt;"",ROW($Q$7:$Q$30)-MIN(ROW($Q$7:$Q$30))+1,""),""),ROW()-ROW(A$32)+1)))," "),"")</f>
        <v/>
      </c>
      <c r="R50" s="0" t="str">
        <f aca="false" t="array" ref="R50:R50">IFERROR(CONCATENATE(TEXT(INDEX($Q$7:$Q$30,SMALL(IF($T$7:$T$30&lt;&gt;"",IF($Q$7:$Q$30&lt;&gt;"",ROW($Q$7:$Q$30)-MIN(ROW($Q$7:$Q$30))+1,""),""),ROW()-ROW(A$32)+1)),"##0")," "),"")</f>
        <v/>
      </c>
      <c r="S50" s="0" t="str">
        <f aca="false" t="array" ref="S50:S50">IFERROR(CONCATENATE((INDEX($A$7:$A$30,SMALL(IF($T$7:$T$30&lt;&gt;"",IF($Q$7:$Q$30&lt;&gt;"",ROW($Q$7:$Q$30)-MIN(ROW($Q$7:$Q$30))+1,""),""),ROW()-ROW(A$32)+1))),),"")</f>
        <v/>
      </c>
      <c r="W50" s="0" t="str">
        <f aca="false" t="array" ref="W50:W50">IFERROR(CONCATENATE((INDEX($Z$7:$Z$30,SMALL(IF($Z$7:$Z$30&lt;&gt;"",IF($W$7:$W$30&lt;&gt;"",ROW($W$7:$W$30)-MIN(ROW($W$7:$W$30))+1,""),""),ROW()-ROW(A$32)+1))),","),"")</f>
        <v/>
      </c>
      <c r="X50" s="0" t="str">
        <f aca="false" t="array" ref="X50:X50">IFERROR(CONCATENATE(TEXT(INDEX($W$7:$W$30,SMALL(IF($Z$7:$Z$30&lt;&gt;"",IF($W$7:$W$30&lt;&gt;"",ROW($W$7:$W$30)-MIN(ROW($W$7:$W$30))+1,""),""),ROW()-ROW(A$32)+1)),"##0"),","),"")</f>
        <v/>
      </c>
      <c r="Y50" s="0" t="str">
        <f aca="false" t="array" ref="Y50:Y50">IFERROR(CONCATENATE((INDEX($A$7:$A$30,SMALL(IF($Z$7:$Z$30&lt;&gt;"",IF($W$7:$W$30&lt;&gt;"",ROW($W$7:$W$30)-MIN(ROW($W$7:$W$30))+1,""),""),ROW()-ROW(A$32)+1))),),"")</f>
        <v/>
      </c>
    </row>
    <row r="51" customFormat="false" ht="12.75" hidden="false" customHeight="false" outlineLevel="0" collapsed="false">
      <c r="K51" s="0" t="str">
        <f aca="false" t="array" ref="K51:K51">IFERROR(CONCATENATE(TEXT(INDEX($K$7:$K$30,SMALL(IF($N$7:$N$30&lt;&gt;"",IF($K$7:$K$30&lt;&gt;"",ROW($K$7:$K$30)-MIN(ROW($K$7:$K$30))+1,""),""),ROW()-ROW(A$32)+1)),"##0"),","),"")</f>
        <v/>
      </c>
      <c r="L51" s="0" t="str">
        <f aca="false" t="array" ref="L51:L51">IFERROR(CONCATENATE((INDEX($N$7:$N$30,SMALL(IF($N$7:$N$30&lt;&gt;"",IF($K$7:$K$30&lt;&gt;"",ROW($K$7:$K$30)-MIN(ROW($K$7:$K$30))+1,""),""),ROW()-ROW(A$32)+1))),","),"")</f>
        <v/>
      </c>
      <c r="M51" s="0" t="str">
        <f aca="false" t="array" ref="M51:M51">IFERROR(CONCATENATE((INDEX($A$7:$A$30,SMALL(IF($N$7:$N$30&lt;&gt;"",IF($K$7:$K$30&lt;&gt;"",ROW($K$7:$K$30)-MIN(ROW($K$7:$K$30))+1,""),""),ROW()-ROW(A$32)+1))),),"")</f>
        <v/>
      </c>
      <c r="Q51" s="0" t="str">
        <f aca="false" t="array" ref="Q51:Q51">IFERROR(CONCATENATE((INDEX($T$7:$T$30,SMALL(IF($T$7:$T$30&lt;&gt;"",IF($Q$7:$Q$30&lt;&gt;"",ROW($Q$7:$Q$30)-MIN(ROW($Q$7:$Q$30))+1,""),""),ROW()-ROW(A$32)+1)))," "),"")</f>
        <v/>
      </c>
      <c r="R51" s="0" t="str">
        <f aca="false" t="array" ref="R51:R51">IFERROR(CONCATENATE(TEXT(INDEX($Q$7:$Q$30,SMALL(IF($T$7:$T$30&lt;&gt;"",IF($Q$7:$Q$30&lt;&gt;"",ROW($Q$7:$Q$30)-MIN(ROW($Q$7:$Q$30))+1,""),""),ROW()-ROW(A$32)+1)),"##0")," "),"")</f>
        <v/>
      </c>
      <c r="S51" s="0" t="str">
        <f aca="false" t="array" ref="S51:S51">IFERROR(CONCATENATE((INDEX($A$7:$A$30,SMALL(IF($T$7:$T$30&lt;&gt;"",IF($Q$7:$Q$30&lt;&gt;"",ROW($Q$7:$Q$30)-MIN(ROW($Q$7:$Q$30))+1,""),""),ROW()-ROW(A$32)+1))),),"")</f>
        <v/>
      </c>
      <c r="W51" s="0" t="str">
        <f aca="false" t="array" ref="W51:W51">IFERROR(CONCATENATE((INDEX($Z$7:$Z$30,SMALL(IF($Z$7:$Z$30&lt;&gt;"",IF($W$7:$W$30&lt;&gt;"",ROW($W$7:$W$30)-MIN(ROW($W$7:$W$30))+1,""),""),ROW()-ROW(A$32)+1))),","),"")</f>
        <v/>
      </c>
      <c r="X51" s="0" t="str">
        <f aca="false" t="array" ref="X51:X51">IFERROR(CONCATENATE(TEXT(INDEX($W$7:$W$30,SMALL(IF($Z$7:$Z$30&lt;&gt;"",IF($W$7:$W$30&lt;&gt;"",ROW($W$7:$W$30)-MIN(ROW($W$7:$W$30))+1,""),""),ROW()-ROW(A$32)+1)),"##0"),","),"")</f>
        <v/>
      </c>
      <c r="Y51" s="0" t="str">
        <f aca="false" t="array" ref="Y51:Y51">IFERROR(CONCATENATE((INDEX($A$7:$A$30,SMALL(IF($Z$7:$Z$30&lt;&gt;"",IF($W$7:$W$30&lt;&gt;"",ROW($W$7:$W$30)-MIN(ROW($W$7:$W$30))+1,""),""),ROW()-ROW(A$32)+1))),),"")</f>
        <v/>
      </c>
    </row>
    <row r="52" customFormat="false" ht="12.75" hidden="false" customHeight="false" outlineLevel="0" collapsed="false">
      <c r="K52" s="0" t="str">
        <f aca="false" t="array" ref="K52:K52">IFERROR(CONCATENATE(TEXT(INDEX($K$7:$K$30,SMALL(IF($N$7:$N$30&lt;&gt;"",IF($K$7:$K$30&lt;&gt;"",ROW($K$7:$K$30)-MIN(ROW($K$7:$K$30))+1,""),""),ROW()-ROW(A$32)+1)),"##0"),","),"")</f>
        <v/>
      </c>
      <c r="L52" s="0" t="str">
        <f aca="false" t="array" ref="L52:L52">IFERROR(CONCATENATE((INDEX($N$7:$N$30,SMALL(IF($N$7:$N$30&lt;&gt;"",IF($K$7:$K$30&lt;&gt;"",ROW($K$7:$K$30)-MIN(ROW($K$7:$K$30))+1,""),""),ROW()-ROW(A$32)+1))),","),"")</f>
        <v/>
      </c>
      <c r="M52" s="0" t="str">
        <f aca="false" t="array" ref="M52:M52">IFERROR(CONCATENATE((INDEX($A$7:$A$30,SMALL(IF($N$7:$N$30&lt;&gt;"",IF($K$7:$K$30&lt;&gt;"",ROW($K$7:$K$30)-MIN(ROW($K$7:$K$30))+1,""),""),ROW()-ROW(A$32)+1))),),"")</f>
        <v/>
      </c>
      <c r="Q52" s="0" t="str">
        <f aca="false" t="array" ref="Q52:Q52">IFERROR(CONCATENATE((INDEX($T$7:$T$30,SMALL(IF($T$7:$T$30&lt;&gt;"",IF($Q$7:$Q$30&lt;&gt;"",ROW($Q$7:$Q$30)-MIN(ROW($Q$7:$Q$30))+1,""),""),ROW()-ROW(A$32)+1)))," "),"")</f>
        <v/>
      </c>
      <c r="R52" s="0" t="str">
        <f aca="false" t="array" ref="R52:R52">IFERROR(CONCATENATE(TEXT(INDEX($Q$7:$Q$30,SMALL(IF($T$7:$T$30&lt;&gt;"",IF($Q$7:$Q$30&lt;&gt;"",ROW($Q$7:$Q$30)-MIN(ROW($Q$7:$Q$30))+1,""),""),ROW()-ROW(A$32)+1)),"##0")," "),"")</f>
        <v/>
      </c>
      <c r="S52" s="0" t="str">
        <f aca="false" t="array" ref="S52:S52">IFERROR(CONCATENATE((INDEX($A$7:$A$30,SMALL(IF($T$7:$T$30&lt;&gt;"",IF($Q$7:$Q$30&lt;&gt;"",ROW($Q$7:$Q$30)-MIN(ROW($Q$7:$Q$30))+1,""),""),ROW()-ROW(A$32)+1))),),"")</f>
        <v/>
      </c>
      <c r="W52" s="0" t="str">
        <f aca="false" t="array" ref="W52:W52">IFERROR(CONCATENATE((INDEX($Z$7:$Z$30,SMALL(IF($Z$7:$Z$30&lt;&gt;"",IF($W$7:$W$30&lt;&gt;"",ROW($W$7:$W$30)-MIN(ROW($W$7:$W$30))+1,""),""),ROW()-ROW(A$32)+1))),","),"")</f>
        <v/>
      </c>
      <c r="X52" s="0" t="str">
        <f aca="false" t="array" ref="X52:X52">IFERROR(CONCATENATE(TEXT(INDEX($W$7:$W$30,SMALL(IF($Z$7:$Z$30&lt;&gt;"",IF($W$7:$W$30&lt;&gt;"",ROW($W$7:$W$30)-MIN(ROW($W$7:$W$30))+1,""),""),ROW()-ROW(A$32)+1)),"##0"),","),"")</f>
        <v/>
      </c>
      <c r="Y52" s="0" t="str">
        <f aca="false" t="array" ref="Y52:Y52">IFERROR(CONCATENATE((INDEX($A$7:$A$30,SMALL(IF($Z$7:$Z$30&lt;&gt;"",IF($W$7:$W$30&lt;&gt;"",ROW($W$7:$W$30)-MIN(ROW($W$7:$W$30))+1,""),""),ROW()-ROW(A$32)+1))),),"")</f>
        <v/>
      </c>
    </row>
    <row r="53" customFormat="false" ht="12.75" hidden="false" customHeight="false" outlineLevel="0" collapsed="false">
      <c r="K53" s="0" t="str">
        <f aca="false" t="array" ref="K53:K53">IFERROR(CONCATENATE(TEXT(INDEX($K$7:$K$30,SMALL(IF($N$7:$N$30&lt;&gt;"",IF($K$7:$K$30&lt;&gt;"",ROW($K$7:$K$30)-MIN(ROW($K$7:$K$30))+1,""),""),ROW()-ROW(A$32)+1)),"##0"),","),"")</f>
        <v/>
      </c>
      <c r="L53" s="0" t="str">
        <f aca="false" t="array" ref="L53:L53">IFERROR(CONCATENATE((INDEX($N$7:$N$30,SMALL(IF($N$7:$N$30&lt;&gt;"",IF($K$7:$K$30&lt;&gt;"",ROW($K$7:$K$30)-MIN(ROW($K$7:$K$30))+1,""),""),ROW()-ROW(A$32)+1))),","),"")</f>
        <v/>
      </c>
      <c r="M53" s="0" t="str">
        <f aca="false" t="array" ref="M53:M53">IFERROR(CONCATENATE((INDEX($A$7:$A$30,SMALL(IF($N$7:$N$30&lt;&gt;"",IF($K$7:$K$30&lt;&gt;"",ROW($K$7:$K$30)-MIN(ROW($K$7:$K$30))+1,""),""),ROW()-ROW(A$32)+1))),),"")</f>
        <v/>
      </c>
      <c r="Q53" s="0" t="str">
        <f aca="false" t="array" ref="Q53:Q53">IFERROR(CONCATENATE((INDEX($T$7:$T$30,SMALL(IF($T$7:$T$30&lt;&gt;"",IF($Q$7:$Q$30&lt;&gt;"",ROW($Q$7:$Q$30)-MIN(ROW($Q$7:$Q$30))+1,""),""),ROW()-ROW(A$32)+1)))," "),"")</f>
        <v/>
      </c>
      <c r="R53" s="0" t="str">
        <f aca="false" t="array" ref="R53:R53">IFERROR(CONCATENATE(TEXT(INDEX($Q$7:$Q$30,SMALL(IF($T$7:$T$30&lt;&gt;"",IF($Q$7:$Q$30&lt;&gt;"",ROW($Q$7:$Q$30)-MIN(ROW($Q$7:$Q$30))+1,""),""),ROW()-ROW(A$32)+1)),"##0")," "),"")</f>
        <v/>
      </c>
      <c r="S53" s="0" t="str">
        <f aca="false" t="array" ref="S53:S53">IFERROR(CONCATENATE((INDEX($A$7:$A$30,SMALL(IF($T$7:$T$30&lt;&gt;"",IF($Q$7:$Q$30&lt;&gt;"",ROW($Q$7:$Q$30)-MIN(ROW($Q$7:$Q$30))+1,""),""),ROW()-ROW(A$32)+1))),),"")</f>
        <v/>
      </c>
      <c r="W53" s="0" t="str">
        <f aca="false" t="array" ref="W53:W53">IFERROR(CONCATENATE((INDEX($Z$7:$Z$30,SMALL(IF($Z$7:$Z$30&lt;&gt;"",IF($W$7:$W$30&lt;&gt;"",ROW($W$7:$W$30)-MIN(ROW($W$7:$W$30))+1,""),""),ROW()-ROW(A$32)+1))),","),"")</f>
        <v/>
      </c>
      <c r="X53" s="0" t="str">
        <f aca="false" t="array" ref="X53:X53">IFERROR(CONCATENATE(TEXT(INDEX($W$7:$W$30,SMALL(IF($Z$7:$Z$30&lt;&gt;"",IF($W$7:$W$30&lt;&gt;"",ROW($W$7:$W$30)-MIN(ROW($W$7:$W$30))+1,""),""),ROW()-ROW(A$32)+1)),"##0"),","),"")</f>
        <v/>
      </c>
      <c r="Y53" s="0" t="str">
        <f aca="false" t="array" ref="Y53:Y53">IFERROR(CONCATENATE((INDEX($A$7:$A$30,SMALL(IF($Z$7:$Z$30&lt;&gt;"",IF($W$7:$W$30&lt;&gt;"",ROW($W$7:$W$30)-MIN(ROW($W$7:$W$30))+1,""),""),ROW()-ROW(A$32)+1))),),"")</f>
        <v/>
      </c>
    </row>
    <row r="54" customFormat="false" ht="12.75" hidden="false" customHeight="false" outlineLevel="0" collapsed="false">
      <c r="K54" s="0" t="str">
        <f aca="false" t="array" ref="K54:K54">IFERROR(CONCATENATE(TEXT(INDEX($K$7:$K$30,SMALL(IF($N$7:$N$30&lt;&gt;"",IF($K$7:$K$30&lt;&gt;"",ROW($K$7:$K$30)-MIN(ROW($K$7:$K$30))+1,""),""),ROW()-ROW(A$32)+1)),"##0"),","),"")</f>
        <v/>
      </c>
      <c r="L54" s="0" t="str">
        <f aca="false" t="array" ref="L54:L54">IFERROR(CONCATENATE((INDEX($N$7:$N$30,SMALL(IF($N$7:$N$30&lt;&gt;"",IF($K$7:$K$30&lt;&gt;"",ROW($K$7:$K$30)-MIN(ROW($K$7:$K$30))+1,""),""),ROW()-ROW(A$32)+1))),","),"")</f>
        <v/>
      </c>
      <c r="M54" s="0" t="str">
        <f aca="false" t="array" ref="M54:M54">IFERROR(CONCATENATE((INDEX($A$7:$A$30,SMALL(IF($N$7:$N$30&lt;&gt;"",IF($K$7:$K$30&lt;&gt;"",ROW($K$7:$K$30)-MIN(ROW($K$7:$K$30))+1,""),""),ROW()-ROW(A$32)+1))),),"")</f>
        <v/>
      </c>
      <c r="Q54" s="0" t="str">
        <f aca="false" t="array" ref="Q54:Q54">IFERROR(CONCATENATE((INDEX($T$7:$T$30,SMALL(IF($T$7:$T$30&lt;&gt;"",IF($Q$7:$Q$30&lt;&gt;"",ROW($Q$7:$Q$30)-MIN(ROW($Q$7:$Q$30))+1,""),""),ROW()-ROW(A$32)+1)))," "),"")</f>
        <v/>
      </c>
      <c r="R54" s="0" t="str">
        <f aca="false" t="array" ref="R54:R54">IFERROR(CONCATENATE(TEXT(INDEX($Q$7:$Q$30,SMALL(IF($T$7:$T$30&lt;&gt;"",IF($Q$7:$Q$30&lt;&gt;"",ROW($Q$7:$Q$30)-MIN(ROW($Q$7:$Q$30))+1,""),""),ROW()-ROW(A$32)+1)),"##0")," "),"")</f>
        <v/>
      </c>
      <c r="S54" s="0" t="str">
        <f aca="false" t="array" ref="S54:S54">IFERROR(CONCATENATE((INDEX($A$7:$A$30,SMALL(IF($T$7:$T$30&lt;&gt;"",IF($Q$7:$Q$30&lt;&gt;"",ROW($Q$7:$Q$30)-MIN(ROW($Q$7:$Q$30))+1,""),""),ROW()-ROW(A$32)+1))),),"")</f>
        <v/>
      </c>
      <c r="W54" s="0" t="str">
        <f aca="false" t="array" ref="W54:W54">IFERROR(CONCATENATE((INDEX($Z$7:$Z$30,SMALL(IF($Z$7:$Z$30&lt;&gt;"",IF($W$7:$W$30&lt;&gt;"",ROW($W$7:$W$30)-MIN(ROW($W$7:$W$30))+1,""),""),ROW()-ROW(A$32)+1))),","),"")</f>
        <v/>
      </c>
      <c r="X54" s="0" t="str">
        <f aca="false" t="array" ref="X54:X54">IFERROR(CONCATENATE(TEXT(INDEX($W$7:$W$30,SMALL(IF($Z$7:$Z$30&lt;&gt;"",IF($W$7:$W$30&lt;&gt;"",ROW($W$7:$W$30)-MIN(ROW($W$7:$W$30))+1,""),""),ROW()-ROW(A$32)+1)),"##0"),","),"")</f>
        <v/>
      </c>
      <c r="Y54" s="0" t="str">
        <f aca="false" t="array" ref="Y54:Y54">IFERROR(CONCATENATE((INDEX($A$7:$A$30,SMALL(IF($Z$7:$Z$30&lt;&gt;"",IF($W$7:$W$30&lt;&gt;"",ROW($W$7:$W$30)-MIN(ROW($W$7:$W$30))+1,""),""),ROW()-ROW(A$32)+1))),),"")</f>
        <v/>
      </c>
    </row>
    <row r="55" customFormat="false" ht="12.75" hidden="false" customHeight="false" outlineLevel="0" collapsed="false">
      <c r="K55" s="0" t="str">
        <f aca="false" t="array" ref="K55:K55">IFERROR(CONCATENATE(TEXT(INDEX($K$7:$K$30,SMALL(IF($N$7:$N$30&lt;&gt;"",IF($K$7:$K$30&lt;&gt;"",ROW($K$7:$K$30)-MIN(ROW($K$7:$K$30))+1,""),""),ROW()-ROW(A$32)+1)),"##0"),","),"")</f>
        <v/>
      </c>
      <c r="L55" s="0" t="str">
        <f aca="false" t="array" ref="L55:L55">IFERROR(CONCATENATE((INDEX($N$7:$N$30,SMALL(IF($N$7:$N$30&lt;&gt;"",IF($K$7:$K$30&lt;&gt;"",ROW($K$7:$K$30)-MIN(ROW($K$7:$K$30))+1,""),""),ROW()-ROW(A$32)+1))),","),"")</f>
        <v/>
      </c>
      <c r="M55" s="0" t="str">
        <f aca="false" t="array" ref="M55:M55">IFERROR(CONCATENATE((INDEX($A$7:$A$30,SMALL(IF($N$7:$N$30&lt;&gt;"",IF($K$7:$K$30&lt;&gt;"",ROW($K$7:$K$30)-MIN(ROW($K$7:$K$30))+1,""),""),ROW()-ROW(A$32)+1))),),"")</f>
        <v/>
      </c>
      <c r="Q55" s="0" t="str">
        <f aca="false" t="array" ref="Q55:Q55">IFERROR(CONCATENATE((INDEX($T$7:$T$30,SMALL(IF($T$7:$T$30&lt;&gt;"",IF($Q$7:$Q$30&lt;&gt;"",ROW($Q$7:$Q$30)-MIN(ROW($Q$7:$Q$30))+1,""),""),ROW()-ROW(A$32)+1)))," "),"")</f>
        <v/>
      </c>
      <c r="R55" s="0" t="str">
        <f aca="false" t="array" ref="R55:R55">IFERROR(CONCATENATE(TEXT(INDEX($Q$7:$Q$30,SMALL(IF($T$7:$T$30&lt;&gt;"",IF($Q$7:$Q$30&lt;&gt;"",ROW($Q$7:$Q$30)-MIN(ROW($Q$7:$Q$30))+1,""),""),ROW()-ROW(A$32)+1)),"##0")," "),"")</f>
        <v/>
      </c>
      <c r="S55" s="0" t="str">
        <f aca="false" t="array" ref="S55:S55">IFERROR(CONCATENATE((INDEX($A$7:$A$30,SMALL(IF($T$7:$T$30&lt;&gt;"",IF($Q$7:$Q$30&lt;&gt;"",ROW($Q$7:$Q$30)-MIN(ROW($Q$7:$Q$30))+1,""),""),ROW()-ROW(A$32)+1))),),"")</f>
        <v/>
      </c>
      <c r="W55" s="0" t="str">
        <f aca="false" t="array" ref="W55:W55">IFERROR(CONCATENATE((INDEX($Z$7:$Z$30,SMALL(IF($Z$7:$Z$30&lt;&gt;"",IF($W$7:$W$30&lt;&gt;"",ROW($W$7:$W$30)-MIN(ROW($W$7:$W$30))+1,""),""),ROW()-ROW(A$32)+1))),","),"")</f>
        <v/>
      </c>
      <c r="X55" s="0" t="str">
        <f aca="false" t="array" ref="X55:X55">IFERROR(CONCATENATE(TEXT(INDEX($W$7:$W$30,SMALL(IF($Z$7:$Z$30&lt;&gt;"",IF($W$7:$W$30&lt;&gt;"",ROW($W$7:$W$30)-MIN(ROW($W$7:$W$30))+1,""),""),ROW()-ROW(A$32)+1)),"##0"),","),"")</f>
        <v/>
      </c>
      <c r="Y55" s="0" t="str">
        <f aca="false" t="array" ref="Y55:Y55">IFERROR(CONCATENATE((INDEX($A$7:$A$30,SMALL(IF($Z$7:$Z$30&lt;&gt;"",IF($W$7:$W$30&lt;&gt;"",ROW($W$7:$W$30)-MIN(ROW($W$7:$W$30))+1,""),""),ROW()-ROW(A$32)+1))),),"")</f>
        <v/>
      </c>
    </row>
  </sheetData>
  <mergeCells count="4">
    <mergeCell ref="A5:I5"/>
    <mergeCell ref="J5:O5"/>
    <mergeCell ref="P5:U5"/>
    <mergeCell ref="V5:AA5"/>
  </mergeCells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2016-08-01T18:23:00Z</dcterms:created>
  <dc:creator/>
  <dc:description/>
  <dc:language>en-US</dc:language>
  <cp:lastModifiedBy/>
  <dcterms:modified xsi:type="dcterms:W3CDTF">2016-08-01T14:01:21Z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