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24226"/>
  <xr:revisionPtr revIDLastSave="0" documentId="8_{5C157248-F897-4ADA-BC64-A9CFEB33C417}" xr6:coauthVersionLast="47" xr6:coauthVersionMax="47" xr10:uidLastSave="{00000000-0000-0000-0000-000000000000}"/>
  <bookViews>
    <workbookView xWindow="240" yWindow="60" windowWidth="20115" windowHeight="8010" firstSheet="1" activeTab="1" xr2:uid="{00000000-000D-0000-FFFF-FFFF00000000}"/>
  </bookViews>
  <sheets>
    <sheet name="IMDB_Movies_Cleaned_Dataset" sheetId="1" r:id="rId1"/>
    <sheet name="insights" sheetId="2" r:id="rId2"/>
  </sheets>
  <definedNames>
    <definedName name="_xlnm._FilterDatabase" localSheetId="1" hidden="1">insights!$T$3:$X$3</definedName>
    <definedName name="_xlnm._FilterDatabase" localSheetId="0" hidden="1">IMDB_Movies_Cleaned_Dataset!$A$1:$L$3787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/>
  <c r="H47" i="2"/>
  <c r="H45" i="2"/>
  <c r="H46" i="2"/>
  <c r="H48" i="2"/>
  <c r="H49" i="2"/>
  <c r="H50" i="2"/>
  <c r="H51" i="2"/>
  <c r="H52" i="2"/>
  <c r="H53" i="2"/>
  <c r="H54" i="2"/>
  <c r="K2" i="1"/>
  <c r="X28" i="2" a="1"/>
  <c r="X28" i="2"/>
  <c r="X4" i="2" a="1"/>
  <c r="X4" i="2"/>
  <c r="U7" i="2"/>
  <c r="U21" i="2"/>
  <c r="U6" i="2"/>
  <c r="U10" i="2"/>
  <c r="U11" i="2"/>
  <c r="U24" i="2"/>
  <c r="U16" i="2"/>
  <c r="U17" i="2"/>
  <c r="U25" i="2"/>
  <c r="U9" i="2"/>
  <c r="U26" i="2"/>
  <c r="U18" i="2"/>
  <c r="U27" i="2"/>
  <c r="U13" i="2"/>
  <c r="U15" i="2"/>
  <c r="U5" i="2"/>
  <c r="U22" i="2"/>
  <c r="U28" i="2"/>
  <c r="U8" i="2"/>
  <c r="U12" i="2"/>
  <c r="U29" i="2"/>
  <c r="U30" i="2"/>
  <c r="U31" i="2"/>
  <c r="U32" i="2"/>
  <c r="U33" i="2"/>
  <c r="U14" i="2"/>
  <c r="U19" i="2"/>
  <c r="U20" i="2"/>
  <c r="U23" i="2"/>
  <c r="U34" i="2"/>
  <c r="U35" i="2"/>
  <c r="U36" i="2"/>
  <c r="U37" i="2"/>
  <c r="U38" i="2"/>
  <c r="U39" i="2"/>
  <c r="U40" i="2"/>
  <c r="U41" i="2"/>
  <c r="B48" i="2"/>
  <c r="I4" i="2" a="1"/>
  <c r="I4" i="2" s="1"/>
  <c r="G4" i="2" a="1"/>
  <c r="G4" i="2"/>
  <c r="H4" i="2" a="1"/>
  <c r="H4" i="2" s="1"/>
  <c r="F4" i="2" a="1"/>
  <c r="F4" i="2" s="1"/>
  <c r="E4" i="2" a="1"/>
  <c r="E4" i="2" s="1"/>
  <c r="K16" i="1"/>
  <c r="X7" i="2" a="1"/>
  <c r="X7" i="2" s="1"/>
  <c r="X21" i="2" a="1"/>
  <c r="X21" i="2" s="1"/>
  <c r="X6" i="2" a="1"/>
  <c r="X6" i="2" s="1"/>
  <c r="X5" i="2" a="1"/>
  <c r="X5" i="2" s="1"/>
  <c r="X30" i="2" a="1"/>
  <c r="X30" i="2" s="1"/>
  <c r="X31" i="2" a="1"/>
  <c r="X31" i="2" s="1"/>
  <c r="X11" i="2" a="1"/>
  <c r="X11" i="2" s="1"/>
  <c r="X9" i="2" a="1"/>
  <c r="X9" i="2" s="1"/>
  <c r="X32" i="2" a="1"/>
  <c r="X32" i="2" s="1"/>
  <c r="X12" i="2" a="1"/>
  <c r="X12" i="2" s="1"/>
  <c r="X17" i="2" a="1"/>
  <c r="X17" i="2" s="1"/>
  <c r="X22" i="2" a="1"/>
  <c r="X22" i="2" s="1"/>
  <c r="X8" i="2" a="1"/>
  <c r="X8" i="2" s="1"/>
  <c r="X33" i="2" a="1"/>
  <c r="X33" i="2" s="1"/>
  <c r="X16" i="2" a="1"/>
  <c r="X16" i="2" s="1"/>
  <c r="X29" i="2" a="1"/>
  <c r="X29" i="2" s="1"/>
  <c r="X14" i="2" a="1"/>
  <c r="X14" i="2" s="1"/>
  <c r="X10" i="2" a="1"/>
  <c r="X10" i="2" s="1"/>
  <c r="X18" i="2" a="1"/>
  <c r="X18" i="2" s="1"/>
  <c r="X13" i="2" a="1"/>
  <c r="X13" i="2" s="1"/>
  <c r="X15" i="2" a="1"/>
  <c r="X15" i="2" s="1"/>
  <c r="X34" i="2" a="1"/>
  <c r="X34" i="2" s="1"/>
  <c r="X35" i="2" a="1"/>
  <c r="X35" i="2" s="1"/>
  <c r="X36" i="2" a="1"/>
  <c r="X36" i="2" s="1"/>
  <c r="X19" i="2" a="1"/>
  <c r="X19" i="2" s="1"/>
  <c r="X37" i="2" a="1"/>
  <c r="X37" i="2" s="1"/>
  <c r="X38" i="2" a="1"/>
  <c r="X38" i="2" s="1"/>
  <c r="X39" i="2" a="1"/>
  <c r="X39" i="2" s="1"/>
  <c r="X23" i="2" a="1"/>
  <c r="X23" i="2" s="1"/>
  <c r="X40" i="2" a="1"/>
  <c r="X40" i="2" s="1"/>
  <c r="X20" i="2" a="1"/>
  <c r="X20" i="2" s="1"/>
  <c r="X41" i="2" a="1"/>
  <c r="X41" i="2" s="1"/>
  <c r="W7" i="2" a="1"/>
  <c r="W7" i="2" s="1"/>
  <c r="W21" i="2" a="1"/>
  <c r="W21" i="2" s="1"/>
  <c r="W6" i="2" a="1"/>
  <c r="W6" i="2" s="1"/>
  <c r="W5" i="2" a="1"/>
  <c r="W5" i="2" s="1"/>
  <c r="W27" i="2" a="1"/>
  <c r="W27" i="2" s="1"/>
  <c r="W30" i="2" a="1"/>
  <c r="W30" i="2" s="1"/>
  <c r="W25" i="2" a="1"/>
  <c r="W25" i="2" s="1"/>
  <c r="W31" i="2" a="1"/>
  <c r="W31" i="2" s="1"/>
  <c r="W11" i="2" a="1"/>
  <c r="W11" i="2" s="1"/>
  <c r="W9" i="2" a="1"/>
  <c r="W9" i="2" s="1"/>
  <c r="W32" i="2" a="1"/>
  <c r="W32" i="2" s="1"/>
  <c r="W12" i="2" a="1"/>
  <c r="W12" i="2" s="1"/>
  <c r="W17" i="2" a="1"/>
  <c r="W17" i="2" s="1"/>
  <c r="W22" i="2" a="1"/>
  <c r="W22" i="2" s="1"/>
  <c r="W8" i="2" a="1"/>
  <c r="W8" i="2" s="1"/>
  <c r="W33" i="2" a="1"/>
  <c r="W33" i="2" s="1"/>
  <c r="W16" i="2" a="1"/>
  <c r="W16" i="2" s="1"/>
  <c r="W29" i="2" a="1"/>
  <c r="W29" i="2" s="1"/>
  <c r="W14" i="2" a="1"/>
  <c r="W14" i="2" s="1"/>
  <c r="W24" i="2" a="1"/>
  <c r="W24" i="2" s="1"/>
  <c r="W10" i="2" a="1"/>
  <c r="W10" i="2" s="1"/>
  <c r="W26" i="2" a="1"/>
  <c r="W26" i="2" s="1"/>
  <c r="W18" i="2" a="1"/>
  <c r="W18" i="2" s="1"/>
  <c r="W13" i="2" a="1"/>
  <c r="W13" i="2" s="1"/>
  <c r="W15" i="2" a="1"/>
  <c r="W15" i="2" s="1"/>
  <c r="W28" i="2" a="1"/>
  <c r="W28" i="2" s="1"/>
  <c r="W34" i="2" a="1"/>
  <c r="W34" i="2" s="1"/>
  <c r="W35" i="2" a="1"/>
  <c r="W35" i="2" s="1"/>
  <c r="W36" i="2" a="1"/>
  <c r="W36" i="2" s="1"/>
  <c r="W19" i="2" a="1"/>
  <c r="W19" i="2" s="1"/>
  <c r="W37" i="2" a="1"/>
  <c r="W37" i="2" s="1"/>
  <c r="W38" i="2" a="1"/>
  <c r="W38" i="2" s="1"/>
  <c r="W39" i="2" a="1"/>
  <c r="W39" i="2" s="1"/>
  <c r="W23" i="2" a="1"/>
  <c r="W23" i="2" s="1"/>
  <c r="W40" i="2" a="1"/>
  <c r="W40" i="2" s="1"/>
  <c r="W20" i="2" a="1"/>
  <c r="W20" i="2" s="1"/>
  <c r="W41" i="2" a="1"/>
  <c r="W41" i="2" s="1"/>
  <c r="W4" i="2" a="1"/>
  <c r="W4" i="2" s="1"/>
  <c r="V7" i="2"/>
  <c r="V21" i="2"/>
  <c r="V6" i="2"/>
  <c r="V5" i="2"/>
  <c r="V27" i="2"/>
  <c r="V30" i="2"/>
  <c r="V25" i="2"/>
  <c r="V31" i="2"/>
  <c r="V11" i="2"/>
  <c r="V9" i="2"/>
  <c r="V32" i="2"/>
  <c r="V12" i="2"/>
  <c r="V17" i="2"/>
  <c r="V22" i="2"/>
  <c r="V8" i="2"/>
  <c r="V33" i="2"/>
  <c r="V16" i="2"/>
  <c r="V29" i="2"/>
  <c r="V14" i="2"/>
  <c r="V24" i="2"/>
  <c r="V10" i="2"/>
  <c r="V26" i="2"/>
  <c r="V18" i="2"/>
  <c r="V13" i="2"/>
  <c r="V15" i="2"/>
  <c r="V28" i="2"/>
  <c r="V34" i="2"/>
  <c r="V35" i="2"/>
  <c r="V36" i="2"/>
  <c r="V19" i="2"/>
  <c r="V37" i="2"/>
  <c r="V38" i="2"/>
  <c r="V39" i="2"/>
  <c r="V23" i="2"/>
  <c r="V40" i="2"/>
  <c r="V20" i="2"/>
  <c r="V41" i="2"/>
  <c r="V4" i="2"/>
  <c r="U4" i="2"/>
  <c r="B46" i="2"/>
  <c r="B47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45" i="2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5" i="2" a="1"/>
  <c r="D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5" i="2" a="1"/>
  <c r="E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5" i="2" a="1"/>
  <c r="G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5" i="2" a="1"/>
  <c r="F5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7" i="2" a="1"/>
  <c r="I7" i="2" s="1"/>
  <c r="I6" i="2" a="1"/>
  <c r="I6" i="2" s="1"/>
  <c r="I5" i="2" a="1"/>
  <c r="I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5" i="2" a="1"/>
  <c r="H5" i="2" s="1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45" i="2"/>
  <c r="L1436" i="1"/>
  <c r="L3601" i="1"/>
  <c r="L49" i="1"/>
  <c r="L3773" i="1"/>
  <c r="L305" i="1"/>
  <c r="L3672" i="1"/>
  <c r="L45" i="1"/>
  <c r="L486" i="1"/>
  <c r="L292" i="1"/>
  <c r="L2750" i="1"/>
  <c r="L3472" i="1"/>
  <c r="L50" i="1"/>
  <c r="L3762" i="1"/>
  <c r="L373" i="1"/>
  <c r="L3725" i="1"/>
  <c r="L7" i="1"/>
  <c r="L2752" i="1"/>
  <c r="L3610" i="1"/>
  <c r="L1622" i="1"/>
  <c r="L783" i="1"/>
  <c r="L3744" i="1"/>
  <c r="L751" i="1"/>
  <c r="L3757" i="1"/>
  <c r="L1374" i="1"/>
  <c r="L4" i="1"/>
  <c r="L89" i="1"/>
  <c r="L3768" i="1"/>
  <c r="L3" i="1"/>
  <c r="L204" i="1"/>
  <c r="L69" i="1"/>
  <c r="L44" i="1"/>
  <c r="L127" i="1"/>
  <c r="L946" i="1"/>
  <c r="L361" i="1"/>
  <c r="L47" i="1"/>
  <c r="L716" i="1"/>
  <c r="L1077" i="1"/>
  <c r="L1742" i="1"/>
  <c r="L1810" i="1"/>
  <c r="L2732" i="1"/>
  <c r="L3726" i="1"/>
  <c r="L42" i="1"/>
  <c r="L3710" i="1"/>
  <c r="L86" i="1"/>
  <c r="L1331" i="1"/>
  <c r="L740" i="1"/>
  <c r="L664" i="1"/>
  <c r="L3765" i="1"/>
  <c r="L648" i="1"/>
  <c r="L3756" i="1"/>
  <c r="L3736" i="1"/>
  <c r="L87" i="1"/>
  <c r="L132" i="1"/>
  <c r="L479" i="1"/>
  <c r="L3658" i="1"/>
  <c r="L599" i="1"/>
  <c r="L1975" i="1"/>
  <c r="L3508" i="1"/>
  <c r="L3686" i="1"/>
  <c r="L3764" i="1"/>
  <c r="L3664" i="1"/>
  <c r="L178" i="1"/>
  <c r="L3298" i="1"/>
  <c r="L10" i="1"/>
  <c r="L154" i="1"/>
  <c r="L974" i="1"/>
  <c r="L64" i="1"/>
  <c r="L3746" i="1"/>
  <c r="L3666" i="1"/>
  <c r="L3589" i="1"/>
  <c r="L3017" i="1"/>
  <c r="L3711" i="1"/>
  <c r="L3719" i="1"/>
  <c r="L3731" i="1"/>
  <c r="L3349" i="1"/>
  <c r="L63" i="1"/>
  <c r="L60" i="1"/>
  <c r="L176" i="1"/>
  <c r="L3071" i="1"/>
  <c r="L403" i="1"/>
  <c r="L667" i="1"/>
  <c r="L3766" i="1"/>
  <c r="L249" i="1"/>
  <c r="L342" i="1"/>
  <c r="L3748" i="1"/>
  <c r="L426" i="1"/>
  <c r="L941" i="1"/>
  <c r="L3771" i="1"/>
  <c r="L3689" i="1"/>
  <c r="L477" i="1"/>
  <c r="L3634" i="1"/>
  <c r="L78" i="1"/>
  <c r="L980" i="1"/>
  <c r="L130" i="1"/>
  <c r="L145" i="1"/>
  <c r="L199" i="1"/>
  <c r="L3283" i="1"/>
  <c r="L3006" i="1"/>
  <c r="L147" i="1"/>
  <c r="L3732" i="1"/>
  <c r="L3750" i="1"/>
  <c r="L3742" i="1"/>
  <c r="L84" i="1"/>
  <c r="L3759" i="1"/>
  <c r="L3697" i="1"/>
  <c r="L3644" i="1"/>
  <c r="L418" i="1"/>
  <c r="L73" i="1"/>
  <c r="L3761" i="1"/>
  <c r="L112" i="1"/>
  <c r="L118" i="1"/>
  <c r="L310" i="1"/>
  <c r="L201" i="1"/>
  <c r="L433" i="1"/>
  <c r="L435" i="1"/>
  <c r="L445" i="1"/>
  <c r="L832" i="1"/>
  <c r="L885" i="1"/>
  <c r="L835" i="1"/>
  <c r="L2873" i="1"/>
  <c r="L29" i="1"/>
  <c r="L134" i="1"/>
  <c r="L701" i="1"/>
  <c r="L1694" i="1"/>
  <c r="L3122" i="1"/>
  <c r="L806" i="1"/>
  <c r="L3525" i="1"/>
  <c r="L3461" i="1"/>
  <c r="L3698" i="1"/>
  <c r="L3234" i="1"/>
  <c r="L582" i="1"/>
  <c r="L3735" i="1"/>
  <c r="L3306" i="1"/>
  <c r="L1228" i="1"/>
  <c r="L3175" i="1"/>
  <c r="L3121" i="1"/>
  <c r="L3717" i="1"/>
  <c r="L3763" i="1"/>
  <c r="L3728" i="1"/>
  <c r="L3760" i="1"/>
  <c r="L3500" i="1"/>
  <c r="L3582" i="1"/>
  <c r="L347" i="1"/>
  <c r="L1127" i="1"/>
  <c r="L3377" i="1"/>
  <c r="L400" i="1"/>
  <c r="L505" i="1"/>
  <c r="L3701" i="1"/>
  <c r="L2217" i="1"/>
  <c r="L385" i="1"/>
  <c r="L3581" i="1"/>
  <c r="L1403" i="1"/>
  <c r="L3424" i="1"/>
  <c r="L3713" i="1"/>
  <c r="L192" i="1"/>
  <c r="L25" i="1"/>
  <c r="L785" i="1"/>
  <c r="L3755" i="1"/>
  <c r="L3753" i="1"/>
  <c r="L3281" i="1"/>
  <c r="L2848" i="1"/>
  <c r="L2505" i="1"/>
  <c r="L2668" i="1"/>
  <c r="L3683" i="1"/>
  <c r="L3754" i="1"/>
  <c r="L691" i="1"/>
  <c r="L2707" i="1"/>
  <c r="L3665" i="1"/>
  <c r="L71" i="1"/>
  <c r="L3708" i="1"/>
  <c r="L3091" i="1"/>
  <c r="L3734" i="1"/>
  <c r="L524" i="1"/>
  <c r="L3650" i="1"/>
  <c r="L2926" i="1"/>
  <c r="L3628" i="1"/>
  <c r="L159" i="1"/>
  <c r="L268" i="1"/>
  <c r="L512" i="1"/>
  <c r="L13" i="1"/>
  <c r="L617" i="1"/>
  <c r="L208" i="1"/>
  <c r="L1480" i="1"/>
  <c r="L1096" i="1"/>
  <c r="L1483" i="1"/>
  <c r="L3318" i="1"/>
  <c r="L3670" i="1"/>
  <c r="L150" i="1"/>
  <c r="L3722" i="1"/>
  <c r="L3704" i="1"/>
  <c r="L1405" i="1"/>
  <c r="L2990" i="1"/>
  <c r="L1123" i="1"/>
  <c r="L57" i="1"/>
  <c r="L3747" i="1"/>
  <c r="L76" i="1"/>
  <c r="L43" i="1"/>
  <c r="L241" i="1"/>
  <c r="L854" i="1"/>
  <c r="L203" i="1"/>
  <c r="L271" i="1"/>
  <c r="L395" i="1"/>
  <c r="L671" i="1"/>
  <c r="L456" i="1"/>
  <c r="L3652" i="1"/>
  <c r="L2929" i="1"/>
  <c r="L3155" i="1"/>
  <c r="L122" i="1"/>
  <c r="L399" i="1"/>
  <c r="L248" i="1"/>
  <c r="L610" i="1"/>
  <c r="L1818" i="1"/>
  <c r="L1631" i="1"/>
  <c r="L1591" i="1"/>
  <c r="L2909" i="1"/>
  <c r="L3204" i="1"/>
  <c r="L2399" i="1"/>
  <c r="L3661" i="1"/>
  <c r="L3274" i="1"/>
  <c r="L3617" i="1"/>
  <c r="L3576" i="1"/>
  <c r="L3715" i="1"/>
  <c r="L3738" i="1"/>
  <c r="L3570" i="1"/>
  <c r="L3467" i="1"/>
  <c r="L24" i="1"/>
  <c r="L53" i="1"/>
  <c r="L66" i="1"/>
  <c r="L1322" i="1"/>
  <c r="L9" i="1"/>
  <c r="L482" i="1"/>
  <c r="L3709" i="1"/>
  <c r="L3700" i="1"/>
  <c r="L375" i="1"/>
  <c r="L68" i="1"/>
  <c r="L3631" i="1"/>
  <c r="L3656" i="1"/>
  <c r="L3691" i="1"/>
  <c r="L115" i="1"/>
  <c r="L579" i="1"/>
  <c r="L1224" i="1"/>
  <c r="L1709" i="1"/>
  <c r="L1214" i="1"/>
  <c r="L371" i="1"/>
  <c r="L1075" i="1"/>
  <c r="L2660" i="1"/>
  <c r="L3702" i="1"/>
  <c r="L3256" i="1"/>
  <c r="L2407" i="1"/>
  <c r="L768" i="1"/>
  <c r="L3677" i="1"/>
  <c r="L3597" i="1"/>
  <c r="L3335" i="1"/>
  <c r="L3509" i="1"/>
  <c r="L3758" i="1"/>
  <c r="L3627" i="1"/>
  <c r="L940" i="1"/>
  <c r="L39" i="1"/>
  <c r="L3730" i="1"/>
  <c r="L3630" i="1"/>
  <c r="L2733" i="1"/>
  <c r="L935" i="1"/>
  <c r="L3723" i="1"/>
  <c r="L1544" i="1"/>
  <c r="L2092" i="1"/>
  <c r="L148" i="1"/>
  <c r="L3740" i="1"/>
  <c r="L3724" i="1"/>
  <c r="L1350" i="1"/>
  <c r="L273" i="1"/>
  <c r="L829" i="1"/>
  <c r="L80" i="1"/>
  <c r="L1162" i="1"/>
  <c r="L293" i="1"/>
  <c r="L207" i="1"/>
  <c r="L2353" i="1"/>
  <c r="L826" i="1"/>
  <c r="L798" i="1"/>
  <c r="L3514" i="1"/>
  <c r="L527" i="1"/>
  <c r="L1098" i="1"/>
  <c r="L1856" i="1"/>
  <c r="L389" i="1"/>
  <c r="L1970" i="1"/>
  <c r="L2871" i="1"/>
  <c r="L2640" i="1"/>
  <c r="L343" i="1"/>
  <c r="L3360" i="1"/>
  <c r="L3294" i="1"/>
  <c r="L1523" i="1"/>
  <c r="L3485" i="1"/>
  <c r="L3110" i="1"/>
  <c r="L3587" i="1"/>
  <c r="L1168" i="1"/>
  <c r="L275" i="1"/>
  <c r="L3642" i="1"/>
  <c r="L3712" i="1"/>
  <c r="L3333" i="1"/>
  <c r="L3676" i="1"/>
  <c r="L3396" i="1"/>
  <c r="L3751" i="1"/>
  <c r="L3643" i="1"/>
  <c r="L3645" i="1"/>
  <c r="L3716" i="1"/>
  <c r="L3699" i="1"/>
  <c r="L3714" i="1"/>
  <c r="L3745" i="1"/>
  <c r="L3696" i="1"/>
  <c r="L802" i="1"/>
  <c r="L1960" i="1"/>
  <c r="L205" i="1"/>
  <c r="L3276" i="1"/>
  <c r="L3743" i="1"/>
  <c r="L3575" i="1"/>
  <c r="L3459" i="1"/>
  <c r="L1172" i="1"/>
  <c r="L2709" i="1"/>
  <c r="L3437" i="1"/>
  <c r="L2492" i="1"/>
  <c r="L3598" i="1"/>
  <c r="L372" i="1"/>
  <c r="L202" i="1"/>
  <c r="L3252" i="1"/>
  <c r="L17" i="1"/>
  <c r="L19" i="1"/>
  <c r="L32" i="1"/>
  <c r="L3720" i="1"/>
  <c r="L1191" i="1"/>
  <c r="L3718" i="1"/>
  <c r="L254" i="1"/>
  <c r="L276" i="1"/>
  <c r="L3188" i="1"/>
  <c r="L3339" i="1"/>
  <c r="L3729" i="1"/>
  <c r="L72" i="1"/>
  <c r="L3733" i="1"/>
  <c r="L2587" i="1"/>
  <c r="L85" i="1"/>
  <c r="L93" i="1"/>
  <c r="L3176" i="1"/>
  <c r="L125" i="1"/>
  <c r="L444" i="1"/>
  <c r="L931" i="1"/>
  <c r="L198" i="1"/>
  <c r="L3475" i="1"/>
  <c r="L754" i="1"/>
  <c r="L614" i="1"/>
  <c r="L815" i="1"/>
  <c r="L1120" i="1"/>
  <c r="L1323" i="1"/>
  <c r="L1417" i="1"/>
  <c r="L151" i="1"/>
  <c r="L3526" i="1"/>
  <c r="L2453" i="1"/>
  <c r="L1496" i="1"/>
  <c r="L1416" i="1"/>
  <c r="L2777" i="1"/>
  <c r="L3257" i="1"/>
  <c r="L3035" i="1"/>
  <c r="L1383" i="1"/>
  <c r="L3269" i="1"/>
  <c r="L2667" i="1"/>
  <c r="L3258" i="1"/>
  <c r="L3434" i="1"/>
  <c r="L3367" i="1"/>
  <c r="L2613" i="1"/>
  <c r="L3741" i="1"/>
  <c r="L3432" i="1"/>
  <c r="L465" i="1"/>
  <c r="L3583" i="1"/>
  <c r="L3586" i="1"/>
  <c r="L3591" i="1"/>
  <c r="L3693" i="1"/>
  <c r="L1146" i="1"/>
  <c r="L3385" i="1"/>
  <c r="L3739" i="1"/>
  <c r="L757" i="1"/>
  <c r="L103" i="1"/>
  <c r="L110" i="1"/>
  <c r="L226" i="1"/>
  <c r="L214" i="1"/>
  <c r="L257" i="1"/>
  <c r="L225" i="1"/>
  <c r="L3659" i="1"/>
  <c r="L387" i="1"/>
  <c r="L608" i="1"/>
  <c r="L631" i="1"/>
  <c r="L3165" i="1"/>
  <c r="L1730" i="1"/>
  <c r="L3268" i="1"/>
  <c r="L1023" i="1"/>
  <c r="L871" i="1"/>
  <c r="L780" i="1"/>
  <c r="L2104" i="1"/>
  <c r="L376" i="1"/>
  <c r="L3120" i="1"/>
  <c r="L3539" i="1"/>
  <c r="L3228" i="1"/>
  <c r="L3408" i="1"/>
  <c r="L3282" i="1"/>
  <c r="L3657" i="1"/>
  <c r="L3604" i="1"/>
  <c r="L3602" i="1"/>
  <c r="L3232" i="1"/>
  <c r="L3418" i="1"/>
  <c r="L3423" i="1"/>
  <c r="L422" i="1"/>
  <c r="L354" i="1"/>
  <c r="L3265" i="1"/>
  <c r="L367" i="1"/>
  <c r="L3578" i="1"/>
  <c r="L2499" i="1"/>
  <c r="L2776" i="1"/>
  <c r="L3476" i="1"/>
  <c r="L3618" i="1"/>
  <c r="L83" i="1"/>
  <c r="L981" i="1"/>
  <c r="L215" i="1"/>
  <c r="L11" i="1"/>
  <c r="L67" i="1"/>
  <c r="L282" i="1"/>
  <c r="L332" i="1"/>
  <c r="L377" i="1"/>
  <c r="L379" i="1"/>
  <c r="L3464" i="1"/>
  <c r="L323" i="1"/>
  <c r="L424" i="1"/>
  <c r="L463" i="1"/>
  <c r="L509" i="1"/>
  <c r="L590" i="1"/>
  <c r="L534" i="1"/>
  <c r="L644" i="1"/>
  <c r="L473" i="1"/>
  <c r="L777" i="1"/>
  <c r="L831" i="1"/>
  <c r="L954" i="1"/>
  <c r="L977" i="1"/>
  <c r="L908" i="1"/>
  <c r="L1037" i="1"/>
  <c r="L1173" i="1"/>
  <c r="L1245" i="1"/>
  <c r="L1308" i="1"/>
  <c r="L1368" i="1"/>
  <c r="L1394" i="1"/>
  <c r="L1156" i="1"/>
  <c r="L2094" i="1"/>
  <c r="L1870" i="1"/>
  <c r="L1143" i="1"/>
  <c r="L1660" i="1"/>
  <c r="L1067" i="1"/>
  <c r="L2620" i="1"/>
  <c r="L1933" i="1"/>
  <c r="L2883" i="1"/>
  <c r="L3028" i="1"/>
  <c r="L251" i="1"/>
  <c r="L3209" i="1"/>
  <c r="L3302" i="1"/>
  <c r="L3556" i="1"/>
  <c r="L2844" i="1"/>
  <c r="L3445" i="1"/>
  <c r="L3446" i="1"/>
  <c r="L3569" i="1"/>
  <c r="L3638" i="1"/>
  <c r="L3483" i="1"/>
  <c r="L3579" i="1"/>
  <c r="L3605" i="1"/>
  <c r="L3615" i="1"/>
  <c r="L3596" i="1"/>
  <c r="L3286" i="1"/>
  <c r="L3671" i="1"/>
  <c r="L3679" i="1"/>
  <c r="L3681" i="1"/>
  <c r="L3687" i="1"/>
  <c r="L3685" i="1"/>
  <c r="L3688" i="1"/>
  <c r="L3654" i="1"/>
  <c r="L3707" i="1"/>
  <c r="L3240" i="1"/>
  <c r="L3639" i="1"/>
  <c r="L3669" i="1"/>
  <c r="L174" i="1"/>
  <c r="L8" i="1"/>
  <c r="L933" i="1"/>
  <c r="L623" i="1"/>
  <c r="L1242" i="1"/>
  <c r="L3489" i="1"/>
  <c r="L2500" i="1"/>
  <c r="L496" i="1"/>
  <c r="L3721" i="1"/>
  <c r="L3695" i="1"/>
  <c r="L3637" i="1"/>
  <c r="L30" i="1"/>
  <c r="L2916" i="1"/>
  <c r="L15" i="1"/>
  <c r="L36" i="1"/>
  <c r="L91" i="1"/>
  <c r="L153" i="1"/>
  <c r="L3572" i="1"/>
  <c r="L285" i="1"/>
  <c r="L412" i="1"/>
  <c r="L416" i="1"/>
  <c r="L164" i="1"/>
  <c r="L569" i="1"/>
  <c r="L598" i="1"/>
  <c r="L2717" i="1"/>
  <c r="L996" i="1"/>
  <c r="L609" i="1"/>
  <c r="L287" i="1"/>
  <c r="L1160" i="1"/>
  <c r="L673" i="1"/>
  <c r="L2605" i="1"/>
  <c r="L2725" i="1"/>
  <c r="L264" i="1"/>
  <c r="L752" i="1"/>
  <c r="L1749" i="1"/>
  <c r="L3289" i="1"/>
  <c r="L3386" i="1"/>
  <c r="L3409" i="1"/>
  <c r="L3442" i="1"/>
  <c r="L3544" i="1"/>
  <c r="L2196" i="1"/>
  <c r="L3548" i="1"/>
  <c r="L3146" i="1"/>
  <c r="L3524" i="1"/>
  <c r="L1475" i="1"/>
  <c r="L3144" i="1"/>
  <c r="L3651" i="1"/>
  <c r="L3603" i="1"/>
  <c r="L3680" i="1"/>
  <c r="L3705" i="1"/>
  <c r="L3324" i="1"/>
  <c r="L1074" i="1"/>
  <c r="L26" i="1"/>
  <c r="L3608" i="1"/>
  <c r="L2998" i="1"/>
  <c r="L3545" i="1"/>
  <c r="L733" i="1"/>
  <c r="L1955" i="1"/>
  <c r="L3301" i="1"/>
  <c r="L3287" i="1"/>
  <c r="L331" i="1"/>
  <c r="L635" i="1"/>
  <c r="L1696" i="1"/>
  <c r="L2658" i="1"/>
  <c r="L190" i="1"/>
  <c r="L3599" i="1"/>
  <c r="L3557" i="1"/>
  <c r="L3571" i="1"/>
  <c r="L458" i="1"/>
  <c r="L344" i="1"/>
  <c r="L92" i="1"/>
  <c r="L18" i="1"/>
  <c r="L142" i="1"/>
  <c r="L286" i="1"/>
  <c r="L349" i="1"/>
  <c r="L253" i="1"/>
  <c r="L434" i="1"/>
  <c r="L574" i="1"/>
  <c r="L513" i="1"/>
  <c r="L539" i="1"/>
  <c r="L690" i="1"/>
  <c r="L767" i="1"/>
  <c r="L3403" i="1"/>
  <c r="L1065" i="1"/>
  <c r="L109" i="1"/>
  <c r="L1724" i="1"/>
  <c r="L846" i="1"/>
  <c r="L1336" i="1"/>
  <c r="L1285" i="1"/>
  <c r="L2415" i="1"/>
  <c r="L2517" i="1"/>
  <c r="L1274" i="1"/>
  <c r="L1501" i="1"/>
  <c r="L3087" i="1"/>
  <c r="L3150" i="1"/>
  <c r="L3029" i="1"/>
  <c r="L3428" i="1"/>
  <c r="L3473" i="1"/>
  <c r="L3479" i="1"/>
  <c r="L3264" i="1"/>
  <c r="L3561" i="1"/>
  <c r="L3477" i="1"/>
  <c r="L3535" i="1"/>
  <c r="L2675" i="1"/>
  <c r="L3531" i="1"/>
  <c r="L3574" i="1"/>
  <c r="L2818" i="1"/>
  <c r="L3647" i="1"/>
  <c r="L3663" i="1"/>
  <c r="L3640" i="1"/>
  <c r="L3667" i="1"/>
  <c r="L3684" i="1"/>
  <c r="L3690" i="1"/>
  <c r="L3482" i="1"/>
  <c r="L3692" i="1"/>
  <c r="L3354" i="1"/>
  <c r="L3648" i="1"/>
  <c r="L504" i="1"/>
  <c r="L35" i="1"/>
  <c r="L1727" i="1"/>
  <c r="L62" i="1"/>
  <c r="L3488" i="1"/>
  <c r="L1294" i="1"/>
  <c r="L3703" i="1"/>
  <c r="L3521" i="1"/>
  <c r="L1452" i="1"/>
  <c r="L3552" i="1"/>
  <c r="L3462" i="1"/>
  <c r="L3470" i="1"/>
  <c r="L1017" i="1"/>
  <c r="L1138" i="1"/>
  <c r="L3429" i="1"/>
  <c r="L106" i="1"/>
  <c r="L3279" i="1"/>
  <c r="L173" i="1"/>
  <c r="L156" i="1"/>
  <c r="L3512" i="1"/>
  <c r="L158" i="1"/>
  <c r="L189" i="1"/>
  <c r="L185" i="1"/>
  <c r="L301" i="1"/>
  <c r="L256" i="1"/>
  <c r="L501" i="1"/>
  <c r="L712" i="1"/>
  <c r="L849" i="1"/>
  <c r="L714" i="1"/>
  <c r="L503" i="1"/>
  <c r="L921" i="1"/>
  <c r="L1267" i="1"/>
  <c r="L1060" i="1"/>
  <c r="L1429" i="1"/>
  <c r="L1531" i="1"/>
  <c r="L2188" i="1"/>
  <c r="L2539" i="1"/>
  <c r="L2783" i="1"/>
  <c r="L1046" i="1"/>
  <c r="L1690" i="1"/>
  <c r="L2845" i="1"/>
  <c r="L2966" i="1"/>
  <c r="L3381" i="1"/>
  <c r="L3290" i="1"/>
  <c r="L2751" i="1"/>
  <c r="L3474" i="1"/>
  <c r="L3486" i="1"/>
  <c r="L3536" i="1"/>
  <c r="L3378" i="1"/>
  <c r="L3260" i="1"/>
  <c r="L3655" i="1"/>
  <c r="L3660" i="1"/>
  <c r="L3609" i="1"/>
  <c r="L3624" i="1"/>
  <c r="L3180" i="1"/>
  <c r="L3649" i="1"/>
  <c r="L3493" i="1"/>
  <c r="L2924" i="1"/>
  <c r="L3621" i="1"/>
  <c r="L102" i="1"/>
  <c r="L3606" i="1"/>
  <c r="L14" i="1"/>
  <c r="L3543" i="1"/>
  <c r="L409" i="1"/>
  <c r="L3694" i="1"/>
  <c r="L2556" i="1"/>
  <c r="L1236" i="1"/>
  <c r="L1732" i="1"/>
  <c r="L3448" i="1"/>
  <c r="L3384" i="1"/>
  <c r="L1412" i="1"/>
  <c r="L428" i="1"/>
  <c r="L581" i="1"/>
  <c r="L107" i="1"/>
  <c r="L48" i="1"/>
  <c r="L279" i="1"/>
  <c r="L318" i="1"/>
  <c r="L3055" i="1"/>
  <c r="L196" i="1"/>
  <c r="L401" i="1"/>
  <c r="L523" i="1"/>
  <c r="L1513" i="1"/>
  <c r="L378" i="1"/>
  <c r="L800" i="1"/>
  <c r="L594" i="1"/>
  <c r="L1248" i="1"/>
  <c r="L750" i="1"/>
  <c r="L563" i="1"/>
  <c r="L753" i="1"/>
  <c r="L3048" i="1"/>
  <c r="L517" i="1"/>
  <c r="L988" i="1"/>
  <c r="L991" i="1"/>
  <c r="L1053" i="1"/>
  <c r="L1055" i="1"/>
  <c r="L1204" i="1"/>
  <c r="L773" i="1"/>
  <c r="L1058" i="1"/>
  <c r="L1222" i="1"/>
  <c r="L725" i="1"/>
  <c r="L819" i="1"/>
  <c r="L1085" i="1"/>
  <c r="L1072" i="1"/>
  <c r="L1282" i="1"/>
  <c r="L1344" i="1"/>
  <c r="L1208" i="1"/>
  <c r="L1558" i="1"/>
  <c r="L1226" i="1"/>
  <c r="L1179" i="1"/>
  <c r="L1510" i="1"/>
  <c r="L1372" i="1"/>
  <c r="L862" i="1"/>
  <c r="L1915" i="1"/>
  <c r="L2637" i="1"/>
  <c r="L2378" i="1"/>
  <c r="L2444" i="1"/>
  <c r="L2522" i="1"/>
  <c r="L2586" i="1"/>
  <c r="L2755" i="1"/>
  <c r="L2773" i="1"/>
  <c r="L2812" i="1"/>
  <c r="L2821" i="1"/>
  <c r="L2790" i="1"/>
  <c r="L2400" i="1"/>
  <c r="L1780" i="1"/>
  <c r="L3394" i="1"/>
  <c r="L3027" i="1"/>
  <c r="L2774" i="1"/>
  <c r="L2203" i="1"/>
  <c r="L51" i="1"/>
  <c r="L1701" i="1"/>
  <c r="L3133" i="1"/>
  <c r="L3025" i="1"/>
  <c r="L3123" i="1"/>
  <c r="L3284" i="1"/>
  <c r="L3207" i="1"/>
  <c r="L3412" i="1"/>
  <c r="L3315" i="1"/>
  <c r="L3404" i="1"/>
  <c r="L3131" i="1"/>
  <c r="L3356" i="1"/>
  <c r="L3533" i="1"/>
  <c r="L2577" i="1"/>
  <c r="L3406" i="1"/>
  <c r="L3226" i="1"/>
  <c r="L3392" i="1"/>
  <c r="L3413" i="1"/>
  <c r="L3433" i="1"/>
  <c r="L3398" i="1"/>
  <c r="L3682" i="1"/>
  <c r="L3465" i="1"/>
  <c r="L3502" i="1"/>
  <c r="L3499" i="1"/>
  <c r="L3449" i="1"/>
  <c r="L3399" i="1"/>
  <c r="L3614" i="1"/>
  <c r="L3584" i="1"/>
  <c r="L3646" i="1"/>
  <c r="L3678" i="1"/>
  <c r="L3422" i="1"/>
  <c r="L3625" i="1"/>
  <c r="L2481" i="1"/>
  <c r="L3487" i="1"/>
  <c r="L3588" i="1"/>
  <c r="L3566" i="1"/>
  <c r="L3653" i="1"/>
  <c r="L3662" i="1"/>
  <c r="L3460" i="1"/>
  <c r="L3706" i="1"/>
  <c r="L12" i="1"/>
  <c r="L3623" i="1"/>
  <c r="L16" i="1"/>
  <c r="L1007" i="1"/>
  <c r="L2805" i="1"/>
  <c r="L3346" i="1"/>
  <c r="L2780" i="1"/>
  <c r="L3389" i="1"/>
  <c r="L3416" i="1"/>
  <c r="L2993" i="1"/>
  <c r="L1968" i="1"/>
  <c r="L2711" i="1"/>
  <c r="L1677" i="1"/>
  <c r="L3496" i="1"/>
  <c r="L2552" i="1"/>
  <c r="L3447" i="1"/>
  <c r="L2531" i="1"/>
  <c r="L3468" i="1"/>
  <c r="L429" i="1"/>
  <c r="L2836" i="1"/>
  <c r="L21" i="1"/>
  <c r="L88" i="1"/>
  <c r="L179" i="1"/>
  <c r="L262" i="1"/>
  <c r="L302" i="1"/>
  <c r="L334" i="1"/>
  <c r="L195" i="1"/>
  <c r="L511" i="1"/>
  <c r="L515" i="1"/>
  <c r="L484" i="1"/>
  <c r="L600" i="1"/>
  <c r="L508" i="1"/>
  <c r="L555" i="1"/>
  <c r="L661" i="1"/>
  <c r="L669" i="1"/>
  <c r="L194" i="1"/>
  <c r="L728" i="1"/>
  <c r="L865" i="1"/>
  <c r="L964" i="1"/>
  <c r="L645" i="1"/>
  <c r="L1367" i="1"/>
  <c r="L703" i="1"/>
  <c r="L1478" i="1"/>
  <c r="L1703" i="1"/>
  <c r="L1817" i="1"/>
  <c r="L1276" i="1"/>
  <c r="L1298" i="1"/>
  <c r="L3450" i="1"/>
  <c r="L1897" i="1"/>
  <c r="L1608" i="1"/>
  <c r="L2520" i="1"/>
  <c r="L2996" i="1"/>
  <c r="L3115" i="1"/>
  <c r="L1035" i="1"/>
  <c r="L3501" i="1"/>
  <c r="L3243" i="1"/>
  <c r="L3246" i="1"/>
  <c r="L3255" i="1"/>
  <c r="L3262" i="1"/>
  <c r="L3320" i="1"/>
  <c r="L3203" i="1"/>
  <c r="L3436" i="1"/>
  <c r="L3528" i="1"/>
  <c r="L3184" i="1"/>
  <c r="L3549" i="1"/>
  <c r="L3527" i="1"/>
  <c r="L3592" i="1"/>
  <c r="L3674" i="1"/>
  <c r="L3550" i="1"/>
  <c r="L1861" i="1"/>
  <c r="L3641" i="1"/>
  <c r="L3093" i="1"/>
  <c r="L3573" i="1"/>
  <c r="L876" i="1"/>
  <c r="L1241" i="1"/>
  <c r="L3607" i="1"/>
  <c r="L1315" i="1"/>
  <c r="L3451" i="1"/>
  <c r="L1020" i="1"/>
  <c r="L457" i="1"/>
  <c r="L3626" i="1"/>
  <c r="L3620" i="1"/>
  <c r="L948" i="1"/>
  <c r="L1484" i="1"/>
  <c r="L1635" i="1"/>
  <c r="L2684" i="1"/>
  <c r="L1430" i="1"/>
  <c r="L3668" i="1"/>
  <c r="L971" i="1"/>
  <c r="L3407" i="1"/>
  <c r="L3481" i="1"/>
  <c r="L3632" i="1"/>
  <c r="L175" i="1"/>
  <c r="L441" i="1"/>
  <c r="L370" i="1"/>
  <c r="L243" i="1"/>
  <c r="L419" i="1"/>
  <c r="L822" i="1"/>
  <c r="L3096" i="1"/>
  <c r="L3074" i="1"/>
  <c r="L3148" i="1"/>
  <c r="L2799" i="1"/>
  <c r="L3420" i="1"/>
  <c r="L3426" i="1"/>
  <c r="L651" i="1"/>
  <c r="L1021" i="1"/>
  <c r="L31" i="1"/>
  <c r="L46" i="1"/>
  <c r="L1335" i="1"/>
  <c r="L155" i="1"/>
  <c r="L206" i="1"/>
  <c r="L74" i="1"/>
  <c r="L227" i="1"/>
  <c r="L270" i="1"/>
  <c r="L3622" i="1"/>
  <c r="L322" i="1"/>
  <c r="L316" i="1"/>
  <c r="L341" i="1"/>
  <c r="L439" i="1"/>
  <c r="L113" i="1"/>
  <c r="L577" i="1"/>
  <c r="L874" i="1"/>
  <c r="L325" i="1"/>
  <c r="L633" i="1"/>
  <c r="L217" i="1"/>
  <c r="L309" i="1"/>
  <c r="L602" i="1"/>
  <c r="L791" i="1"/>
  <c r="L805" i="1"/>
  <c r="L834" i="1"/>
  <c r="L666" i="1"/>
  <c r="L732" i="1"/>
  <c r="L640" i="1"/>
  <c r="L1278" i="1"/>
  <c r="L918" i="1"/>
  <c r="L1140" i="1"/>
  <c r="L627" i="1"/>
  <c r="L1804" i="1"/>
  <c r="L1182" i="1"/>
  <c r="L1393" i="1"/>
  <c r="L1482" i="1"/>
  <c r="L1195" i="1"/>
  <c r="L1629" i="1"/>
  <c r="L1598" i="1"/>
  <c r="L1752" i="1"/>
  <c r="L2507" i="1"/>
  <c r="L1888" i="1"/>
  <c r="L1746" i="1"/>
  <c r="L1966" i="1"/>
  <c r="L2183" i="1"/>
  <c r="L1987" i="1"/>
  <c r="L2251" i="1"/>
  <c r="L2241" i="1"/>
  <c r="L2361" i="1"/>
  <c r="L2536" i="1"/>
  <c r="L1559" i="1"/>
  <c r="L2546" i="1"/>
  <c r="L2311" i="1"/>
  <c r="L2959" i="1"/>
  <c r="L2731" i="1"/>
  <c r="L2347" i="1"/>
  <c r="L2743" i="1"/>
  <c r="L1595" i="1"/>
  <c r="L1958" i="1"/>
  <c r="L2767" i="1"/>
  <c r="L2904" i="1"/>
  <c r="L2878" i="1"/>
  <c r="L2843" i="1"/>
  <c r="L2962" i="1"/>
  <c r="L2256" i="1"/>
  <c r="L3066" i="1"/>
  <c r="L2649" i="1"/>
  <c r="L3112" i="1"/>
  <c r="L3140" i="1"/>
  <c r="L3167" i="1"/>
  <c r="L3217" i="1"/>
  <c r="L3278" i="1"/>
  <c r="L3296" i="1"/>
  <c r="L2995" i="1"/>
  <c r="L3309" i="1"/>
  <c r="L3316" i="1"/>
  <c r="L3336" i="1"/>
  <c r="L3337" i="1"/>
  <c r="L3613" i="1"/>
  <c r="L3379" i="1"/>
  <c r="L3444" i="1"/>
  <c r="L3455" i="1"/>
  <c r="L3245" i="1"/>
  <c r="L3311" i="1"/>
  <c r="L2689" i="1"/>
  <c r="L3471" i="1"/>
  <c r="L3775" i="1"/>
  <c r="L3414" i="1"/>
  <c r="L3503" i="1"/>
  <c r="L3558" i="1"/>
  <c r="L3498" i="1"/>
  <c r="L3560" i="1"/>
  <c r="L2961" i="1"/>
  <c r="L3562" i="1"/>
  <c r="L3565" i="1"/>
  <c r="L3441" i="1"/>
  <c r="L3568" i="1"/>
  <c r="L3612" i="1"/>
  <c r="L3254" i="1"/>
  <c r="L3593" i="1"/>
  <c r="L3594" i="1"/>
  <c r="L3553" i="1"/>
  <c r="L2778" i="1"/>
  <c r="L2523" i="1"/>
  <c r="L3179" i="1"/>
  <c r="L324" i="1"/>
  <c r="L104" i="1"/>
  <c r="L3149" i="1"/>
  <c r="L1119" i="1"/>
  <c r="L542" i="1"/>
  <c r="L1319" i="1"/>
  <c r="L3629" i="1"/>
  <c r="L1473" i="1"/>
  <c r="L1799" i="1"/>
  <c r="L2139" i="1"/>
  <c r="L2835" i="1"/>
  <c r="L3480" i="1"/>
  <c r="L2210" i="1"/>
  <c r="L629" i="1"/>
  <c r="L2866" i="1"/>
  <c r="L1299" i="1"/>
  <c r="L1691" i="1"/>
  <c r="L1030" i="1"/>
  <c r="L3168" i="1"/>
  <c r="L3469" i="1"/>
  <c r="L3577" i="1"/>
  <c r="L290" i="1"/>
  <c r="L573" i="1"/>
  <c r="L1033" i="1"/>
  <c r="L547" i="1"/>
  <c r="L3530" i="1"/>
  <c r="L1309" i="1"/>
  <c r="L124" i="1"/>
  <c r="L2833" i="1"/>
  <c r="L267" i="1"/>
  <c r="L237" i="1"/>
  <c r="L394" i="1"/>
  <c r="L396" i="1"/>
  <c r="L432" i="1"/>
  <c r="L448" i="1"/>
  <c r="L440" i="1"/>
  <c r="L545" i="1"/>
  <c r="L526" i="1"/>
  <c r="L670" i="1"/>
  <c r="L983" i="1"/>
  <c r="L1240" i="1"/>
  <c r="L799" i="1"/>
  <c r="L902" i="1"/>
  <c r="L905" i="1"/>
  <c r="L601" i="1"/>
  <c r="L928" i="1"/>
  <c r="L683" i="1"/>
  <c r="L1014" i="1"/>
  <c r="L1057" i="1"/>
  <c r="L1202" i="1"/>
  <c r="L1254" i="1"/>
  <c r="L606" i="1"/>
  <c r="L2388" i="1"/>
  <c r="L1330" i="1"/>
  <c r="L1459" i="1"/>
  <c r="L1518" i="1"/>
  <c r="L1874" i="1"/>
  <c r="L1005" i="1"/>
  <c r="L1601" i="1"/>
  <c r="L1571" i="1"/>
  <c r="L2611" i="1"/>
  <c r="L1822" i="1"/>
  <c r="L2784" i="1"/>
  <c r="L1788" i="1"/>
  <c r="L1545" i="1"/>
  <c r="L2641" i="1"/>
  <c r="L3270" i="1"/>
  <c r="L2965" i="1"/>
  <c r="L3241" i="1"/>
  <c r="L2950" i="1"/>
  <c r="L3081" i="1"/>
  <c r="L3619" i="1"/>
  <c r="L3338" i="1"/>
  <c r="L3355" i="1"/>
  <c r="L3221" i="1"/>
  <c r="L3366" i="1"/>
  <c r="L3371" i="1"/>
  <c r="L3401" i="1"/>
  <c r="L3580" i="1"/>
  <c r="L3529" i="1"/>
  <c r="L3439" i="1"/>
  <c r="L3505" i="1"/>
  <c r="L3537" i="1"/>
  <c r="L3547" i="1"/>
  <c r="L3343" i="1"/>
  <c r="L3490" i="1"/>
  <c r="L3567" i="1"/>
  <c r="L3590" i="1"/>
  <c r="L3534" i="1"/>
  <c r="L244" i="1"/>
  <c r="L119" i="1"/>
  <c r="L887" i="1"/>
  <c r="L1440" i="1"/>
  <c r="L200" i="1"/>
  <c r="L1885" i="1"/>
  <c r="L289" i="1"/>
  <c r="L3585" i="1"/>
  <c r="L1333" i="1"/>
  <c r="L3511" i="1"/>
  <c r="L1465" i="1"/>
  <c r="L2568" i="1"/>
  <c r="L3237" i="1"/>
  <c r="L3178" i="1"/>
  <c r="L162" i="1"/>
  <c r="L2976" i="1"/>
  <c r="L2880" i="1"/>
  <c r="L232" i="1"/>
  <c r="L339" i="1"/>
  <c r="L398" i="1"/>
  <c r="L567" i="1"/>
  <c r="L827" i="1"/>
  <c r="L161" i="1"/>
  <c r="L898" i="1"/>
  <c r="L1714" i="1"/>
  <c r="L2061" i="1"/>
  <c r="L2114" i="1"/>
  <c r="L1718" i="1"/>
  <c r="L1133" i="1"/>
  <c r="L1759" i="1"/>
  <c r="L2471" i="1"/>
  <c r="L3151" i="1"/>
  <c r="L3253" i="1"/>
  <c r="L3376" i="1"/>
  <c r="L3466" i="1"/>
  <c r="L3007" i="1"/>
  <c r="L3542" i="1"/>
  <c r="L3554" i="1"/>
  <c r="L3374" i="1"/>
  <c r="L327" i="1"/>
  <c r="L2749" i="1"/>
  <c r="L3189" i="1"/>
  <c r="L27" i="1"/>
  <c r="L3305" i="1"/>
  <c r="L3504" i="1"/>
  <c r="L283" i="1"/>
  <c r="L184" i="1"/>
  <c r="L143" i="1"/>
  <c r="L552" i="1"/>
  <c r="L306" i="1"/>
  <c r="L263" i="1"/>
  <c r="L139" i="1"/>
  <c r="L340" i="1"/>
  <c r="L358" i="1"/>
  <c r="L224" i="1"/>
  <c r="L269" i="1"/>
  <c r="L366" i="1"/>
  <c r="L393" i="1"/>
  <c r="L430" i="1"/>
  <c r="L461" i="1"/>
  <c r="L570" i="1"/>
  <c r="L518" i="1"/>
  <c r="L537" i="1"/>
  <c r="L507" i="1"/>
  <c r="L612" i="1"/>
  <c r="L459" i="1"/>
  <c r="L452" i="1"/>
  <c r="L628" i="1"/>
  <c r="L495" i="1"/>
  <c r="L624" i="1"/>
  <c r="L642" i="1"/>
  <c r="L500" i="1"/>
  <c r="L772" i="1"/>
  <c r="L717" i="1"/>
  <c r="L736" i="1"/>
  <c r="L775" i="1"/>
  <c r="L797" i="1"/>
  <c r="L811" i="1"/>
  <c r="L818" i="1"/>
  <c r="L825" i="1"/>
  <c r="L765" i="1"/>
  <c r="L593" i="1"/>
  <c r="L597" i="1"/>
  <c r="L901" i="1"/>
  <c r="L774" i="1"/>
  <c r="L1107" i="1"/>
  <c r="L1508" i="1"/>
  <c r="L1272" i="1"/>
  <c r="L1238" i="1"/>
  <c r="L1097" i="1"/>
  <c r="L1134" i="1"/>
  <c r="L804" i="1"/>
  <c r="L1301" i="1"/>
  <c r="L1325" i="1"/>
  <c r="L1161" i="1"/>
  <c r="L1381" i="1"/>
  <c r="L1034" i="1"/>
  <c r="L1342" i="1"/>
  <c r="L1424" i="1"/>
  <c r="L1511" i="1"/>
  <c r="L1332" i="1"/>
  <c r="L1639" i="1"/>
  <c r="L891" i="1"/>
  <c r="L1579" i="1"/>
  <c r="L1542" i="1"/>
  <c r="L1590" i="1"/>
  <c r="L1084" i="1"/>
  <c r="L1489" i="1"/>
  <c r="L1607" i="1"/>
  <c r="L1823" i="1"/>
  <c r="L2260" i="1"/>
  <c r="L2289" i="1"/>
  <c r="L2328" i="1"/>
  <c r="L2349" i="1"/>
  <c r="L2249" i="1"/>
  <c r="L2412" i="1"/>
  <c r="L2343" i="1"/>
  <c r="L2213" i="1"/>
  <c r="L3322" i="1"/>
  <c r="L1765" i="1"/>
  <c r="L2580" i="1"/>
  <c r="L2604" i="1"/>
  <c r="L1337" i="1"/>
  <c r="L2648" i="1"/>
  <c r="L1760" i="1"/>
  <c r="L1540" i="1"/>
  <c r="L2713" i="1"/>
  <c r="L2763" i="1"/>
  <c r="L2765" i="1"/>
  <c r="L2811" i="1"/>
  <c r="L2886" i="1"/>
  <c r="L2862" i="1"/>
  <c r="L2908" i="1"/>
  <c r="L2957" i="1"/>
  <c r="L2980" i="1"/>
  <c r="L2716" i="1"/>
  <c r="L3065" i="1"/>
  <c r="L3069" i="1"/>
  <c r="L2062" i="1"/>
  <c r="L3098" i="1"/>
  <c r="L2381" i="1"/>
  <c r="L3141" i="1"/>
  <c r="L3540" i="1"/>
  <c r="L3541" i="1"/>
  <c r="L3187" i="1"/>
  <c r="L3219" i="1"/>
  <c r="L3341" i="1"/>
  <c r="L3326" i="1"/>
  <c r="L3365" i="1"/>
  <c r="L3364" i="1"/>
  <c r="L3380" i="1"/>
  <c r="L3532" i="1"/>
  <c r="L3194" i="1"/>
  <c r="L3370" i="1"/>
  <c r="L3372" i="1"/>
  <c r="L3595" i="1"/>
  <c r="L3103" i="1"/>
  <c r="L3611" i="1"/>
  <c r="L3225" i="1"/>
  <c r="L3387" i="1"/>
  <c r="L3421" i="1"/>
  <c r="L3383" i="1"/>
  <c r="L3453" i="1"/>
  <c r="L3427" i="1"/>
  <c r="L3002" i="1"/>
  <c r="L3291" i="1"/>
  <c r="L3507" i="1"/>
  <c r="L3519" i="1"/>
  <c r="L3520" i="1"/>
  <c r="L3277" i="1"/>
  <c r="L3263" i="1"/>
  <c r="L3559" i="1"/>
  <c r="L3435" i="1"/>
  <c r="L3555" i="1"/>
  <c r="L408" i="1"/>
  <c r="L2960" i="1"/>
  <c r="L3328" i="1"/>
  <c r="L3393" i="1"/>
  <c r="L3563" i="1"/>
  <c r="L3357" i="1"/>
  <c r="L3515" i="1"/>
  <c r="L873" i="1"/>
  <c r="L2914" i="1"/>
  <c r="L942" i="1"/>
  <c r="L2410" i="1"/>
  <c r="L3057" i="1"/>
  <c r="L3497" i="1"/>
  <c r="L1042" i="1"/>
  <c r="L2840" i="1"/>
  <c r="L3777" i="1"/>
  <c r="L252" i="1"/>
  <c r="L499" i="1"/>
  <c r="L2736" i="1"/>
  <c r="L538" i="1"/>
  <c r="L637" i="1"/>
  <c r="L3478" i="1"/>
  <c r="L1050" i="1"/>
  <c r="L1318" i="1"/>
  <c r="L1862" i="1"/>
  <c r="L1613" i="1"/>
  <c r="L632" i="1"/>
  <c r="L3021" i="1"/>
  <c r="L3086" i="1"/>
  <c r="L3206" i="1"/>
  <c r="L3242" i="1"/>
  <c r="L3564" i="1"/>
  <c r="L679" i="1"/>
  <c r="L3402" i="1"/>
  <c r="L2178" i="1"/>
  <c r="L1676" i="1"/>
  <c r="L3458" i="1"/>
  <c r="L3538" i="1"/>
  <c r="L3616" i="1"/>
  <c r="L3097" i="1"/>
  <c r="L3456" i="1"/>
  <c r="L2364" i="1"/>
  <c r="L335" i="1"/>
  <c r="L447" i="1"/>
  <c r="L1868" i="1"/>
  <c r="L972" i="1"/>
  <c r="L1377" i="1"/>
  <c r="L2894" i="1"/>
  <c r="L3052" i="1"/>
  <c r="L1509" i="1"/>
  <c r="L1463" i="1"/>
  <c r="L718" i="1"/>
  <c r="L97" i="1"/>
  <c r="L722" i="1"/>
  <c r="L1719" i="1"/>
  <c r="L169" i="1"/>
  <c r="L1261" i="1"/>
  <c r="L1087" i="1"/>
  <c r="L1257" i="1"/>
  <c r="L1578" i="1"/>
  <c r="L2863" i="1"/>
  <c r="L2813" i="1"/>
  <c r="L3107" i="1"/>
  <c r="L3297" i="1"/>
  <c r="L3266" i="1"/>
  <c r="L2438" i="1"/>
  <c r="L3313" i="1"/>
  <c r="L3495" i="1"/>
  <c r="L2629" i="1"/>
  <c r="L1763" i="1"/>
  <c r="L33" i="1"/>
  <c r="L3506" i="1"/>
  <c r="L70" i="1"/>
  <c r="L41" i="1"/>
  <c r="L3517" i="1"/>
  <c r="L186" i="1"/>
  <c r="L37" i="1"/>
  <c r="L312" i="1"/>
  <c r="L284" i="1"/>
  <c r="L128" i="1"/>
  <c r="L250" i="1"/>
  <c r="L543" i="1"/>
  <c r="L221" i="1"/>
  <c r="L596" i="1"/>
  <c r="L561" i="1"/>
  <c r="L333" i="1"/>
  <c r="L759" i="1"/>
  <c r="L488" i="1"/>
  <c r="L838" i="1"/>
  <c r="L845" i="1"/>
  <c r="L848" i="1"/>
  <c r="L927" i="1"/>
  <c r="L937" i="1"/>
  <c r="L861" i="1"/>
  <c r="L1010" i="1"/>
  <c r="L938" i="1"/>
  <c r="L1068" i="1"/>
  <c r="L1152" i="1"/>
  <c r="L1048" i="1"/>
  <c r="L1064" i="1"/>
  <c r="L528" i="1"/>
  <c r="L1232" i="1"/>
  <c r="L769" i="1"/>
  <c r="L1251" i="1"/>
  <c r="L1384" i="1"/>
  <c r="L1464" i="1"/>
  <c r="L939" i="1"/>
  <c r="L1273" i="1"/>
  <c r="L1550" i="1"/>
  <c r="L1565" i="1"/>
  <c r="L374" i="1"/>
  <c r="L1647" i="1"/>
  <c r="L1597" i="1"/>
  <c r="L2310" i="1"/>
  <c r="L1775" i="1"/>
  <c r="L1675" i="1"/>
  <c r="L3117" i="1"/>
  <c r="L2231" i="1"/>
  <c r="L2315" i="1"/>
  <c r="L1515" i="1"/>
  <c r="L1811" i="1"/>
  <c r="L1548" i="1"/>
  <c r="L1789" i="1"/>
  <c r="L2467" i="1"/>
  <c r="L2494" i="1"/>
  <c r="L2469" i="1"/>
  <c r="L2589" i="1"/>
  <c r="L2730" i="1"/>
  <c r="L2806" i="1"/>
  <c r="L2772" i="1"/>
  <c r="L2509" i="1"/>
  <c r="L2573" i="1"/>
  <c r="L2872" i="1"/>
  <c r="L2766" i="1"/>
  <c r="L2948" i="1"/>
  <c r="L2064" i="1"/>
  <c r="L2633" i="1"/>
  <c r="L3092" i="1"/>
  <c r="L3522" i="1"/>
  <c r="L2770" i="1"/>
  <c r="L3088" i="1"/>
  <c r="L3100" i="1"/>
  <c r="L3061" i="1"/>
  <c r="L2071" i="1"/>
  <c r="L3126" i="1"/>
  <c r="L3145" i="1"/>
  <c r="L3033" i="1"/>
  <c r="L3147" i="1"/>
  <c r="L3230" i="1"/>
  <c r="L3236" i="1"/>
  <c r="L3125" i="1"/>
  <c r="L3312" i="1"/>
  <c r="L3267" i="1"/>
  <c r="L3325" i="1"/>
  <c r="L3344" i="1"/>
  <c r="L3181" i="1"/>
  <c r="L3358" i="1"/>
  <c r="L3334" i="1"/>
  <c r="L3452" i="1"/>
  <c r="L3391" i="1"/>
  <c r="L3304" i="1"/>
  <c r="L3351" i="1"/>
  <c r="L3419" i="1"/>
  <c r="L3400" i="1"/>
  <c r="L3454" i="1"/>
  <c r="L3457" i="1"/>
  <c r="L3491" i="1"/>
  <c r="L3415" i="1"/>
  <c r="L3513" i="1"/>
  <c r="L362" i="1"/>
  <c r="L3347" i="1"/>
  <c r="L1813" i="1"/>
  <c r="L3350" i="1"/>
  <c r="L3293" i="1"/>
  <c r="L3516" i="1"/>
  <c r="L3191" i="1"/>
  <c r="L1702" i="1"/>
  <c r="L3303" i="1"/>
  <c r="L3397" i="1"/>
  <c r="L3272" i="1"/>
  <c r="L3388" i="1"/>
  <c r="L213" i="1"/>
  <c r="L1113" i="1"/>
  <c r="L258" i="1"/>
  <c r="L3510" i="1"/>
  <c r="L2734" i="1"/>
  <c r="L1809" i="1"/>
  <c r="L1875" i="1"/>
  <c r="L2449" i="1"/>
  <c r="L1903" i="1"/>
  <c r="L2554" i="1"/>
  <c r="L2977" i="1"/>
  <c r="L3443" i="1"/>
  <c r="L20" i="1"/>
  <c r="L3197" i="1"/>
  <c r="L1798" i="1"/>
  <c r="L117" i="1"/>
  <c r="L345" i="1"/>
  <c r="L562" i="1"/>
  <c r="L860" i="1"/>
  <c r="L530" i="1"/>
  <c r="L123" i="1"/>
  <c r="L352" i="1"/>
  <c r="L1041" i="1"/>
  <c r="L1169" i="1"/>
  <c r="L675" i="1"/>
  <c r="L2988" i="1"/>
  <c r="L1588" i="1"/>
  <c r="L986" i="1"/>
  <c r="L1644" i="1"/>
  <c r="L1728" i="1"/>
  <c r="L3492" i="1"/>
  <c r="L1901" i="1"/>
  <c r="L2074" i="1"/>
  <c r="L1373" i="1"/>
  <c r="L2994" i="1"/>
  <c r="L2838" i="1"/>
  <c r="L3546" i="1"/>
  <c r="L3169" i="1"/>
  <c r="L3327" i="1"/>
  <c r="L3373" i="1"/>
  <c r="L2666" i="1"/>
  <c r="L3417" i="1"/>
  <c r="L3430" i="1"/>
  <c r="L3463" i="1"/>
  <c r="L544" i="1"/>
  <c r="L3036" i="1"/>
  <c r="L326" i="1"/>
  <c r="L3139" i="1"/>
  <c r="L437" i="1"/>
  <c r="L390" i="1"/>
  <c r="L852" i="1"/>
  <c r="L737" i="1"/>
  <c r="L2626" i="1"/>
  <c r="L1002" i="1"/>
  <c r="L1271" i="1"/>
  <c r="L868" i="1"/>
  <c r="L622" i="1"/>
  <c r="L140" i="1"/>
  <c r="L135" i="1"/>
  <c r="L165" i="1"/>
  <c r="L81" i="1"/>
  <c r="L235" i="1"/>
  <c r="L236" i="1"/>
  <c r="L3201" i="1"/>
  <c r="L265" i="1"/>
  <c r="L242" i="1"/>
  <c r="L261" i="1"/>
  <c r="L238" i="1"/>
  <c r="L328" i="1"/>
  <c r="L307" i="1"/>
  <c r="L348" i="1"/>
  <c r="L299" i="1"/>
  <c r="L368" i="1"/>
  <c r="L266" i="1"/>
  <c r="L443" i="1"/>
  <c r="L383" i="1"/>
  <c r="L350" i="1"/>
  <c r="L320" i="1"/>
  <c r="L3425" i="1"/>
  <c r="L551" i="1"/>
  <c r="L514" i="1"/>
  <c r="L556" i="1"/>
  <c r="L586" i="1"/>
  <c r="L694" i="1"/>
  <c r="L417" i="1"/>
  <c r="L723" i="1"/>
  <c r="L795" i="1"/>
  <c r="L696" i="1"/>
  <c r="L735" i="1"/>
  <c r="L692" i="1"/>
  <c r="L748" i="1"/>
  <c r="L762" i="1"/>
  <c r="L840" i="1"/>
  <c r="L823" i="1"/>
  <c r="L828" i="1"/>
  <c r="L851" i="1"/>
  <c r="L657" i="1"/>
  <c r="L1109" i="1"/>
  <c r="L647" i="1"/>
  <c r="L1000" i="1"/>
  <c r="L982" i="1"/>
  <c r="L2285" i="1"/>
  <c r="L882" i="1"/>
  <c r="L1028" i="1"/>
  <c r="L1038" i="1"/>
  <c r="L1063" i="1"/>
  <c r="L909" i="1"/>
  <c r="L965" i="1"/>
  <c r="L1045" i="1"/>
  <c r="L978" i="1"/>
  <c r="L1207" i="1"/>
  <c r="L1290" i="1"/>
  <c r="L1166" i="1"/>
  <c r="L995" i="1"/>
  <c r="L1338" i="1"/>
  <c r="L1147" i="1"/>
  <c r="L1364" i="1"/>
  <c r="L1327" i="1"/>
  <c r="L1411" i="1"/>
  <c r="L1803" i="1"/>
  <c r="L1519" i="1"/>
  <c r="L1340" i="1"/>
  <c r="L1487" i="1"/>
  <c r="L1477" i="1"/>
  <c r="L1371" i="1"/>
  <c r="L1277" i="1"/>
  <c r="L1406" i="1"/>
  <c r="L1585" i="1"/>
  <c r="L1606" i="1"/>
  <c r="L1615" i="1"/>
  <c r="L1646" i="1"/>
  <c r="L1476" i="1"/>
  <c r="L2978" i="1"/>
  <c r="L1825" i="1"/>
  <c r="L1802" i="1"/>
  <c r="L2380" i="1"/>
  <c r="L1539" i="1"/>
  <c r="L2396" i="1"/>
  <c r="L1922" i="1"/>
  <c r="L2623" i="1"/>
  <c r="L2565" i="1"/>
  <c r="L2665" i="1"/>
  <c r="L1921" i="1"/>
  <c r="L2632" i="1"/>
  <c r="L3053" i="1"/>
  <c r="L2199" i="1"/>
  <c r="L2719" i="1"/>
  <c r="L3014" i="1"/>
  <c r="L2911" i="1"/>
  <c r="L1997" i="1"/>
  <c r="L2893" i="1"/>
  <c r="L2692" i="1"/>
  <c r="L2972" i="1"/>
  <c r="L1784" i="1"/>
  <c r="L2985" i="1"/>
  <c r="L3124" i="1"/>
  <c r="L3314" i="1"/>
  <c r="L2762" i="1"/>
  <c r="L3182" i="1"/>
  <c r="L3041" i="1"/>
  <c r="L3080" i="1"/>
  <c r="L3102" i="1"/>
  <c r="L3137" i="1"/>
  <c r="L2921" i="1"/>
  <c r="L3142" i="1"/>
  <c r="L3174" i="1"/>
  <c r="L3166" i="1"/>
  <c r="L3523" i="1"/>
  <c r="L3494" i="1"/>
  <c r="L2867" i="1"/>
  <c r="L2877" i="1"/>
  <c r="L3222" i="1"/>
  <c r="L3259" i="1"/>
  <c r="L3484" i="1"/>
  <c r="L2870" i="1"/>
  <c r="L3195" i="1"/>
  <c r="L1460" i="1"/>
  <c r="L3342" i="1"/>
  <c r="L3200" i="1"/>
  <c r="L3038" i="1"/>
  <c r="L3261" i="1"/>
  <c r="L3390" i="1"/>
  <c r="L3673" i="1"/>
  <c r="L3238" i="1"/>
  <c r="L3382" i="1"/>
  <c r="L3160" i="1"/>
  <c r="L3438" i="1"/>
  <c r="L98" i="1"/>
  <c r="L245" i="1"/>
  <c r="L1541" i="1"/>
  <c r="L2612" i="1"/>
  <c r="L3114" i="1"/>
  <c r="L2947" i="1"/>
  <c r="L738" i="1"/>
  <c r="L3299" i="1"/>
  <c r="L3307" i="1"/>
  <c r="L1625" i="1"/>
  <c r="L3292" i="1"/>
  <c r="L59" i="1"/>
  <c r="L129" i="1"/>
  <c r="L101" i="1"/>
  <c r="L321" i="1"/>
  <c r="L1265" i="1"/>
  <c r="L892" i="1"/>
  <c r="L468" i="1"/>
  <c r="L655" i="1"/>
  <c r="L618" i="1"/>
  <c r="L3288" i="1"/>
  <c r="L699" i="1"/>
  <c r="L761" i="1"/>
  <c r="L922" i="1"/>
  <c r="L796" i="1"/>
  <c r="L1025" i="1"/>
  <c r="L709" i="1"/>
  <c r="L731" i="1"/>
  <c r="L1008" i="1"/>
  <c r="L1148" i="1"/>
  <c r="L1157" i="1"/>
  <c r="L604" i="1"/>
  <c r="L1358" i="1"/>
  <c r="L1235" i="1"/>
  <c r="L1131" i="1"/>
  <c r="L1451" i="1"/>
  <c r="L1628" i="1"/>
  <c r="L659" i="1"/>
  <c r="L1399" i="1"/>
  <c r="L2156" i="1"/>
  <c r="L1697" i="1"/>
  <c r="L1758" i="1"/>
  <c r="L1520" i="1"/>
  <c r="L2899" i="1"/>
  <c r="L3769" i="1"/>
  <c r="L2869" i="1"/>
  <c r="L3199" i="1"/>
  <c r="L2414" i="1"/>
  <c r="L3224" i="1"/>
  <c r="L3212" i="1"/>
  <c r="L3251" i="1"/>
  <c r="L3136" i="1"/>
  <c r="L3280" i="1"/>
  <c r="L3331" i="1"/>
  <c r="L1895" i="1"/>
  <c r="L2680" i="1"/>
  <c r="L639" i="1"/>
  <c r="L152" i="1"/>
  <c r="L1100" i="1"/>
  <c r="L1537" i="1"/>
  <c r="L1396" i="1"/>
  <c r="L1772" i="1"/>
  <c r="L3158" i="1"/>
  <c r="L583" i="1"/>
  <c r="L611" i="1"/>
  <c r="L749" i="1"/>
  <c r="L886" i="1"/>
  <c r="L1586" i="1"/>
  <c r="L1388" i="1"/>
  <c r="L1642" i="1"/>
  <c r="L2477" i="1"/>
  <c r="L2545" i="1"/>
  <c r="L3369" i="1"/>
  <c r="L2968" i="1"/>
  <c r="L1939" i="1"/>
  <c r="L3127" i="1"/>
  <c r="L3012" i="1"/>
  <c r="L3170" i="1"/>
  <c r="L3210" i="1"/>
  <c r="L1357" i="1"/>
  <c r="L1270" i="1"/>
  <c r="L3295" i="1"/>
  <c r="L2860" i="1"/>
  <c r="L3285" i="1"/>
  <c r="L3319" i="1"/>
  <c r="L3275" i="1"/>
  <c r="L2529" i="1"/>
  <c r="L274" i="1"/>
  <c r="L278" i="1"/>
  <c r="L330" i="1"/>
  <c r="L2275" i="1"/>
  <c r="L380" i="1"/>
  <c r="L404" i="1"/>
  <c r="L649" i="1"/>
  <c r="L702" i="1"/>
  <c r="L711" i="1"/>
  <c r="L934" i="1"/>
  <c r="L787" i="1"/>
  <c r="L1059" i="1"/>
  <c r="L1086" i="1"/>
  <c r="L1260" i="1"/>
  <c r="L960" i="1"/>
  <c r="L1089" i="1"/>
  <c r="L1378" i="1"/>
  <c r="L1534" i="1"/>
  <c r="L1773" i="1"/>
  <c r="L2337" i="1"/>
  <c r="L2215" i="1"/>
  <c r="L3375" i="1"/>
  <c r="L2827" i="1"/>
  <c r="L2915" i="1"/>
  <c r="L2952" i="1"/>
  <c r="L3247" i="1"/>
  <c r="L3177" i="1"/>
  <c r="L2544" i="1"/>
  <c r="L3010" i="1"/>
  <c r="L1117" i="1"/>
  <c r="L3440" i="1"/>
  <c r="L56" i="1"/>
  <c r="L105" i="1"/>
  <c r="L166" i="1"/>
  <c r="L1930" i="1"/>
  <c r="L149" i="1"/>
  <c r="L1894" i="1"/>
  <c r="L230" i="1"/>
  <c r="L338" i="1"/>
  <c r="L108" i="1"/>
  <c r="L3345" i="1"/>
  <c r="L1669" i="1"/>
  <c r="L483" i="1"/>
  <c r="L498" i="1"/>
  <c r="L450" i="1"/>
  <c r="L464" i="1"/>
  <c r="L493" i="1"/>
  <c r="L516" i="1"/>
  <c r="L187" i="1"/>
  <c r="L575" i="1"/>
  <c r="L558" i="1"/>
  <c r="L585" i="1"/>
  <c r="L480" i="1"/>
  <c r="L571" i="1"/>
  <c r="L792" i="1"/>
  <c r="L809" i="1"/>
  <c r="L843" i="1"/>
  <c r="L715" i="1"/>
  <c r="L382" i="1"/>
  <c r="L896" i="1"/>
  <c r="L878" i="1"/>
  <c r="L900" i="1"/>
  <c r="L1039" i="1"/>
  <c r="L423" i="1"/>
  <c r="L1013" i="1"/>
  <c r="L1032" i="1"/>
  <c r="L1003" i="1"/>
  <c r="L1081" i="1"/>
  <c r="L1090" i="1"/>
  <c r="L1043" i="1"/>
  <c r="L626" i="1"/>
  <c r="L1193" i="1"/>
  <c r="L1230" i="1"/>
  <c r="L1243" i="1"/>
  <c r="L1253" i="1"/>
  <c r="L1297" i="1"/>
  <c r="L1269" i="1"/>
  <c r="L1346" i="1"/>
  <c r="L975" i="1"/>
  <c r="L1362" i="1"/>
  <c r="L1069" i="1"/>
  <c r="L1197" i="1"/>
  <c r="L1129" i="1"/>
  <c r="L1418" i="1"/>
  <c r="L1652" i="1"/>
  <c r="L1175" i="1"/>
  <c r="L1280" i="1"/>
  <c r="L1521" i="1"/>
  <c r="L1566" i="1"/>
  <c r="L3368" i="1"/>
  <c r="L1832" i="1"/>
  <c r="L1626" i="1"/>
  <c r="L1529" i="1"/>
  <c r="L2859" i="1"/>
  <c r="L1666" i="1"/>
  <c r="L1909" i="1"/>
  <c r="L1707" i="1"/>
  <c r="L1657" i="1"/>
  <c r="L2277" i="1"/>
  <c r="L1472" i="1"/>
  <c r="L1311" i="1"/>
  <c r="L2714" i="1"/>
  <c r="L2651" i="1"/>
  <c r="L2391" i="1"/>
  <c r="L2342" i="1"/>
  <c r="L451" i="1"/>
  <c r="L2216" i="1"/>
  <c r="L2148" i="1"/>
  <c r="L2319" i="1"/>
  <c r="L2650" i="1"/>
  <c r="L2655" i="1"/>
  <c r="L1783" i="1"/>
  <c r="L2782" i="1"/>
  <c r="L2747" i="1"/>
  <c r="L2819" i="1"/>
  <c r="L2147" i="1"/>
  <c r="L1435" i="1"/>
  <c r="L2831" i="1"/>
  <c r="L2852" i="1"/>
  <c r="L2854" i="1"/>
  <c r="L2885" i="1"/>
  <c r="L2892" i="1"/>
  <c r="L3410" i="1"/>
  <c r="L2581" i="1"/>
  <c r="L2939" i="1"/>
  <c r="L1684" i="1"/>
  <c r="L3000" i="1"/>
  <c r="L3023" i="1"/>
  <c r="L3013" i="1"/>
  <c r="L3016" i="1"/>
  <c r="L2901" i="1"/>
  <c r="L3134" i="1"/>
  <c r="L3037" i="1"/>
  <c r="L3031" i="1"/>
  <c r="L3040" i="1"/>
  <c r="L3070" i="1"/>
  <c r="L721" i="1"/>
  <c r="L3073" i="1"/>
  <c r="L3059" i="1"/>
  <c r="L3159" i="1"/>
  <c r="L2679" i="1"/>
  <c r="L3359" i="1"/>
  <c r="L3205" i="1"/>
  <c r="L3208" i="1"/>
  <c r="L3223" i="1"/>
  <c r="L3248" i="1"/>
  <c r="L2889" i="1"/>
  <c r="L3273" i="1"/>
  <c r="L3308" i="1"/>
  <c r="L3329" i="1"/>
  <c r="L3330" i="1"/>
  <c r="L3317" i="1"/>
  <c r="L2997" i="1"/>
  <c r="L3171" i="1"/>
  <c r="L3348" i="1"/>
  <c r="L3352" i="1"/>
  <c r="L2704" i="1"/>
  <c r="L3353" i="1"/>
  <c r="L1051" i="1"/>
  <c r="L3332" i="1"/>
  <c r="L272" i="1"/>
  <c r="L559" i="1"/>
  <c r="L313" i="1"/>
  <c r="L3310" i="1"/>
  <c r="L630" i="1"/>
  <c r="L755" i="1"/>
  <c r="L346" i="1"/>
  <c r="L502" i="1"/>
  <c r="L1137" i="1"/>
  <c r="L1198" i="1"/>
  <c r="L1470" i="1"/>
  <c r="L1525" i="1"/>
  <c r="L1863" i="1"/>
  <c r="L1526" i="1"/>
  <c r="L3323" i="1"/>
  <c r="L1636" i="1"/>
  <c r="L2642" i="1"/>
  <c r="L2678" i="1"/>
  <c r="L2890" i="1"/>
  <c r="L2917" i="1"/>
  <c r="L3095" i="1"/>
  <c r="L3049" i="1"/>
  <c r="L1876" i="1"/>
  <c r="L3129" i="1"/>
  <c r="L3216" i="1"/>
  <c r="L3395" i="1"/>
  <c r="L3321" i="1"/>
  <c r="L2117" i="1"/>
  <c r="L3202" i="1"/>
  <c r="L485" i="1"/>
  <c r="L114" i="1"/>
  <c r="L22" i="1"/>
  <c r="L550" i="1"/>
  <c r="L386" i="1"/>
  <c r="L821" i="1"/>
  <c r="L856" i="1"/>
  <c r="L1188" i="1"/>
  <c r="L1659" i="1"/>
  <c r="L1769" i="1"/>
  <c r="L2157" i="1"/>
  <c r="L3363" i="1"/>
  <c r="L2470" i="1"/>
  <c r="L2824" i="1"/>
  <c r="L2448" i="1"/>
  <c r="L2288" i="1"/>
  <c r="L2841" i="1"/>
  <c r="L2910" i="1"/>
  <c r="L2958" i="1"/>
  <c r="L3094" i="1"/>
  <c r="L2992" i="1"/>
  <c r="L3235" i="1"/>
  <c r="L2628" i="1"/>
  <c r="L548" i="1"/>
  <c r="L1219" i="1"/>
  <c r="L3172" i="1"/>
  <c r="L54" i="1"/>
  <c r="L100" i="1"/>
  <c r="L146" i="1"/>
  <c r="L442" i="1"/>
  <c r="L359" i="1"/>
  <c r="L708" i="1"/>
  <c r="L742" i="1"/>
  <c r="L776" i="1"/>
  <c r="L850" i="1"/>
  <c r="L1126" i="1"/>
  <c r="L676" i="1"/>
  <c r="L841" i="1"/>
  <c r="L1268" i="1"/>
  <c r="L1334" i="1"/>
  <c r="L1683" i="1"/>
  <c r="L1948" i="1"/>
  <c r="L1648" i="1"/>
  <c r="L2329" i="1"/>
  <c r="L889" i="1"/>
  <c r="L2333" i="1"/>
  <c r="L1498" i="1"/>
  <c r="L2945" i="1"/>
  <c r="L1504" i="1"/>
  <c r="L2682" i="1"/>
  <c r="L2286" i="1"/>
  <c r="L2729" i="1"/>
  <c r="L2775" i="1"/>
  <c r="L2975" i="1"/>
  <c r="L3108" i="1"/>
  <c r="L3229" i="1"/>
  <c r="L2956" i="1"/>
  <c r="L2757" i="1"/>
  <c r="L3119" i="1"/>
  <c r="L3249" i="1"/>
  <c r="L1348" i="1"/>
  <c r="L2193" i="1"/>
  <c r="L3196" i="1"/>
  <c r="L3233" i="1"/>
  <c r="L3089" i="1"/>
  <c r="L2868" i="1"/>
  <c r="L957" i="1"/>
  <c r="L1892" i="1"/>
  <c r="L1740" i="1"/>
  <c r="L2042" i="1"/>
  <c r="L914" i="1"/>
  <c r="L807" i="1"/>
  <c r="L2056" i="1"/>
  <c r="L917" i="1"/>
  <c r="L1099" i="1"/>
  <c r="L181" i="1"/>
  <c r="L1212" i="1"/>
  <c r="L1663" i="1"/>
  <c r="L1637" i="1"/>
  <c r="L2373" i="1"/>
  <c r="L2670" i="1"/>
  <c r="L2496" i="1"/>
  <c r="L3034" i="1"/>
  <c r="L1671" i="1"/>
  <c r="L3250" i="1"/>
  <c r="L3231" i="1"/>
  <c r="L729" i="1"/>
  <c r="L3411" i="1"/>
  <c r="L38" i="1"/>
  <c r="L94" i="1"/>
  <c r="L188" i="1"/>
  <c r="L1949" i="1"/>
  <c r="L141" i="1"/>
  <c r="L220" i="1"/>
  <c r="L177" i="1"/>
  <c r="L210" i="1"/>
  <c r="L228" i="1"/>
  <c r="L281" i="1"/>
  <c r="L336" i="1"/>
  <c r="L157" i="1"/>
  <c r="L510" i="1"/>
  <c r="L384" i="1"/>
  <c r="L560" i="1"/>
  <c r="L478" i="1"/>
  <c r="L779" i="1"/>
  <c r="L391" i="1"/>
  <c r="L541" i="1"/>
  <c r="L605" i="1"/>
  <c r="L689" i="1"/>
  <c r="L697" i="1"/>
  <c r="L646" i="1"/>
  <c r="L700" i="1"/>
  <c r="L704" i="1"/>
  <c r="L572" i="1"/>
  <c r="L713" i="1"/>
  <c r="L853" i="1"/>
  <c r="L857" i="1"/>
  <c r="L782" i="1"/>
  <c r="L867" i="1"/>
  <c r="L904" i="1"/>
  <c r="L869" i="1"/>
  <c r="L1213" i="1"/>
  <c r="L990" i="1"/>
  <c r="L1080" i="1"/>
  <c r="L929" i="1"/>
  <c r="L1154" i="1"/>
  <c r="L1103" i="1"/>
  <c r="L1144" i="1"/>
  <c r="L1132" i="1"/>
  <c r="L1149" i="1"/>
  <c r="L1211" i="1"/>
  <c r="L1218" i="1"/>
  <c r="L1171" i="1"/>
  <c r="L1441" i="1"/>
  <c r="L1250" i="1"/>
  <c r="L1289" i="1"/>
  <c r="L1750" i="1"/>
  <c r="L973" i="1"/>
  <c r="L1339" i="1"/>
  <c r="L1341" i="1"/>
  <c r="L1345" i="1"/>
  <c r="L1167" i="1"/>
  <c r="L2508" i="1"/>
  <c r="L1194" i="1"/>
  <c r="L1428" i="1"/>
  <c r="L1370" i="1"/>
  <c r="L1530" i="1"/>
  <c r="L2018" i="1"/>
  <c r="L758" i="1"/>
  <c r="L1415" i="1"/>
  <c r="L1262" i="1"/>
  <c r="L1599" i="1"/>
  <c r="L1568" i="1"/>
  <c r="L1580" i="1"/>
  <c r="L1603" i="1"/>
  <c r="L1420" i="1"/>
  <c r="L1354" i="1"/>
  <c r="L1720" i="1"/>
  <c r="L1264" i="1"/>
  <c r="L1847" i="1"/>
  <c r="L1623" i="1"/>
  <c r="L1713" i="1"/>
  <c r="L3198" i="1"/>
  <c r="L1859" i="1"/>
  <c r="L1458" i="1"/>
  <c r="L1953" i="1"/>
  <c r="L801" i="1"/>
  <c r="L3244" i="1"/>
  <c r="L1704" i="1"/>
  <c r="L2165" i="1"/>
  <c r="L2912" i="1"/>
  <c r="L2923" i="1"/>
  <c r="L2044" i="1"/>
  <c r="L1706" i="1"/>
  <c r="L2283" i="1"/>
  <c r="L2314" i="1"/>
  <c r="L1557" i="1"/>
  <c r="L2261" i="1"/>
  <c r="L2316" i="1"/>
  <c r="L2348" i="1"/>
  <c r="L3164" i="1"/>
  <c r="L2459" i="1"/>
  <c r="L2416" i="1"/>
  <c r="L2465" i="1"/>
  <c r="L2486" i="1"/>
  <c r="L2482" i="1"/>
  <c r="L2942" i="1"/>
  <c r="L2879" i="1"/>
  <c r="L2891" i="1"/>
  <c r="L2584" i="1"/>
  <c r="L2574" i="1"/>
  <c r="L2553" i="1"/>
  <c r="L3405" i="1"/>
  <c r="L2593" i="1"/>
  <c r="L2608" i="1"/>
  <c r="L2607" i="1"/>
  <c r="L3135" i="1"/>
  <c r="L2796" i="1"/>
  <c r="L2671" i="1"/>
  <c r="L2621" i="1"/>
  <c r="L2807" i="1"/>
  <c r="L2686" i="1"/>
  <c r="L2720" i="1"/>
  <c r="L2745" i="1"/>
  <c r="L2756" i="1"/>
  <c r="L2659" i="1"/>
  <c r="L2787" i="1"/>
  <c r="L2791" i="1"/>
  <c r="L2590" i="1"/>
  <c r="L2789" i="1"/>
  <c r="L2850" i="1"/>
  <c r="L2856" i="1"/>
  <c r="L2951" i="1"/>
  <c r="L2881" i="1"/>
  <c r="L3340" i="1"/>
  <c r="L2935" i="1"/>
  <c r="L2938" i="1"/>
  <c r="L2936" i="1"/>
  <c r="L2967" i="1"/>
  <c r="L2895" i="1"/>
  <c r="L2519" i="1"/>
  <c r="L2971" i="1"/>
  <c r="L3082" i="1"/>
  <c r="L2999" i="1"/>
  <c r="L2423" i="1"/>
  <c r="L3004" i="1"/>
  <c r="L2781" i="1"/>
  <c r="L2371" i="1"/>
  <c r="L3024" i="1"/>
  <c r="L3068" i="1"/>
  <c r="L3062" i="1"/>
  <c r="L3078" i="1"/>
  <c r="L3039" i="1"/>
  <c r="L3101" i="1"/>
  <c r="L3106" i="1"/>
  <c r="L3111" i="1"/>
  <c r="L3116" i="1"/>
  <c r="L3161" i="1"/>
  <c r="L3784" i="1"/>
  <c r="L3152" i="1"/>
  <c r="L3163" i="1"/>
  <c r="L2013" i="1"/>
  <c r="L3157" i="1"/>
  <c r="L3173" i="1"/>
  <c r="L3185" i="1"/>
  <c r="L3551" i="1"/>
  <c r="L3300" i="1"/>
  <c r="L3192" i="1"/>
  <c r="L2792" i="1"/>
  <c r="L3783" i="1"/>
  <c r="L3214" i="1"/>
  <c r="L3218" i="1"/>
  <c r="L3767" i="1"/>
  <c r="L3186" i="1"/>
  <c r="L3271" i="1"/>
  <c r="L3220" i="1"/>
  <c r="L2902" i="1"/>
  <c r="L3211" i="1"/>
  <c r="L79" i="1"/>
  <c r="L291" i="1"/>
  <c r="L650" i="1"/>
  <c r="L793" i="1"/>
  <c r="L255" i="1"/>
  <c r="L1011" i="1"/>
  <c r="L58" i="1"/>
  <c r="L1012" i="1"/>
  <c r="L665" i="1"/>
  <c r="L1466" i="1"/>
  <c r="L672" i="1"/>
  <c r="L3008" i="1"/>
  <c r="L2365" i="1"/>
  <c r="L1105" i="1"/>
  <c r="L2754" i="1"/>
  <c r="L3113" i="1"/>
  <c r="L1774" i="1"/>
  <c r="L2861" i="1"/>
  <c r="L3193" i="1"/>
  <c r="L3109" i="1"/>
  <c r="L3130" i="1"/>
  <c r="L3154" i="1"/>
  <c r="L578" i="1"/>
  <c r="L1716" i="1"/>
  <c r="L1610" i="1"/>
  <c r="L2695" i="1"/>
  <c r="L2006" i="1"/>
  <c r="L131" i="1"/>
  <c r="L209" i="1"/>
  <c r="L229" i="1"/>
  <c r="L183" i="1"/>
  <c r="L315" i="1"/>
  <c r="L414" i="1"/>
  <c r="L449" i="1"/>
  <c r="L525" i="1"/>
  <c r="L2273" i="1"/>
  <c r="L2887" i="1"/>
  <c r="L549" i="1"/>
  <c r="L620" i="1"/>
  <c r="L688" i="1"/>
  <c r="L625" i="1"/>
  <c r="L790" i="1"/>
  <c r="L587" i="1"/>
  <c r="L744" i="1"/>
  <c r="L962" i="1"/>
  <c r="L355" i="1"/>
  <c r="L919" i="1"/>
  <c r="L1024" i="1"/>
  <c r="L970" i="1"/>
  <c r="L947" i="1"/>
  <c r="L1220" i="1"/>
  <c r="L1184" i="1"/>
  <c r="L1617" i="1"/>
  <c r="L1457" i="1"/>
  <c r="L1061" i="1"/>
  <c r="L911" i="1"/>
  <c r="L1582" i="1"/>
  <c r="L1479" i="1"/>
  <c r="L3162" i="1"/>
  <c r="L1632" i="1"/>
  <c r="L3011" i="1"/>
  <c r="L1656" i="1"/>
  <c r="L1937" i="1"/>
  <c r="L2143" i="1"/>
  <c r="L2127" i="1"/>
  <c r="L1443" i="1"/>
  <c r="L2187" i="1"/>
  <c r="L2309" i="1"/>
  <c r="L2954" i="1"/>
  <c r="L2370" i="1"/>
  <c r="L2334" i="1"/>
  <c r="L2830" i="1"/>
  <c r="L2479" i="1"/>
  <c r="L2669" i="1"/>
  <c r="L2839" i="1"/>
  <c r="L2344" i="1"/>
  <c r="L2793" i="1"/>
  <c r="L2846" i="1"/>
  <c r="L2847" i="1"/>
  <c r="L2943" i="1"/>
  <c r="L2594" i="1"/>
  <c r="L2949" i="1"/>
  <c r="L2488" i="1"/>
  <c r="L3043" i="1"/>
  <c r="L2955" i="1"/>
  <c r="L3058" i="1"/>
  <c r="L3005" i="1"/>
  <c r="L3042" i="1"/>
  <c r="L3063" i="1"/>
  <c r="L3001" i="1"/>
  <c r="L2809" i="1"/>
  <c r="L1891" i="1"/>
  <c r="L3143" i="1"/>
  <c r="L2896" i="1"/>
  <c r="L3019" i="1"/>
  <c r="L212" i="1"/>
  <c r="L724" i="1"/>
  <c r="L747" i="1"/>
  <c r="L1583" i="1"/>
  <c r="L1206" i="1"/>
  <c r="L2857" i="1"/>
  <c r="L3138" i="1"/>
  <c r="L297" i="1"/>
  <c r="L369" i="1"/>
  <c r="L453" i="1"/>
  <c r="L446" i="1"/>
  <c r="L381" i="1"/>
  <c r="L413" i="1"/>
  <c r="L1828" i="1"/>
  <c r="L553" i="1"/>
  <c r="L1056" i="1"/>
  <c r="L467" i="1"/>
  <c r="L1115" i="1"/>
  <c r="L916" i="1"/>
  <c r="L1044" i="1"/>
  <c r="L1291" i="1"/>
  <c r="L1382" i="1"/>
  <c r="L893" i="1"/>
  <c r="L1596" i="1"/>
  <c r="L880" i="1"/>
  <c r="L533" i="1"/>
  <c r="L3044" i="1"/>
  <c r="L2099" i="1"/>
  <c r="L2466" i="1"/>
  <c r="L1349" i="1"/>
  <c r="L2538" i="1"/>
  <c r="L1408" i="1"/>
  <c r="L684" i="1"/>
  <c r="L2723" i="1"/>
  <c r="L2930" i="1"/>
  <c r="L2191" i="1"/>
  <c r="L2837" i="1"/>
  <c r="L3060" i="1"/>
  <c r="L961" i="1"/>
  <c r="L3079" i="1"/>
  <c r="L3090" i="1"/>
  <c r="L3132" i="1"/>
  <c r="L3128" i="1"/>
  <c r="L2946" i="1"/>
  <c r="L603" i="1"/>
  <c r="L3118" i="1"/>
  <c r="L847" i="1"/>
  <c r="L906" i="1"/>
  <c r="L1801" i="1"/>
  <c r="L2498" i="1"/>
  <c r="L2270" i="1"/>
  <c r="L298" i="1"/>
  <c r="L180" i="1"/>
  <c r="L317" i="1"/>
  <c r="L674" i="1"/>
  <c r="L474" i="1"/>
  <c r="L687" i="1"/>
  <c r="L837" i="1"/>
  <c r="L897" i="1"/>
  <c r="L839" i="1"/>
  <c r="L969" i="1"/>
  <c r="L2944" i="1"/>
  <c r="L945" i="1"/>
  <c r="L952" i="1"/>
  <c r="L2235" i="1"/>
  <c r="L1312" i="1"/>
  <c r="L1031" i="1"/>
  <c r="L1437" i="1"/>
  <c r="L1234" i="1"/>
  <c r="L1209" i="1"/>
  <c r="L1397" i="1"/>
  <c r="L1512" i="1"/>
  <c r="L1651" i="1"/>
  <c r="L1936" i="1"/>
  <c r="L1957" i="1"/>
  <c r="L2086" i="1"/>
  <c r="L2176" i="1"/>
  <c r="L1729" i="1"/>
  <c r="L2255" i="1"/>
  <c r="L2582" i="1"/>
  <c r="L492" i="1"/>
  <c r="L2073" i="1"/>
  <c r="L2849" i="1"/>
  <c r="L2898" i="1"/>
  <c r="L2876" i="1"/>
  <c r="L2834" i="1"/>
  <c r="L2986" i="1"/>
  <c r="L3045" i="1"/>
  <c r="L3026" i="1"/>
  <c r="L3047" i="1"/>
  <c r="L3153" i="1"/>
  <c r="L2278" i="1"/>
  <c r="L3076" i="1"/>
  <c r="L2969" i="1"/>
  <c r="L3104" i="1"/>
  <c r="L3003" i="1"/>
  <c r="L2276" i="1"/>
  <c r="L3046" i="1"/>
  <c r="L3085" i="1"/>
  <c r="L2681" i="1"/>
  <c r="L40" i="1"/>
  <c r="L23" i="1"/>
  <c r="L90" i="1"/>
  <c r="L95" i="1"/>
  <c r="L82" i="1"/>
  <c r="L171" i="1"/>
  <c r="L167" i="1"/>
  <c r="L144" i="1"/>
  <c r="L231" i="1"/>
  <c r="L3083" i="1"/>
  <c r="L303" i="1"/>
  <c r="L314" i="1"/>
  <c r="L411" i="1"/>
  <c r="L519" i="1"/>
  <c r="L490" i="1"/>
  <c r="L557" i="1"/>
  <c r="L259" i="1"/>
  <c r="L554" i="1"/>
  <c r="L421" i="1"/>
  <c r="L643" i="1"/>
  <c r="L726" i="1"/>
  <c r="L681" i="1"/>
  <c r="L763" i="1"/>
  <c r="L764" i="1"/>
  <c r="L864" i="1"/>
  <c r="L915" i="1"/>
  <c r="L866" i="1"/>
  <c r="L877" i="1"/>
  <c r="L926" i="1"/>
  <c r="L727" i="1"/>
  <c r="L1009" i="1"/>
  <c r="L739" i="1"/>
  <c r="L1073" i="1"/>
  <c r="L1047" i="1"/>
  <c r="L1124" i="1"/>
  <c r="L1112" i="1"/>
  <c r="L2761" i="1"/>
  <c r="L1122" i="1"/>
  <c r="L984" i="1"/>
  <c r="L1142" i="1"/>
  <c r="L1176" i="1"/>
  <c r="L1227" i="1"/>
  <c r="L1244" i="1"/>
  <c r="L1229" i="1"/>
  <c r="L1071" i="1"/>
  <c r="L1255" i="1"/>
  <c r="L1263" i="1"/>
  <c r="L1283" i="1"/>
  <c r="L1233" i="1"/>
  <c r="L1114" i="1"/>
  <c r="L1324" i="1"/>
  <c r="L1304" i="1"/>
  <c r="L1111" i="1"/>
  <c r="L1363" i="1"/>
  <c r="L1422" i="1"/>
  <c r="L1494" i="1"/>
  <c r="L1369" i="1"/>
  <c r="L1361" i="1"/>
  <c r="L1365" i="1"/>
  <c r="L1536" i="1"/>
  <c r="L1581" i="1"/>
  <c r="L1592" i="1"/>
  <c r="L1524" i="1"/>
  <c r="L1670" i="1"/>
  <c r="L2169" i="1"/>
  <c r="L1605" i="1"/>
  <c r="L1618" i="1"/>
  <c r="L1778" i="1"/>
  <c r="L1569" i="1"/>
  <c r="L1419" i="1"/>
  <c r="L1844" i="1"/>
  <c r="L1902" i="1"/>
  <c r="L1973" i="1"/>
  <c r="L2007" i="1"/>
  <c r="L1794" i="1"/>
  <c r="L2115" i="1"/>
  <c r="L2295" i="1"/>
  <c r="L2284" i="1"/>
  <c r="L2312" i="1"/>
  <c r="L2181" i="1"/>
  <c r="L2267" i="1"/>
  <c r="L2339" i="1"/>
  <c r="L2385" i="1"/>
  <c r="L2614" i="1"/>
  <c r="L2462" i="1"/>
  <c r="L2427" i="1"/>
  <c r="L1912" i="1"/>
  <c r="L2483" i="1"/>
  <c r="L2478" i="1"/>
  <c r="L2521" i="1"/>
  <c r="L2485" i="1"/>
  <c r="L1776" i="1"/>
  <c r="L2549" i="1"/>
  <c r="L2563" i="1"/>
  <c r="L2627" i="1"/>
  <c r="L2588" i="1"/>
  <c r="L2906" i="1"/>
  <c r="L2610" i="1"/>
  <c r="L2630" i="1"/>
  <c r="L2653" i="1"/>
  <c r="L2560" i="1"/>
  <c r="L2735" i="1"/>
  <c r="L2737" i="1"/>
  <c r="L2662" i="1"/>
  <c r="L2803" i="1"/>
  <c r="L2810" i="1"/>
  <c r="L2822" i="1"/>
  <c r="L2832" i="1"/>
  <c r="L2874" i="1"/>
  <c r="L3105" i="1"/>
  <c r="L2683" i="1"/>
  <c r="L3183" i="1"/>
  <c r="L2963" i="1"/>
  <c r="L2974" i="1"/>
  <c r="L2984" i="1"/>
  <c r="L2983" i="1"/>
  <c r="L3009" i="1"/>
  <c r="L2569" i="1"/>
  <c r="L2875" i="1"/>
  <c r="L2603" i="1"/>
  <c r="L3050" i="1"/>
  <c r="L3056" i="1"/>
  <c r="L3774" i="1"/>
  <c r="L3072" i="1"/>
  <c r="L3075" i="1"/>
  <c r="L3361" i="1"/>
  <c r="L3077" i="1"/>
  <c r="L436" i="1"/>
  <c r="L494" i="1"/>
  <c r="L788" i="1"/>
  <c r="L2296" i="1"/>
  <c r="L260" i="1"/>
  <c r="L3032" i="1"/>
  <c r="L138" i="1"/>
  <c r="L111" i="1"/>
  <c r="L77" i="1"/>
  <c r="L240" i="1"/>
  <c r="L438" i="1"/>
  <c r="L462" i="1"/>
  <c r="L695" i="1"/>
  <c r="L540" i="1"/>
  <c r="L766" i="1"/>
  <c r="L955" i="1"/>
  <c r="L1049" i="1"/>
  <c r="L1174" i="1"/>
  <c r="L1165" i="1"/>
  <c r="L1355" i="1"/>
  <c r="L1287" i="1"/>
  <c r="L1359" i="1"/>
  <c r="L2014" i="1"/>
  <c r="L1790" i="1"/>
  <c r="L1839" i="1"/>
  <c r="L1843" i="1"/>
  <c r="L1572" i="1"/>
  <c r="L1872" i="1"/>
  <c r="L1786" i="1"/>
  <c r="L1561" i="1"/>
  <c r="L2048" i="1"/>
  <c r="L1836" i="1"/>
  <c r="L2340" i="1"/>
  <c r="L2403" i="1"/>
  <c r="L2487" i="1"/>
  <c r="L3239" i="1"/>
  <c r="L3190" i="1"/>
  <c r="L2779" i="1"/>
  <c r="L2804" i="1"/>
  <c r="L2884" i="1"/>
  <c r="L2913" i="1"/>
  <c r="L2982" i="1"/>
  <c r="L2463" i="1"/>
  <c r="L3752" i="1"/>
  <c r="L3064" i="1"/>
  <c r="L3020" i="1"/>
  <c r="L2953" i="1"/>
  <c r="L356" i="1"/>
  <c r="L589" i="1"/>
  <c r="L1785" i="1"/>
  <c r="L2239" i="1"/>
  <c r="L2600" i="1"/>
  <c r="L1992" i="1"/>
  <c r="L2702" i="1"/>
  <c r="L2693" i="1"/>
  <c r="L182" i="1"/>
  <c r="L2989" i="1"/>
  <c r="L410" i="1"/>
  <c r="L239" i="1"/>
  <c r="L591" i="1"/>
  <c r="L308" i="1"/>
  <c r="L615" i="1"/>
  <c r="L522" i="1"/>
  <c r="L743" i="1"/>
  <c r="L789" i="1"/>
  <c r="L803" i="1"/>
  <c r="L705" i="1"/>
  <c r="L1001" i="1"/>
  <c r="L1199" i="1"/>
  <c r="L1079" i="1"/>
  <c r="L682" i="1"/>
  <c r="L2981" i="1"/>
  <c r="L546" i="1"/>
  <c r="L706" i="1"/>
  <c r="L1447" i="1"/>
  <c r="L1266" i="1"/>
  <c r="L1286" i="1"/>
  <c r="L1216" i="1"/>
  <c r="L654" i="1"/>
  <c r="L1517" i="1"/>
  <c r="L1395" i="1"/>
  <c r="L1423" i="1"/>
  <c r="L1187" i="1"/>
  <c r="L910" i="1"/>
  <c r="L1734" i="1"/>
  <c r="L2534" i="1"/>
  <c r="L2274" i="1"/>
  <c r="L2514" i="1"/>
  <c r="L1829" i="1"/>
  <c r="L2363" i="1"/>
  <c r="L2525" i="1"/>
  <c r="L2617" i="1"/>
  <c r="L2647" i="1"/>
  <c r="L1698" i="1"/>
  <c r="L2701" i="1"/>
  <c r="L2708" i="1"/>
  <c r="L1316" i="1"/>
  <c r="L2712" i="1"/>
  <c r="L2814" i="1"/>
  <c r="L1627" i="1"/>
  <c r="L3749" i="1"/>
  <c r="L2694" i="1"/>
  <c r="L2882" i="1"/>
  <c r="L2928" i="1"/>
  <c r="L1643" i="1"/>
  <c r="L2244" i="1"/>
  <c r="L2931" i="1"/>
  <c r="L3213" i="1"/>
  <c r="L2619" i="1"/>
  <c r="L2940" i="1"/>
  <c r="L2970" i="1"/>
  <c r="L660" i="1"/>
  <c r="L2964" i="1"/>
  <c r="L1221" i="1"/>
  <c r="L2888" i="1"/>
  <c r="L1474" i="1"/>
  <c r="L1838" i="1"/>
  <c r="L2109" i="1"/>
  <c r="L2242" i="1"/>
  <c r="L2973" i="1"/>
  <c r="L2446" i="1"/>
  <c r="L2576" i="1"/>
  <c r="L2394" i="1"/>
  <c r="L2738" i="1"/>
  <c r="L3051" i="1"/>
  <c r="L2900" i="1"/>
  <c r="L2864" i="1"/>
  <c r="L1192" i="1"/>
  <c r="L3022" i="1"/>
  <c r="L710" i="1"/>
  <c r="L2920" i="1"/>
  <c r="L2905" i="1"/>
  <c r="L52" i="1"/>
  <c r="L28" i="1"/>
  <c r="L247" i="1"/>
  <c r="L2795" i="1"/>
  <c r="L454" i="1"/>
  <c r="L296" i="1"/>
  <c r="L388" i="1"/>
  <c r="L363" i="1"/>
  <c r="L406" i="1"/>
  <c r="L365" i="1"/>
  <c r="L466" i="1"/>
  <c r="L425" i="1"/>
  <c r="L472" i="1"/>
  <c r="L497" i="1"/>
  <c r="L875" i="1"/>
  <c r="L907" i="1"/>
  <c r="L475" i="1"/>
  <c r="L1121" i="1"/>
  <c r="L680" i="1"/>
  <c r="L924" i="1"/>
  <c r="L607" i="1"/>
  <c r="L1083" i="1"/>
  <c r="L1082" i="1"/>
  <c r="L1092" i="1"/>
  <c r="L1101" i="1"/>
  <c r="L1102" i="1"/>
  <c r="L1225" i="1"/>
  <c r="L1275" i="1"/>
  <c r="L1296" i="1"/>
  <c r="L172" i="1"/>
  <c r="L1380" i="1"/>
  <c r="L1293" i="1"/>
  <c r="L1448" i="1"/>
  <c r="L913" i="1"/>
  <c r="L1427" i="1"/>
  <c r="L1563" i="1"/>
  <c r="L1076" i="1"/>
  <c r="L1602" i="1"/>
  <c r="L1495" i="1"/>
  <c r="L1614" i="1"/>
  <c r="L1662" i="1"/>
  <c r="L1200" i="1"/>
  <c r="L1881" i="1"/>
  <c r="L2323" i="1"/>
  <c r="L2245" i="1"/>
  <c r="L1712" i="1"/>
  <c r="L3737" i="1"/>
  <c r="L2451" i="1"/>
  <c r="L1404" i="1"/>
  <c r="L2429" i="1"/>
  <c r="L2360" i="1"/>
  <c r="L2184" i="1"/>
  <c r="L2601" i="1"/>
  <c r="L2638" i="1"/>
  <c r="L2533" i="1"/>
  <c r="L2643" i="1"/>
  <c r="L2644" i="1"/>
  <c r="L2656" i="1"/>
  <c r="L2746" i="1"/>
  <c r="L2801" i="1"/>
  <c r="L3787" i="1"/>
  <c r="L2820" i="1"/>
  <c r="L2705" i="1"/>
  <c r="L2592" i="1"/>
  <c r="L2842" i="1"/>
  <c r="L2851" i="1"/>
  <c r="L2922" i="1"/>
  <c r="L2858" i="1"/>
  <c r="L2897" i="1"/>
  <c r="L2907" i="1"/>
  <c r="L2798" i="1"/>
  <c r="L2919" i="1"/>
  <c r="L2933" i="1"/>
  <c r="L2676" i="1"/>
  <c r="L2925" i="1"/>
  <c r="L3785" i="1"/>
  <c r="L2927" i="1"/>
  <c r="L2934" i="1"/>
  <c r="L3227" i="1"/>
  <c r="L2941" i="1"/>
  <c r="L300" i="1"/>
  <c r="L953" i="1"/>
  <c r="L564" i="1"/>
  <c r="L2932" i="1"/>
  <c r="L121" i="1"/>
  <c r="L5" i="1"/>
  <c r="L956" i="1"/>
  <c r="L216" i="1"/>
  <c r="L295" i="1"/>
  <c r="L360" i="1"/>
  <c r="L621" i="1"/>
  <c r="L652" i="1"/>
  <c r="L662" i="1"/>
  <c r="L746" i="1"/>
  <c r="L824" i="1"/>
  <c r="L863" i="1"/>
  <c r="L872" i="1"/>
  <c r="L1170" i="1"/>
  <c r="L894" i="1"/>
  <c r="L1307" i="1"/>
  <c r="L1438" i="1"/>
  <c r="L2645" i="1"/>
  <c r="L883" i="1"/>
  <c r="L1736" i="1"/>
  <c r="L1762" i="1"/>
  <c r="L1528" i="1"/>
  <c r="L1768" i="1"/>
  <c r="L1806" i="1"/>
  <c r="L997" i="1"/>
  <c r="L2119" i="1"/>
  <c r="L2221" i="1"/>
  <c r="L2583" i="1"/>
  <c r="L2250" i="1"/>
  <c r="L2979" i="1"/>
  <c r="L2654" i="1"/>
  <c r="L2699" i="1"/>
  <c r="L2715" i="1"/>
  <c r="L1796" i="1"/>
  <c r="L1376" i="1"/>
  <c r="L2718" i="1"/>
  <c r="L2865" i="1"/>
  <c r="L565" i="1"/>
  <c r="L3054" i="1"/>
  <c r="L3779" i="1"/>
  <c r="L1653" i="1"/>
  <c r="L2639" i="1"/>
  <c r="L1356" i="1"/>
  <c r="L588" i="1"/>
  <c r="L6" i="1"/>
  <c r="L1873" i="1"/>
  <c r="L2853" i="1"/>
  <c r="L2528" i="1"/>
  <c r="L137" i="1"/>
  <c r="L351" i="1"/>
  <c r="L329" i="1"/>
  <c r="L420" i="1"/>
  <c r="L357" i="1"/>
  <c r="L469" i="1"/>
  <c r="L471" i="1"/>
  <c r="L566" i="1"/>
  <c r="L427" i="1"/>
  <c r="L668" i="1"/>
  <c r="L636" i="1"/>
  <c r="L218" i="1"/>
  <c r="L899" i="1"/>
  <c r="L879" i="1"/>
  <c r="L817" i="1"/>
  <c r="L1555" i="1"/>
  <c r="L698" i="1"/>
  <c r="L1279" i="1"/>
  <c r="L959" i="1"/>
  <c r="L912" i="1"/>
  <c r="L967" i="1"/>
  <c r="L1306" i="1"/>
  <c r="L619" i="1"/>
  <c r="L979" i="1"/>
  <c r="L1006" i="1"/>
  <c r="L994" i="1"/>
  <c r="L1054" i="1"/>
  <c r="L1062" i="1"/>
  <c r="L1088" i="1"/>
  <c r="L1303" i="1"/>
  <c r="L1093" i="1"/>
  <c r="L1070" i="1"/>
  <c r="L1185" i="1"/>
  <c r="L1223" i="1"/>
  <c r="L1210" i="1"/>
  <c r="L1141" i="1"/>
  <c r="L1527" i="1"/>
  <c r="L1398" i="1"/>
  <c r="L1217" i="1"/>
  <c r="L1402" i="1"/>
  <c r="L1485" i="1"/>
  <c r="L1493" i="1"/>
  <c r="L1366" i="1"/>
  <c r="L976" i="1"/>
  <c r="L1514" i="1"/>
  <c r="L2744" i="1"/>
  <c r="L1574" i="1"/>
  <c r="L1576" i="1"/>
  <c r="L1600" i="1"/>
  <c r="L1747" i="1"/>
  <c r="L3067" i="1"/>
  <c r="L1353" i="1"/>
  <c r="L1401" i="1"/>
  <c r="L1110" i="1"/>
  <c r="L1387" i="1"/>
  <c r="L1488" i="1"/>
  <c r="L1767" i="1"/>
  <c r="L1771" i="1"/>
  <c r="L663" i="1"/>
  <c r="L1827" i="1"/>
  <c r="L2855" i="1"/>
  <c r="L1887" i="1"/>
  <c r="L1916" i="1"/>
  <c r="L1655" i="1"/>
  <c r="L2026" i="1"/>
  <c r="L2262" i="1"/>
  <c r="L2225" i="1"/>
  <c r="L2254" i="1"/>
  <c r="L1745" i="1"/>
  <c r="L2308" i="1"/>
  <c r="L2384" i="1"/>
  <c r="L2121" i="1"/>
  <c r="L2367" i="1"/>
  <c r="L2397" i="1"/>
  <c r="L2078" i="1"/>
  <c r="L2424" i="1"/>
  <c r="L2437" i="1"/>
  <c r="L2287" i="1"/>
  <c r="L1321" i="1"/>
  <c r="L2918" i="1"/>
  <c r="L2480" i="1"/>
  <c r="L2489" i="1"/>
  <c r="L2557" i="1"/>
  <c r="L2518" i="1"/>
  <c r="L2615" i="1"/>
  <c r="L2721" i="1"/>
  <c r="L2558" i="1"/>
  <c r="L532" i="1"/>
  <c r="L2636" i="1"/>
  <c r="L2634" i="1"/>
  <c r="L2753" i="1"/>
  <c r="L2674" i="1"/>
  <c r="L2685" i="1"/>
  <c r="L1177" i="1"/>
  <c r="L2987" i="1"/>
  <c r="L2305" i="1"/>
  <c r="L2722" i="1"/>
  <c r="L2591" i="1"/>
  <c r="L2726" i="1"/>
  <c r="L2741" i="1"/>
  <c r="L2706" i="1"/>
  <c r="L2742" i="1"/>
  <c r="L2764" i="1"/>
  <c r="L2398" i="1"/>
  <c r="L2759" i="1"/>
  <c r="L2768" i="1"/>
  <c r="L2771" i="1"/>
  <c r="L2785" i="1"/>
  <c r="L2786" i="1"/>
  <c r="L2794" i="1"/>
  <c r="L2800" i="1"/>
  <c r="L3675" i="1"/>
  <c r="L2258" i="1"/>
  <c r="L2417" i="1"/>
  <c r="L2808" i="1"/>
  <c r="L2503" i="1"/>
  <c r="L2816" i="1"/>
  <c r="L2578" i="1"/>
  <c r="L2815" i="1"/>
  <c r="L2825" i="1"/>
  <c r="L2823" i="1"/>
  <c r="L2691" i="1"/>
  <c r="L2506" i="1"/>
  <c r="L2828" i="1"/>
  <c r="L2829" i="1"/>
  <c r="L2597" i="1"/>
  <c r="L2826" i="1"/>
  <c r="L2817" i="1"/>
  <c r="L2646" i="1"/>
  <c r="L536" i="1"/>
  <c r="L745" i="1"/>
  <c r="L2740" i="1"/>
  <c r="L1695" i="1"/>
  <c r="L686" i="1"/>
  <c r="L2387" i="1"/>
  <c r="L3778" i="1"/>
  <c r="L2472" i="1"/>
  <c r="L2458" i="1"/>
  <c r="L364" i="1"/>
  <c r="L813" i="1"/>
  <c r="L2596" i="1"/>
  <c r="L634" i="1"/>
  <c r="L455" i="1"/>
  <c r="L888" i="1"/>
  <c r="L925" i="1"/>
  <c r="L950" i="1"/>
  <c r="L1215" i="1"/>
  <c r="L392" i="1"/>
  <c r="L1375" i="1"/>
  <c r="L1446" i="1"/>
  <c r="L2282" i="1"/>
  <c r="L1456" i="1"/>
  <c r="L1532" i="1"/>
  <c r="L1864" i="1"/>
  <c r="L2313" i="1"/>
  <c r="L2468" i="1"/>
  <c r="L2408" i="1"/>
  <c r="L2575" i="1"/>
  <c r="L2664" i="1"/>
  <c r="L2454" i="1"/>
  <c r="L1741" i="1"/>
  <c r="L3776" i="1"/>
  <c r="L2739" i="1"/>
  <c r="L2748" i="1"/>
  <c r="L2710" i="1"/>
  <c r="L2903" i="1"/>
  <c r="L3600" i="1"/>
  <c r="L2698" i="1"/>
  <c r="L75" i="1"/>
  <c r="L1594" i="1"/>
  <c r="L2760" i="1"/>
  <c r="L771" i="1"/>
  <c r="L1052" i="1"/>
  <c r="L1302" i="1"/>
  <c r="L1551" i="1"/>
  <c r="L920" i="1"/>
  <c r="L3156" i="1"/>
  <c r="L2447" i="1"/>
  <c r="L2700" i="1"/>
  <c r="L2336" i="1"/>
  <c r="L2572" i="1"/>
  <c r="L2724" i="1"/>
  <c r="L219" i="1"/>
  <c r="L963" i="1"/>
  <c r="L2401" i="1"/>
  <c r="L96" i="1"/>
  <c r="L397" i="1"/>
  <c r="L487" i="1"/>
  <c r="L592" i="1"/>
  <c r="L685" i="1"/>
  <c r="L781" i="1"/>
  <c r="L855" i="1"/>
  <c r="L1094" i="1"/>
  <c r="L895" i="1"/>
  <c r="L890" i="1"/>
  <c r="L1136" i="1"/>
  <c r="L1130" i="1"/>
  <c r="L1249" i="1"/>
  <c r="L1201" i="1"/>
  <c r="L1413" i="1"/>
  <c r="L1425" i="1"/>
  <c r="L1444" i="1"/>
  <c r="L1467" i="1"/>
  <c r="L1499" i="1"/>
  <c r="L1454" i="1"/>
  <c r="L1792" i="1"/>
  <c r="L1432" i="1"/>
  <c r="L506" i="1"/>
  <c r="L1946" i="1"/>
  <c r="L1805" i="1"/>
  <c r="L2379" i="1"/>
  <c r="L2357" i="1"/>
  <c r="L2484" i="1"/>
  <c r="L2624" i="1"/>
  <c r="L2510" i="1"/>
  <c r="L2555" i="1"/>
  <c r="L2585" i="1"/>
  <c r="L2237" i="1"/>
  <c r="L2579" i="1"/>
  <c r="L2631" i="1"/>
  <c r="L2663" i="1"/>
  <c r="L2559" i="1"/>
  <c r="L1490" i="1"/>
  <c r="L2661" i="1"/>
  <c r="L2672" i="1"/>
  <c r="L2673" i="1"/>
  <c r="L2677" i="1"/>
  <c r="L2687" i="1"/>
  <c r="L2688" i="1"/>
  <c r="L2690" i="1"/>
  <c r="L2696" i="1"/>
  <c r="L3636" i="1"/>
  <c r="L2697" i="1"/>
  <c r="L3782" i="1"/>
  <c r="L2652" i="1"/>
  <c r="L2769" i="1"/>
  <c r="L222" i="1"/>
  <c r="L707" i="1"/>
  <c r="L932" i="1"/>
  <c r="L1125" i="1"/>
  <c r="L1522" i="1"/>
  <c r="L1497" i="1"/>
  <c r="L2300" i="1"/>
  <c r="L1733" i="1"/>
  <c r="L2374" i="1"/>
  <c r="L2382" i="1"/>
  <c r="L2455" i="1"/>
  <c r="L1748" i="1"/>
  <c r="L3635" i="1"/>
  <c r="L2657" i="1"/>
  <c r="L2516" i="1"/>
  <c r="L2526" i="1"/>
  <c r="L2345" i="1"/>
  <c r="L2551" i="1"/>
  <c r="L2543" i="1"/>
  <c r="L1621" i="1"/>
  <c r="L126" i="1"/>
  <c r="L693" i="1"/>
  <c r="L136" i="1"/>
  <c r="L246" i="1"/>
  <c r="L930" i="1"/>
  <c r="L756" i="1"/>
  <c r="L197" i="1"/>
  <c r="L1036" i="1"/>
  <c r="L858" i="1"/>
  <c r="L842" i="1"/>
  <c r="L814" i="1"/>
  <c r="L958" i="1"/>
  <c r="L1016" i="1"/>
  <c r="L1116" i="1"/>
  <c r="L1196" i="1"/>
  <c r="L1503" i="1"/>
  <c r="L1295" i="1"/>
  <c r="L992" i="1"/>
  <c r="L1462" i="1"/>
  <c r="L1507" i="1"/>
  <c r="L1421" i="1"/>
  <c r="L1392" i="1"/>
  <c r="L1546" i="1"/>
  <c r="L1604" i="1"/>
  <c r="L1797" i="1"/>
  <c r="L1830" i="1"/>
  <c r="L1807" i="1"/>
  <c r="L1516" i="1"/>
  <c r="L1800" i="1"/>
  <c r="L1849" i="1"/>
  <c r="L1945" i="1"/>
  <c r="L2051" i="1"/>
  <c r="L1965" i="1"/>
  <c r="L2190" i="1"/>
  <c r="L2228" i="1"/>
  <c r="L2291" i="1"/>
  <c r="L2450" i="1"/>
  <c r="L2491" i="1"/>
  <c r="L1927" i="1"/>
  <c r="L2501" i="1"/>
  <c r="L2512" i="1"/>
  <c r="L2537" i="1"/>
  <c r="L2535" i="1"/>
  <c r="L2524" i="1"/>
  <c r="L2411" i="1"/>
  <c r="L2703" i="1"/>
  <c r="L3633" i="1"/>
  <c r="L2532" i="1"/>
  <c r="L2802" i="1"/>
  <c r="L2609" i="1"/>
  <c r="L2375" i="1"/>
  <c r="L2625" i="1"/>
  <c r="L2602" i="1"/>
  <c r="L2606" i="1"/>
  <c r="L2635" i="1"/>
  <c r="L2618" i="1"/>
  <c r="L730" i="1"/>
  <c r="L1869" i="1"/>
  <c r="L3030" i="1"/>
  <c r="L2616" i="1"/>
  <c r="L2622" i="1"/>
  <c r="L936" i="1"/>
  <c r="L1980" i="1"/>
  <c r="L2497" i="1"/>
  <c r="L2442" i="1"/>
  <c r="L311" i="1"/>
  <c r="L2595" i="1"/>
  <c r="L491" i="1"/>
  <c r="L535" i="1"/>
  <c r="L923" i="1"/>
  <c r="L1145" i="1"/>
  <c r="L1400" i="1"/>
  <c r="L1553" i="1"/>
  <c r="L1693" i="1"/>
  <c r="L2128" i="1"/>
  <c r="L2318" i="1"/>
  <c r="L2238" i="1"/>
  <c r="L2474" i="1"/>
  <c r="L2461" i="1"/>
  <c r="L2541" i="1"/>
  <c r="L2599" i="1"/>
  <c r="L2598" i="1"/>
  <c r="L2406" i="1"/>
  <c r="L786" i="1"/>
  <c r="L2112" i="1"/>
  <c r="L2797" i="1"/>
  <c r="L2430" i="1"/>
  <c r="L65" i="1"/>
  <c r="L133" i="1"/>
  <c r="L170" i="1"/>
  <c r="L233" i="1"/>
  <c r="L234" i="1"/>
  <c r="L521" i="1"/>
  <c r="L677" i="1"/>
  <c r="L741" i="1"/>
  <c r="L1027" i="1"/>
  <c r="L1108" i="1"/>
  <c r="L1153" i="1"/>
  <c r="L1259" i="1"/>
  <c r="L1237" i="1"/>
  <c r="L1066" i="1"/>
  <c r="L1326" i="1"/>
  <c r="L1320" i="1"/>
  <c r="L1095" i="1"/>
  <c r="L1500" i="1"/>
  <c r="L1533" i="1"/>
  <c r="L1556" i="1"/>
  <c r="L1739" i="1"/>
  <c r="L1593" i="1"/>
  <c r="L1352" i="1"/>
  <c r="L1471" i="1"/>
  <c r="L1668" i="1"/>
  <c r="L1841" i="1"/>
  <c r="L1761" i="1"/>
  <c r="L1884" i="1"/>
  <c r="L1609" i="1"/>
  <c r="L2015" i="1"/>
  <c r="L1905" i="1"/>
  <c r="L2095" i="1"/>
  <c r="L2247" i="1"/>
  <c r="L2167" i="1"/>
  <c r="L2214" i="1"/>
  <c r="L2303" i="1"/>
  <c r="L2234" i="1"/>
  <c r="L2354" i="1"/>
  <c r="L2335" i="1"/>
  <c r="L2422" i="1"/>
  <c r="L2439" i="1"/>
  <c r="L2435" i="1"/>
  <c r="L2527" i="1"/>
  <c r="L2548" i="1"/>
  <c r="L2562" i="1"/>
  <c r="L2490" i="1"/>
  <c r="L2561" i="1"/>
  <c r="L2564" i="1"/>
  <c r="L2567" i="1"/>
  <c r="L2937" i="1"/>
  <c r="L2207" i="1"/>
  <c r="L2570" i="1"/>
  <c r="L2392" i="1"/>
  <c r="L3772" i="1"/>
  <c r="L844" i="1"/>
  <c r="L2320" i="1"/>
  <c r="L1848" i="1"/>
  <c r="L2547" i="1"/>
  <c r="L99" i="1"/>
  <c r="L470" i="1"/>
  <c r="L584" i="1"/>
  <c r="L820" i="1"/>
  <c r="L1026" i="1"/>
  <c r="L2122" i="1"/>
  <c r="L2460" i="1"/>
  <c r="L2252" i="1"/>
  <c r="L1855" i="1"/>
  <c r="L2436" i="1"/>
  <c r="L1040" i="1"/>
  <c r="L2540" i="1"/>
  <c r="L2372" i="1"/>
  <c r="L2542" i="1"/>
  <c r="L2758" i="1"/>
  <c r="L2475" i="1"/>
  <c r="L3431" i="1"/>
  <c r="L2530" i="1"/>
  <c r="L304" i="1"/>
  <c r="L280" i="1"/>
  <c r="L431" i="1"/>
  <c r="L415" i="1"/>
  <c r="L489" i="1"/>
  <c r="L223" i="1"/>
  <c r="L568" i="1"/>
  <c r="L641" i="1"/>
  <c r="L653" i="1"/>
  <c r="L520" i="1"/>
  <c r="L808" i="1"/>
  <c r="L903" i="1"/>
  <c r="L833" i="1"/>
  <c r="L881" i="1"/>
  <c r="L998" i="1"/>
  <c r="L993" i="1"/>
  <c r="L1178" i="1"/>
  <c r="L987" i="1"/>
  <c r="L1104" i="1"/>
  <c r="L1163" i="1"/>
  <c r="L1180" i="1"/>
  <c r="L1256" i="1"/>
  <c r="L1252" i="1"/>
  <c r="L1205" i="1"/>
  <c r="L1078" i="1"/>
  <c r="L1118" i="1"/>
  <c r="L1189" i="1"/>
  <c r="L1328" i="1"/>
  <c r="L1461" i="1"/>
  <c r="L1281" i="1"/>
  <c r="L1439" i="1"/>
  <c r="L34" i="1"/>
  <c r="L1449" i="1"/>
  <c r="L1410" i="1"/>
  <c r="L1351" i="1"/>
  <c r="L1434" i="1"/>
  <c r="L1481" i="1"/>
  <c r="L1486" i="1"/>
  <c r="L1310" i="1"/>
  <c r="L1506" i="1"/>
  <c r="L1450" i="1"/>
  <c r="L1535" i="1"/>
  <c r="L1314" i="1"/>
  <c r="L1673" i="1"/>
  <c r="L999" i="1"/>
  <c r="L1560" i="1"/>
  <c r="L1766" i="1"/>
  <c r="L1649" i="1"/>
  <c r="L1650" i="1"/>
  <c r="L1687" i="1"/>
  <c r="L2324" i="1"/>
  <c r="L1824" i="1"/>
  <c r="L1865" i="1"/>
  <c r="L1925" i="1"/>
  <c r="L1940" i="1"/>
  <c r="L1986" i="1"/>
  <c r="L2142" i="1"/>
  <c r="L2103" i="1"/>
  <c r="L2005" i="1"/>
  <c r="L2149" i="1"/>
  <c r="L2265" i="1"/>
  <c r="L2041" i="1"/>
  <c r="L2292" i="1"/>
  <c r="L2362" i="1"/>
  <c r="L2434" i="1"/>
  <c r="L2433" i="1"/>
  <c r="L2321" i="1"/>
  <c r="L2338" i="1"/>
  <c r="L2495" i="1"/>
  <c r="L2243" i="1"/>
  <c r="L2457" i="1"/>
  <c r="L2566" i="1"/>
  <c r="L2493" i="1"/>
  <c r="L2504" i="1"/>
  <c r="L2257" i="1"/>
  <c r="L407" i="1"/>
  <c r="L2511" i="1"/>
  <c r="L2515" i="1"/>
  <c r="L2513" i="1"/>
  <c r="L3727" i="1"/>
  <c r="L2413" i="1"/>
  <c r="L966" i="1"/>
  <c r="L613" i="1"/>
  <c r="L2226" i="1"/>
  <c r="L2376" i="1"/>
  <c r="L2358" i="1"/>
  <c r="L1710" i="1"/>
  <c r="L2445" i="1"/>
  <c r="L2452" i="1"/>
  <c r="L2456" i="1"/>
  <c r="L319" i="1"/>
  <c r="L529" i="1"/>
  <c r="L2263" i="1"/>
  <c r="L2105" i="1"/>
  <c r="L2133" i="1"/>
  <c r="L3780" i="1"/>
  <c r="L1611" i="1"/>
  <c r="L2418" i="1"/>
  <c r="L2421" i="1"/>
  <c r="L2232" i="1"/>
  <c r="L3786" i="1"/>
  <c r="L2302" i="1"/>
  <c r="L3518" i="1"/>
  <c r="L2473" i="1"/>
  <c r="L193" i="1"/>
  <c r="L2476" i="1"/>
  <c r="L2355" i="1"/>
  <c r="L1246" i="1"/>
  <c r="L3770" i="1"/>
  <c r="L2332" i="1"/>
  <c r="L405" i="1"/>
  <c r="L211" i="1"/>
  <c r="L2431" i="1"/>
  <c r="L638" i="1"/>
  <c r="L719" i="1"/>
  <c r="L784" i="1"/>
  <c r="L884" i="1"/>
  <c r="L2727" i="1"/>
  <c r="L859" i="1"/>
  <c r="L794" i="1"/>
  <c r="L1150" i="1"/>
  <c r="L1455" i="1"/>
  <c r="L1409" i="1"/>
  <c r="L1029" i="1"/>
  <c r="L1567" i="1"/>
  <c r="L1575" i="1"/>
  <c r="L1686" i="1"/>
  <c r="L1624" i="1"/>
  <c r="L1685" i="1"/>
  <c r="L1689" i="1"/>
  <c r="L1292" i="1"/>
  <c r="L1770" i="1"/>
  <c r="L1941" i="1"/>
  <c r="L1982" i="1"/>
  <c r="L2464" i="1"/>
  <c r="L2079" i="1"/>
  <c r="L2164" i="1"/>
  <c r="L2175" i="1"/>
  <c r="L2230" i="1"/>
  <c r="L2330" i="1"/>
  <c r="L2366" i="1"/>
  <c r="L2205" i="1"/>
  <c r="L2369" i="1"/>
  <c r="L2390" i="1"/>
  <c r="L2402" i="1"/>
  <c r="L2405" i="1"/>
  <c r="L2331" i="1"/>
  <c r="L2145" i="1"/>
  <c r="L2182" i="1"/>
  <c r="L2425" i="1"/>
  <c r="L2432" i="1"/>
  <c r="L2788" i="1"/>
  <c r="L3018" i="1"/>
  <c r="L2307" i="1"/>
  <c r="L3099" i="1"/>
  <c r="L2426" i="1"/>
  <c r="L2093" i="1"/>
  <c r="L2441" i="1"/>
  <c r="L2440" i="1"/>
  <c r="L2443" i="1"/>
  <c r="L55" i="1"/>
  <c r="L2428" i="1"/>
  <c r="L2420" i="1"/>
  <c r="L1667" i="1"/>
  <c r="L2393" i="1"/>
  <c r="L2113" i="1"/>
  <c r="L2419" i="1"/>
  <c r="L1900" i="1"/>
  <c r="L616" i="1"/>
  <c r="L294" i="1"/>
  <c r="L943" i="1"/>
  <c r="L944" i="1"/>
  <c r="L1390" i="1"/>
  <c r="L1018" i="1"/>
  <c r="L1554" i="1"/>
  <c r="L1584" i="1"/>
  <c r="L1738" i="1"/>
  <c r="L1128" i="1"/>
  <c r="L1787" i="1"/>
  <c r="L1944" i="1"/>
  <c r="L2327" i="1"/>
  <c r="L3215" i="1"/>
  <c r="L2377" i="1"/>
  <c r="L2386" i="1"/>
  <c r="L2389" i="1"/>
  <c r="L2383" i="1"/>
  <c r="L2395" i="1"/>
  <c r="L353" i="1"/>
  <c r="L1821" i="1"/>
  <c r="L2010" i="1"/>
  <c r="L1426" i="1"/>
  <c r="L1665" i="1"/>
  <c r="L2279" i="1"/>
  <c r="L2368" i="1"/>
  <c r="L1638" i="1"/>
  <c r="L2269" i="1"/>
  <c r="L1700" i="1"/>
  <c r="L1764" i="1"/>
  <c r="L120" i="1"/>
  <c r="L531" i="1"/>
  <c r="L1305" i="1"/>
  <c r="L720" i="1"/>
  <c r="L288" i="1"/>
  <c r="L1015" i="1"/>
  <c r="L1155" i="1"/>
  <c r="L870" i="1"/>
  <c r="L1135" i="1"/>
  <c r="L402" i="1"/>
  <c r="L580" i="1"/>
  <c r="L1190" i="1"/>
  <c r="L1019" i="1"/>
  <c r="L1183" i="1"/>
  <c r="L951" i="1"/>
  <c r="L1329" i="1"/>
  <c r="L1288" i="1"/>
  <c r="L1468" i="1"/>
  <c r="L1543" i="1"/>
  <c r="L1672" i="1"/>
  <c r="L1620" i="1"/>
  <c r="L1634" i="1"/>
  <c r="L1664" i="1"/>
  <c r="L1743" i="1"/>
  <c r="L1791" i="1"/>
  <c r="L1866" i="1"/>
  <c r="L1867" i="1"/>
  <c r="L1882" i="1"/>
  <c r="L1917" i="1"/>
  <c r="L2177" i="1"/>
  <c r="L2058" i="1"/>
  <c r="L2043" i="1"/>
  <c r="L2011" i="1"/>
  <c r="L1988" i="1"/>
  <c r="L2118" i="1"/>
  <c r="L2172" i="1"/>
  <c r="L2126" i="1"/>
  <c r="L2096" i="1"/>
  <c r="L2294" i="1"/>
  <c r="L1971" i="1"/>
  <c r="L2325" i="1"/>
  <c r="L2341" i="1"/>
  <c r="L2326" i="1"/>
  <c r="L2351" i="1"/>
  <c r="L2502" i="1"/>
  <c r="L2352" i="1"/>
  <c r="L2356" i="1"/>
  <c r="L2359" i="1"/>
  <c r="L1756" i="1"/>
  <c r="L1834" i="1"/>
  <c r="L2350" i="1"/>
  <c r="L1846" i="1"/>
  <c r="L1258" i="1"/>
  <c r="L1004" i="1"/>
  <c r="L1186" i="1"/>
  <c r="L1091" i="1"/>
  <c r="L277" i="1"/>
  <c r="L2159" i="1"/>
  <c r="L1570" i="1"/>
  <c r="L160" i="1"/>
  <c r="L812" i="1"/>
  <c r="L1919" i="1"/>
  <c r="L2297" i="1"/>
  <c r="L2322" i="1"/>
  <c r="L678" i="1"/>
  <c r="L810" i="1"/>
  <c r="L2024" i="1"/>
  <c r="L1343" i="1"/>
  <c r="L836" i="1"/>
  <c r="L1682" i="1"/>
  <c r="L949" i="1"/>
  <c r="L1737" i="1"/>
  <c r="L2179" i="1"/>
  <c r="L1886" i="1"/>
  <c r="L2233" i="1"/>
  <c r="L1658" i="1"/>
  <c r="L1943" i="1"/>
  <c r="L1391" i="1"/>
  <c r="L2298" i="1"/>
  <c r="L2299" i="1"/>
  <c r="L2306" i="1"/>
  <c r="L2301" i="1"/>
  <c r="L3015" i="1"/>
  <c r="L2728" i="1"/>
  <c r="L2304" i="1"/>
  <c r="L2281" i="1"/>
  <c r="L1708" i="1"/>
  <c r="L2209" i="1"/>
  <c r="L2170" i="1"/>
  <c r="L2290" i="1"/>
  <c r="L337" i="1"/>
  <c r="L778" i="1"/>
  <c r="L1106" i="1"/>
  <c r="L2248" i="1"/>
  <c r="L1386" i="1"/>
  <c r="L1022" i="1"/>
  <c r="L3084" i="1"/>
  <c r="L2280" i="1"/>
  <c r="L985" i="1"/>
  <c r="L2223" i="1"/>
  <c r="L1317" i="1"/>
  <c r="L1547" i="1"/>
  <c r="L1431" i="1"/>
  <c r="L1433" i="1"/>
  <c r="L1389" i="1"/>
  <c r="L1442" i="1"/>
  <c r="L770" i="1"/>
  <c r="L2317" i="1"/>
  <c r="L1645" i="1"/>
  <c r="L1726" i="1"/>
  <c r="L1705" i="1"/>
  <c r="L1725" i="1"/>
  <c r="L1654" i="1"/>
  <c r="L1819" i="1"/>
  <c r="L1837" i="1"/>
  <c r="L1851" i="1"/>
  <c r="L1918" i="1"/>
  <c r="L1923" i="1"/>
  <c r="L1612" i="1"/>
  <c r="L1993" i="1"/>
  <c r="L1893" i="1"/>
  <c r="L2137" i="1"/>
  <c r="L2084" i="1"/>
  <c r="L2077" i="1"/>
  <c r="L2131" i="1"/>
  <c r="L2198" i="1"/>
  <c r="L2346" i="1"/>
  <c r="L2550" i="1"/>
  <c r="L2253" i="1"/>
  <c r="L2409" i="1"/>
  <c r="L2991" i="1"/>
  <c r="L2218" i="1"/>
  <c r="L1989" i="1"/>
  <c r="L2246" i="1"/>
  <c r="L2271" i="1"/>
  <c r="L2293" i="1"/>
  <c r="L2272" i="1"/>
  <c r="L1755" i="1"/>
  <c r="L2068" i="1"/>
  <c r="L2268" i="1"/>
  <c r="L2202" i="1"/>
  <c r="L1815" i="1"/>
  <c r="L2212" i="1"/>
  <c r="L656" i="1"/>
  <c r="L1681" i="1"/>
  <c r="L1379" i="1"/>
  <c r="L1854" i="1"/>
  <c r="L2130" i="1"/>
  <c r="L2186" i="1"/>
  <c r="L1688" i="1"/>
  <c r="L2047" i="1"/>
  <c r="L734" i="1"/>
  <c r="L2259" i="1"/>
  <c r="L1951" i="1"/>
  <c r="L2107" i="1"/>
  <c r="L1717" i="1"/>
  <c r="L2089" i="1"/>
  <c r="L1674" i="1"/>
  <c r="L2033" i="1"/>
  <c r="L2197" i="1"/>
  <c r="L2229" i="1"/>
  <c r="L2236" i="1"/>
  <c r="L1159" i="1"/>
  <c r="L1385" i="1"/>
  <c r="L1587" i="1"/>
  <c r="L1589" i="1"/>
  <c r="L1577" i="1"/>
  <c r="L1723" i="1"/>
  <c r="L1883" i="1"/>
  <c r="L476" i="1"/>
  <c r="L2038" i="1"/>
  <c r="L2120" i="1"/>
  <c r="L1816" i="1"/>
  <c r="L2160" i="1"/>
  <c r="L2162" i="1"/>
  <c r="L2166" i="1"/>
  <c r="L2189" i="1"/>
  <c r="L2195" i="1"/>
  <c r="L2201" i="1"/>
  <c r="L2192" i="1"/>
  <c r="L2208" i="1"/>
  <c r="L2204" i="1"/>
  <c r="L2224" i="1"/>
  <c r="L2219" i="1"/>
  <c r="L2264" i="1"/>
  <c r="L2194" i="1"/>
  <c r="L61" i="1"/>
  <c r="L2163" i="1"/>
  <c r="L2200" i="1"/>
  <c r="L1757" i="1"/>
  <c r="L1935" i="1"/>
  <c r="L2090" i="1"/>
  <c r="L2146" i="1"/>
  <c r="L2102" i="1"/>
  <c r="L2220" i="1"/>
  <c r="L2151" i="1"/>
  <c r="L2206" i="1"/>
  <c r="L1139" i="1"/>
  <c r="L1779" i="1"/>
  <c r="L968" i="1"/>
  <c r="L460" i="1"/>
  <c r="L1151" i="1"/>
  <c r="L2185" i="1"/>
  <c r="L1552" i="1"/>
  <c r="L1505" i="1"/>
  <c r="L1877" i="1"/>
  <c r="L1831" i="1"/>
  <c r="L1835" i="1"/>
  <c r="L1633" i="1"/>
  <c r="L2404" i="1"/>
  <c r="L2091" i="1"/>
  <c r="L2168" i="1"/>
  <c r="L2171" i="1"/>
  <c r="L2173" i="1"/>
  <c r="L2174" i="1"/>
  <c r="L1950" i="1"/>
  <c r="L1300" i="1"/>
  <c r="L2100" i="1"/>
  <c r="L1942" i="1"/>
  <c r="L2227" i="1"/>
  <c r="L2158" i="1"/>
  <c r="L1731" i="1"/>
  <c r="L163" i="1"/>
  <c r="L816" i="1"/>
  <c r="L1164" i="1"/>
  <c r="L1239" i="1"/>
  <c r="L1158" i="1"/>
  <c r="L1284" i="1"/>
  <c r="L1203" i="1"/>
  <c r="L1453" i="1"/>
  <c r="L3781" i="1"/>
  <c r="L1573" i="1"/>
  <c r="L1502" i="1"/>
  <c r="L481" i="1"/>
  <c r="L1492" i="1"/>
  <c r="L1860" i="1"/>
  <c r="L1630" i="1"/>
  <c r="L1782" i="1"/>
  <c r="L1842" i="1"/>
  <c r="L1679" i="1"/>
  <c r="L1880" i="1"/>
  <c r="L1947" i="1"/>
  <c r="L1904" i="1"/>
  <c r="L1899" i="1"/>
  <c r="L1994" i="1"/>
  <c r="L2029" i="1"/>
  <c r="L2050" i="1"/>
  <c r="L2055" i="1"/>
  <c r="L2266" i="1"/>
  <c r="L2080" i="1"/>
  <c r="L2081" i="1"/>
  <c r="L2085" i="1"/>
  <c r="L2135" i="1"/>
  <c r="L2110" i="1"/>
  <c r="L2075" i="1"/>
  <c r="L2111" i="1"/>
  <c r="L2129" i="1"/>
  <c r="L2108" i="1"/>
  <c r="L2136" i="1"/>
  <c r="L2138" i="1"/>
  <c r="L2211" i="1"/>
  <c r="L2123" i="1"/>
  <c r="L2060" i="1"/>
  <c r="L2150" i="1"/>
  <c r="L2152" i="1"/>
  <c r="L2153" i="1"/>
  <c r="L2144" i="1"/>
  <c r="L2154" i="1"/>
  <c r="L2155" i="1"/>
  <c r="L2222" i="1"/>
  <c r="L1469" i="1"/>
  <c r="L2141" i="1"/>
  <c r="L1913" i="1"/>
  <c r="L1979" i="1"/>
  <c r="L2076" i="1"/>
  <c r="L1231" i="1"/>
  <c r="L2134" i="1"/>
  <c r="L2053" i="1"/>
  <c r="L1999" i="1"/>
  <c r="L1932" i="1"/>
  <c r="L2125" i="1"/>
  <c r="L1562" i="1"/>
  <c r="L1678" i="1"/>
  <c r="L1959" i="1"/>
  <c r="L1853" i="1"/>
  <c r="L2097" i="1"/>
  <c r="L2083" i="1"/>
  <c r="L2116" i="1"/>
  <c r="L1920" i="1"/>
  <c r="L168" i="1"/>
  <c r="L1641" i="1"/>
  <c r="L1715" i="1"/>
  <c r="L2065" i="1"/>
  <c r="L2098" i="1"/>
  <c r="L2106" i="1"/>
  <c r="L2132" i="1"/>
  <c r="L1538" i="1"/>
  <c r="L1928" i="1"/>
  <c r="L1814" i="1"/>
  <c r="L2101" i="1"/>
  <c r="L1833" i="1"/>
  <c r="L1781" i="1"/>
  <c r="L116" i="1"/>
  <c r="L1313" i="1"/>
  <c r="L2057" i="1"/>
  <c r="L2087" i="1"/>
  <c r="L2088" i="1"/>
  <c r="L2003" i="1"/>
  <c r="L2082" i="1"/>
  <c r="L760" i="1"/>
  <c r="L658" i="1"/>
  <c r="L830" i="1"/>
  <c r="L1181" i="1"/>
  <c r="L1616" i="1"/>
  <c r="L1751" i="1"/>
  <c r="L1840" i="1"/>
  <c r="L1896" i="1"/>
  <c r="L1871" i="1"/>
  <c r="L1931" i="1"/>
  <c r="L1910" i="1"/>
  <c r="L1911" i="1"/>
  <c r="L1924" i="1"/>
  <c r="L1972" i="1"/>
  <c r="L2023" i="1"/>
  <c r="L2030" i="1"/>
  <c r="L2034" i="1"/>
  <c r="L2045" i="1"/>
  <c r="L2046" i="1"/>
  <c r="L2240" i="1"/>
  <c r="L2049" i="1"/>
  <c r="L2059" i="1"/>
  <c r="L2052" i="1"/>
  <c r="L2063" i="1"/>
  <c r="L2069" i="1"/>
  <c r="L2036" i="1"/>
  <c r="L2070" i="1"/>
  <c r="L2072" i="1"/>
  <c r="L2067" i="1"/>
  <c r="L1793" i="1"/>
  <c r="L2180" i="1"/>
  <c r="L2008" i="1"/>
  <c r="L2066" i="1"/>
  <c r="L1820" i="1"/>
  <c r="L1754" i="1"/>
  <c r="L3362" i="1"/>
  <c r="L595" i="1"/>
  <c r="L2124" i="1"/>
  <c r="L191" i="1"/>
  <c r="L1878" i="1"/>
  <c r="L1852" i="1"/>
  <c r="L2012" i="1"/>
  <c r="L1914" i="1"/>
  <c r="L1984" i="1"/>
  <c r="L2037" i="1"/>
  <c r="L576" i="1"/>
  <c r="L1952" i="1"/>
  <c r="L1777" i="1"/>
  <c r="L2571" i="1"/>
  <c r="L2054" i="1"/>
  <c r="L2031" i="1"/>
  <c r="L1692" i="1"/>
  <c r="L1879" i="1"/>
  <c r="L1491" i="1"/>
  <c r="L1850" i="1"/>
  <c r="L1808" i="1"/>
  <c r="L2002" i="1"/>
  <c r="L1907" i="1"/>
  <c r="L2039" i="1"/>
  <c r="L2022" i="1"/>
  <c r="L2035" i="1"/>
  <c r="L2025" i="1"/>
  <c r="L2040" i="1"/>
  <c r="L1981" i="1"/>
  <c r="L1347" i="1"/>
  <c r="L1680" i="1"/>
  <c r="L1699" i="1"/>
  <c r="L1826" i="1"/>
  <c r="L1890" i="1"/>
  <c r="L1908" i="1"/>
  <c r="L1969" i="1"/>
  <c r="L2000" i="1"/>
  <c r="L2004" i="1"/>
  <c r="L1983" i="1"/>
  <c r="L1722" i="1"/>
  <c r="L2009" i="1"/>
  <c r="L2028" i="1"/>
  <c r="L2032" i="1"/>
  <c r="L2016" i="1"/>
  <c r="L1889" i="1"/>
  <c r="L1640" i="1"/>
  <c r="L1661" i="1"/>
  <c r="L1711" i="1"/>
  <c r="L1962" i="1"/>
  <c r="L1795" i="1"/>
  <c r="L2017" i="1"/>
  <c r="L1998" i="1"/>
  <c r="L1985" i="1"/>
  <c r="L2027" i="1"/>
  <c r="L1898" i="1"/>
  <c r="L1934" i="1"/>
  <c r="L1549" i="1"/>
  <c r="L1857" i="1"/>
  <c r="L1247" i="1"/>
  <c r="L1753" i="1"/>
  <c r="L1445" i="1"/>
  <c r="L2161" i="1"/>
  <c r="L1990" i="1"/>
  <c r="L2021" i="1"/>
  <c r="L2020" i="1"/>
  <c r="L1564" i="1"/>
  <c r="L1845" i="1"/>
  <c r="L1414" i="1"/>
  <c r="L989" i="1"/>
  <c r="L1619" i="1"/>
  <c r="L1976" i="1"/>
  <c r="L2019" i="1"/>
  <c r="L1721" i="1"/>
  <c r="L1926" i="1"/>
  <c r="L1360" i="1"/>
  <c r="L1996" i="1"/>
  <c r="L2001" i="1"/>
  <c r="L1407" i="1"/>
  <c r="L1938" i="1"/>
  <c r="L1961" i="1"/>
  <c r="L1954" i="1"/>
  <c r="L1956" i="1"/>
  <c r="L1735" i="1"/>
  <c r="L1995" i="1"/>
  <c r="L1744" i="1"/>
  <c r="L1858" i="1"/>
  <c r="L1963" i="1"/>
  <c r="L1978" i="1"/>
  <c r="L1964" i="1"/>
  <c r="L1967" i="1"/>
  <c r="L1906" i="1"/>
  <c r="L2140" i="1"/>
  <c r="L1929" i="1"/>
  <c r="L1977" i="1"/>
  <c r="L1812" i="1"/>
  <c r="L1991" i="1"/>
  <c r="L1974" i="1"/>
  <c r="L2" i="1"/>
  <c r="K1436" i="1"/>
  <c r="K3601" i="1"/>
  <c r="K49" i="1"/>
  <c r="K3773" i="1"/>
  <c r="K305" i="1"/>
  <c r="K3672" i="1"/>
  <c r="K45" i="1"/>
  <c r="K486" i="1"/>
  <c r="K292" i="1"/>
  <c r="K2750" i="1"/>
  <c r="K3472" i="1"/>
  <c r="K50" i="1"/>
  <c r="K3762" i="1"/>
  <c r="K373" i="1"/>
  <c r="K3725" i="1"/>
  <c r="K7" i="1"/>
  <c r="K2752" i="1"/>
  <c r="K3610" i="1"/>
  <c r="K1622" i="1"/>
  <c r="K783" i="1"/>
  <c r="K3744" i="1"/>
  <c r="K751" i="1"/>
  <c r="K3757" i="1"/>
  <c r="K1374" i="1"/>
  <c r="K4" i="1"/>
  <c r="K89" i="1"/>
  <c r="K3768" i="1"/>
  <c r="K3" i="1"/>
  <c r="K204" i="1"/>
  <c r="K69" i="1"/>
  <c r="K44" i="1"/>
  <c r="K127" i="1"/>
  <c r="K946" i="1"/>
  <c r="K361" i="1"/>
  <c r="K47" i="1"/>
  <c r="K716" i="1"/>
  <c r="K1077" i="1"/>
  <c r="K1742" i="1"/>
  <c r="K1810" i="1"/>
  <c r="K2732" i="1"/>
  <c r="K3726" i="1"/>
  <c r="K42" i="1"/>
  <c r="K3710" i="1"/>
  <c r="K86" i="1"/>
  <c r="K1331" i="1"/>
  <c r="K740" i="1"/>
  <c r="K664" i="1"/>
  <c r="K3765" i="1"/>
  <c r="K648" i="1"/>
  <c r="K3756" i="1"/>
  <c r="K3736" i="1"/>
  <c r="K87" i="1"/>
  <c r="K132" i="1"/>
  <c r="K479" i="1"/>
  <c r="K3658" i="1"/>
  <c r="K599" i="1"/>
  <c r="K1975" i="1"/>
  <c r="K3508" i="1"/>
  <c r="K3686" i="1"/>
  <c r="K3764" i="1"/>
  <c r="K3664" i="1"/>
  <c r="K178" i="1"/>
  <c r="K3298" i="1"/>
  <c r="K10" i="1"/>
  <c r="K154" i="1"/>
  <c r="K974" i="1"/>
  <c r="K64" i="1"/>
  <c r="K3746" i="1"/>
  <c r="K3666" i="1"/>
  <c r="K3589" i="1"/>
  <c r="K3017" i="1"/>
  <c r="K3711" i="1"/>
  <c r="K3719" i="1"/>
  <c r="K3731" i="1"/>
  <c r="K3349" i="1"/>
  <c r="K63" i="1"/>
  <c r="K60" i="1"/>
  <c r="K176" i="1"/>
  <c r="K3071" i="1"/>
  <c r="K403" i="1"/>
  <c r="K667" i="1"/>
  <c r="K3766" i="1"/>
  <c r="K249" i="1"/>
  <c r="K342" i="1"/>
  <c r="K3748" i="1"/>
  <c r="K426" i="1"/>
  <c r="K941" i="1"/>
  <c r="K3771" i="1"/>
  <c r="K3689" i="1"/>
  <c r="K477" i="1"/>
  <c r="K3634" i="1"/>
  <c r="K78" i="1"/>
  <c r="K980" i="1"/>
  <c r="K130" i="1"/>
  <c r="K145" i="1"/>
  <c r="K199" i="1"/>
  <c r="K3283" i="1"/>
  <c r="K3006" i="1"/>
  <c r="K147" i="1"/>
  <c r="K3732" i="1"/>
  <c r="K3750" i="1"/>
  <c r="K3742" i="1"/>
  <c r="K84" i="1"/>
  <c r="K3759" i="1"/>
  <c r="K3697" i="1"/>
  <c r="K3644" i="1"/>
  <c r="K418" i="1"/>
  <c r="K73" i="1"/>
  <c r="K3761" i="1"/>
  <c r="K112" i="1"/>
  <c r="K118" i="1"/>
  <c r="K310" i="1"/>
  <c r="K201" i="1"/>
  <c r="K433" i="1"/>
  <c r="K435" i="1"/>
  <c r="K445" i="1"/>
  <c r="K832" i="1"/>
  <c r="K885" i="1"/>
  <c r="K835" i="1"/>
  <c r="K2873" i="1"/>
  <c r="K29" i="1"/>
  <c r="K134" i="1"/>
  <c r="K701" i="1"/>
  <c r="K1694" i="1"/>
  <c r="K3122" i="1"/>
  <c r="K806" i="1"/>
  <c r="K3525" i="1"/>
  <c r="K3461" i="1"/>
  <c r="K3698" i="1"/>
  <c r="K3234" i="1"/>
  <c r="K582" i="1"/>
  <c r="K3735" i="1"/>
  <c r="K3306" i="1"/>
  <c r="K1228" i="1"/>
  <c r="K3175" i="1"/>
  <c r="K3121" i="1"/>
  <c r="K3717" i="1"/>
  <c r="K3763" i="1"/>
  <c r="K3728" i="1"/>
  <c r="K3760" i="1"/>
  <c r="K3500" i="1"/>
  <c r="K3582" i="1"/>
  <c r="K347" i="1"/>
  <c r="K1127" i="1"/>
  <c r="K3377" i="1"/>
  <c r="K400" i="1"/>
  <c r="K505" i="1"/>
  <c r="K3701" i="1"/>
  <c r="K2217" i="1"/>
  <c r="K385" i="1"/>
  <c r="K3581" i="1"/>
  <c r="K1403" i="1"/>
  <c r="K3424" i="1"/>
  <c r="K3713" i="1"/>
  <c r="K192" i="1"/>
  <c r="K25" i="1"/>
  <c r="K785" i="1"/>
  <c r="K3755" i="1"/>
  <c r="K3753" i="1"/>
  <c r="K3281" i="1"/>
  <c r="K2848" i="1"/>
  <c r="K2505" i="1"/>
  <c r="K2668" i="1"/>
  <c r="K3683" i="1"/>
  <c r="K3754" i="1"/>
  <c r="K691" i="1"/>
  <c r="K2707" i="1"/>
  <c r="K3665" i="1"/>
  <c r="K71" i="1"/>
  <c r="K3708" i="1"/>
  <c r="K3091" i="1"/>
  <c r="K3734" i="1"/>
  <c r="K524" i="1"/>
  <c r="K3650" i="1"/>
  <c r="K2926" i="1"/>
  <c r="K3628" i="1"/>
  <c r="K159" i="1"/>
  <c r="K268" i="1"/>
  <c r="K512" i="1"/>
  <c r="K13" i="1"/>
  <c r="K617" i="1"/>
  <c r="K208" i="1"/>
  <c r="K1480" i="1"/>
  <c r="K1096" i="1"/>
  <c r="K1483" i="1"/>
  <c r="K3318" i="1"/>
  <c r="K3670" i="1"/>
  <c r="K150" i="1"/>
  <c r="K3722" i="1"/>
  <c r="K3704" i="1"/>
  <c r="K1405" i="1"/>
  <c r="K2990" i="1"/>
  <c r="K1123" i="1"/>
  <c r="K57" i="1"/>
  <c r="K3747" i="1"/>
  <c r="K76" i="1"/>
  <c r="K43" i="1"/>
  <c r="K241" i="1"/>
  <c r="K854" i="1"/>
  <c r="K203" i="1"/>
  <c r="K271" i="1"/>
  <c r="K395" i="1"/>
  <c r="K671" i="1"/>
  <c r="K456" i="1"/>
  <c r="K3652" i="1"/>
  <c r="K2929" i="1"/>
  <c r="K3155" i="1"/>
  <c r="K122" i="1"/>
  <c r="K399" i="1"/>
  <c r="K248" i="1"/>
  <c r="K610" i="1"/>
  <c r="K1818" i="1"/>
  <c r="K1631" i="1"/>
  <c r="K1591" i="1"/>
  <c r="K2909" i="1"/>
  <c r="K3204" i="1"/>
  <c r="K2399" i="1"/>
  <c r="K3661" i="1"/>
  <c r="K3274" i="1"/>
  <c r="K3617" i="1"/>
  <c r="K3576" i="1"/>
  <c r="K3715" i="1"/>
  <c r="K3738" i="1"/>
  <c r="K3570" i="1"/>
  <c r="K3467" i="1"/>
  <c r="K24" i="1"/>
  <c r="K53" i="1"/>
  <c r="K66" i="1"/>
  <c r="K1322" i="1"/>
  <c r="K9" i="1"/>
  <c r="K482" i="1"/>
  <c r="K3709" i="1"/>
  <c r="K3700" i="1"/>
  <c r="K375" i="1"/>
  <c r="K68" i="1"/>
  <c r="K3631" i="1"/>
  <c r="K3656" i="1"/>
  <c r="K3691" i="1"/>
  <c r="K115" i="1"/>
  <c r="K579" i="1"/>
  <c r="K1224" i="1"/>
  <c r="K1709" i="1"/>
  <c r="K1214" i="1"/>
  <c r="K371" i="1"/>
  <c r="K1075" i="1"/>
  <c r="K2660" i="1"/>
  <c r="K3702" i="1"/>
  <c r="K3256" i="1"/>
  <c r="K2407" i="1"/>
  <c r="K768" i="1"/>
  <c r="K3677" i="1"/>
  <c r="K3597" i="1"/>
  <c r="K3335" i="1"/>
  <c r="K3509" i="1"/>
  <c r="K3758" i="1"/>
  <c r="K3627" i="1"/>
  <c r="K940" i="1"/>
  <c r="K39" i="1"/>
  <c r="K3730" i="1"/>
  <c r="K3630" i="1"/>
  <c r="K2733" i="1"/>
  <c r="K935" i="1"/>
  <c r="K3723" i="1"/>
  <c r="K1544" i="1"/>
  <c r="K2092" i="1"/>
  <c r="K148" i="1"/>
  <c r="K3740" i="1"/>
  <c r="K3724" i="1"/>
  <c r="K1350" i="1"/>
  <c r="K273" i="1"/>
  <c r="K829" i="1"/>
  <c r="K80" i="1"/>
  <c r="K1162" i="1"/>
  <c r="K293" i="1"/>
  <c r="K207" i="1"/>
  <c r="K2353" i="1"/>
  <c r="K826" i="1"/>
  <c r="K798" i="1"/>
  <c r="K3514" i="1"/>
  <c r="K527" i="1"/>
  <c r="K1098" i="1"/>
  <c r="K1856" i="1"/>
  <c r="K389" i="1"/>
  <c r="K1970" i="1"/>
  <c r="K2871" i="1"/>
  <c r="K2640" i="1"/>
  <c r="K343" i="1"/>
  <c r="K3360" i="1"/>
  <c r="K3294" i="1"/>
  <c r="K1523" i="1"/>
  <c r="K3485" i="1"/>
  <c r="K3110" i="1"/>
  <c r="K3587" i="1"/>
  <c r="K1168" i="1"/>
  <c r="K275" i="1"/>
  <c r="K3642" i="1"/>
  <c r="K3712" i="1"/>
  <c r="K3333" i="1"/>
  <c r="K3676" i="1"/>
  <c r="K3396" i="1"/>
  <c r="K3751" i="1"/>
  <c r="K3643" i="1"/>
  <c r="K3645" i="1"/>
  <c r="K3716" i="1"/>
  <c r="K3699" i="1"/>
  <c r="K3714" i="1"/>
  <c r="K3745" i="1"/>
  <c r="K3696" i="1"/>
  <c r="K802" i="1"/>
  <c r="K1960" i="1"/>
  <c r="K205" i="1"/>
  <c r="K3276" i="1"/>
  <c r="K3743" i="1"/>
  <c r="K3575" i="1"/>
  <c r="K3459" i="1"/>
  <c r="K1172" i="1"/>
  <c r="K2709" i="1"/>
  <c r="K3437" i="1"/>
  <c r="K2492" i="1"/>
  <c r="K3598" i="1"/>
  <c r="K372" i="1"/>
  <c r="K202" i="1"/>
  <c r="K3252" i="1"/>
  <c r="K17" i="1"/>
  <c r="K19" i="1"/>
  <c r="K32" i="1"/>
  <c r="K3720" i="1"/>
  <c r="K1191" i="1"/>
  <c r="K3718" i="1"/>
  <c r="K254" i="1"/>
  <c r="K276" i="1"/>
  <c r="K3188" i="1"/>
  <c r="K3339" i="1"/>
  <c r="K3729" i="1"/>
  <c r="K72" i="1"/>
  <c r="K3733" i="1"/>
  <c r="K2587" i="1"/>
  <c r="K85" i="1"/>
  <c r="K93" i="1"/>
  <c r="K3176" i="1"/>
  <c r="K125" i="1"/>
  <c r="K444" i="1"/>
  <c r="K931" i="1"/>
  <c r="K198" i="1"/>
  <c r="K3475" i="1"/>
  <c r="K754" i="1"/>
  <c r="K614" i="1"/>
  <c r="K815" i="1"/>
  <c r="K1120" i="1"/>
  <c r="K1323" i="1"/>
  <c r="K1417" i="1"/>
  <c r="K151" i="1"/>
  <c r="K3526" i="1"/>
  <c r="K2453" i="1"/>
  <c r="K1496" i="1"/>
  <c r="K1416" i="1"/>
  <c r="K2777" i="1"/>
  <c r="K3257" i="1"/>
  <c r="K3035" i="1"/>
  <c r="K1383" i="1"/>
  <c r="K3269" i="1"/>
  <c r="K2667" i="1"/>
  <c r="K3258" i="1"/>
  <c r="K3434" i="1"/>
  <c r="K3367" i="1"/>
  <c r="K2613" i="1"/>
  <c r="K3741" i="1"/>
  <c r="K3432" i="1"/>
  <c r="K465" i="1"/>
  <c r="K3583" i="1"/>
  <c r="K3586" i="1"/>
  <c r="K3591" i="1"/>
  <c r="K3693" i="1"/>
  <c r="K1146" i="1"/>
  <c r="K3385" i="1"/>
  <c r="K3739" i="1"/>
  <c r="K757" i="1"/>
  <c r="K103" i="1"/>
  <c r="K110" i="1"/>
  <c r="K226" i="1"/>
  <c r="K214" i="1"/>
  <c r="K257" i="1"/>
  <c r="K225" i="1"/>
  <c r="K3659" i="1"/>
  <c r="K387" i="1"/>
  <c r="K608" i="1"/>
  <c r="K631" i="1"/>
  <c r="K3165" i="1"/>
  <c r="K1730" i="1"/>
  <c r="K3268" i="1"/>
  <c r="K1023" i="1"/>
  <c r="K871" i="1"/>
  <c r="K780" i="1"/>
  <c r="K2104" i="1"/>
  <c r="K376" i="1"/>
  <c r="K3120" i="1"/>
  <c r="K3539" i="1"/>
  <c r="K3228" i="1"/>
  <c r="K3408" i="1"/>
  <c r="K3282" i="1"/>
  <c r="K3657" i="1"/>
  <c r="K3604" i="1"/>
  <c r="K3602" i="1"/>
  <c r="K3232" i="1"/>
  <c r="K3418" i="1"/>
  <c r="K3423" i="1"/>
  <c r="K422" i="1"/>
  <c r="K354" i="1"/>
  <c r="K3265" i="1"/>
  <c r="K367" i="1"/>
  <c r="K3578" i="1"/>
  <c r="K2499" i="1"/>
  <c r="K2776" i="1"/>
  <c r="K3476" i="1"/>
  <c r="K3618" i="1"/>
  <c r="K83" i="1"/>
  <c r="K981" i="1"/>
  <c r="K215" i="1"/>
  <c r="K11" i="1"/>
  <c r="K67" i="1"/>
  <c r="K282" i="1"/>
  <c r="K332" i="1"/>
  <c r="K377" i="1"/>
  <c r="K379" i="1"/>
  <c r="K3464" i="1"/>
  <c r="K323" i="1"/>
  <c r="K424" i="1"/>
  <c r="K463" i="1"/>
  <c r="K509" i="1"/>
  <c r="K590" i="1"/>
  <c r="K534" i="1"/>
  <c r="K644" i="1"/>
  <c r="K473" i="1"/>
  <c r="K777" i="1"/>
  <c r="K831" i="1"/>
  <c r="K954" i="1"/>
  <c r="K977" i="1"/>
  <c r="K908" i="1"/>
  <c r="K1037" i="1"/>
  <c r="K1173" i="1"/>
  <c r="K1245" i="1"/>
  <c r="K1308" i="1"/>
  <c r="K1368" i="1"/>
  <c r="K1394" i="1"/>
  <c r="K1156" i="1"/>
  <c r="K2094" i="1"/>
  <c r="K1870" i="1"/>
  <c r="K1143" i="1"/>
  <c r="K1660" i="1"/>
  <c r="K1067" i="1"/>
  <c r="K2620" i="1"/>
  <c r="K1933" i="1"/>
  <c r="K2883" i="1"/>
  <c r="K3028" i="1"/>
  <c r="K251" i="1"/>
  <c r="K3209" i="1"/>
  <c r="K3302" i="1"/>
  <c r="K3556" i="1"/>
  <c r="K2844" i="1"/>
  <c r="K3445" i="1"/>
  <c r="K3446" i="1"/>
  <c r="K3569" i="1"/>
  <c r="K3638" i="1"/>
  <c r="K3483" i="1"/>
  <c r="K3579" i="1"/>
  <c r="K3605" i="1"/>
  <c r="K3615" i="1"/>
  <c r="K3596" i="1"/>
  <c r="K3286" i="1"/>
  <c r="K3671" i="1"/>
  <c r="K3679" i="1"/>
  <c r="K3681" i="1"/>
  <c r="K3687" i="1"/>
  <c r="K3685" i="1"/>
  <c r="K3688" i="1"/>
  <c r="K3654" i="1"/>
  <c r="K3707" i="1"/>
  <c r="K3240" i="1"/>
  <c r="K3639" i="1"/>
  <c r="K3669" i="1"/>
  <c r="K174" i="1"/>
  <c r="K8" i="1"/>
  <c r="K933" i="1"/>
  <c r="K623" i="1"/>
  <c r="K1242" i="1"/>
  <c r="K3489" i="1"/>
  <c r="K2500" i="1"/>
  <c r="K496" i="1"/>
  <c r="K3721" i="1"/>
  <c r="K3695" i="1"/>
  <c r="K3637" i="1"/>
  <c r="K30" i="1"/>
  <c r="K2916" i="1"/>
  <c r="K15" i="1"/>
  <c r="K36" i="1"/>
  <c r="K91" i="1"/>
  <c r="K153" i="1"/>
  <c r="K3572" i="1"/>
  <c r="K285" i="1"/>
  <c r="K412" i="1"/>
  <c r="K416" i="1"/>
  <c r="K164" i="1"/>
  <c r="K569" i="1"/>
  <c r="K598" i="1"/>
  <c r="K2717" i="1"/>
  <c r="K996" i="1"/>
  <c r="K609" i="1"/>
  <c r="K287" i="1"/>
  <c r="K1160" i="1"/>
  <c r="K673" i="1"/>
  <c r="K2605" i="1"/>
  <c r="K2725" i="1"/>
  <c r="K264" i="1"/>
  <c r="K752" i="1"/>
  <c r="K1749" i="1"/>
  <c r="K3289" i="1"/>
  <c r="K3386" i="1"/>
  <c r="K3409" i="1"/>
  <c r="K3442" i="1"/>
  <c r="K3544" i="1"/>
  <c r="K2196" i="1"/>
  <c r="K3548" i="1"/>
  <c r="K3146" i="1"/>
  <c r="K3524" i="1"/>
  <c r="K1475" i="1"/>
  <c r="K3144" i="1"/>
  <c r="K3651" i="1"/>
  <c r="K3603" i="1"/>
  <c r="K3680" i="1"/>
  <c r="K3705" i="1"/>
  <c r="K3324" i="1"/>
  <c r="K1074" i="1"/>
  <c r="K26" i="1"/>
  <c r="K3608" i="1"/>
  <c r="K2998" i="1"/>
  <c r="K3545" i="1"/>
  <c r="K733" i="1"/>
  <c r="K1955" i="1"/>
  <c r="K3301" i="1"/>
  <c r="K3287" i="1"/>
  <c r="K331" i="1"/>
  <c r="K635" i="1"/>
  <c r="K1696" i="1"/>
  <c r="K2658" i="1"/>
  <c r="K190" i="1"/>
  <c r="K3599" i="1"/>
  <c r="K3557" i="1"/>
  <c r="K3571" i="1"/>
  <c r="K458" i="1"/>
  <c r="K344" i="1"/>
  <c r="K92" i="1"/>
  <c r="K18" i="1"/>
  <c r="K142" i="1"/>
  <c r="K286" i="1"/>
  <c r="K349" i="1"/>
  <c r="K253" i="1"/>
  <c r="K434" i="1"/>
  <c r="K574" i="1"/>
  <c r="K513" i="1"/>
  <c r="K539" i="1"/>
  <c r="K690" i="1"/>
  <c r="K767" i="1"/>
  <c r="K3403" i="1"/>
  <c r="K1065" i="1"/>
  <c r="K109" i="1"/>
  <c r="K1724" i="1"/>
  <c r="K846" i="1"/>
  <c r="K1336" i="1"/>
  <c r="K1285" i="1"/>
  <c r="K2415" i="1"/>
  <c r="K2517" i="1"/>
  <c r="K1274" i="1"/>
  <c r="K1501" i="1"/>
  <c r="K3087" i="1"/>
  <c r="K3150" i="1"/>
  <c r="K3029" i="1"/>
  <c r="K3428" i="1"/>
  <c r="K3473" i="1"/>
  <c r="K3479" i="1"/>
  <c r="K3264" i="1"/>
  <c r="K3561" i="1"/>
  <c r="K3477" i="1"/>
  <c r="K3535" i="1"/>
  <c r="K2675" i="1"/>
  <c r="K3531" i="1"/>
  <c r="K3574" i="1"/>
  <c r="K2818" i="1"/>
  <c r="K3647" i="1"/>
  <c r="K3663" i="1"/>
  <c r="K3640" i="1"/>
  <c r="K3667" i="1"/>
  <c r="K3684" i="1"/>
  <c r="K3690" i="1"/>
  <c r="K3482" i="1"/>
  <c r="K3692" i="1"/>
  <c r="K3354" i="1"/>
  <c r="K3648" i="1"/>
  <c r="K504" i="1"/>
  <c r="K35" i="1"/>
  <c r="K1727" i="1"/>
  <c r="K62" i="1"/>
  <c r="K3488" i="1"/>
  <c r="K1294" i="1"/>
  <c r="K3703" i="1"/>
  <c r="K3521" i="1"/>
  <c r="K1452" i="1"/>
  <c r="K3552" i="1"/>
  <c r="K3462" i="1"/>
  <c r="K3470" i="1"/>
  <c r="K1017" i="1"/>
  <c r="K1138" i="1"/>
  <c r="K3429" i="1"/>
  <c r="K106" i="1"/>
  <c r="K3279" i="1"/>
  <c r="K173" i="1"/>
  <c r="K156" i="1"/>
  <c r="K3512" i="1"/>
  <c r="K158" i="1"/>
  <c r="K189" i="1"/>
  <c r="K185" i="1"/>
  <c r="K301" i="1"/>
  <c r="K256" i="1"/>
  <c r="K501" i="1"/>
  <c r="K712" i="1"/>
  <c r="K849" i="1"/>
  <c r="K714" i="1"/>
  <c r="K503" i="1"/>
  <c r="K921" i="1"/>
  <c r="K1267" i="1"/>
  <c r="K1060" i="1"/>
  <c r="K1429" i="1"/>
  <c r="K1531" i="1"/>
  <c r="K2188" i="1"/>
  <c r="K2539" i="1"/>
  <c r="K2783" i="1"/>
  <c r="K1046" i="1"/>
  <c r="K1690" i="1"/>
  <c r="K2845" i="1"/>
  <c r="K2966" i="1"/>
  <c r="K3381" i="1"/>
  <c r="K3290" i="1"/>
  <c r="K2751" i="1"/>
  <c r="K3474" i="1"/>
  <c r="K3486" i="1"/>
  <c r="K3536" i="1"/>
  <c r="K3378" i="1"/>
  <c r="K3260" i="1"/>
  <c r="K3655" i="1"/>
  <c r="K3660" i="1"/>
  <c r="K3609" i="1"/>
  <c r="K3624" i="1"/>
  <c r="K3180" i="1"/>
  <c r="K3649" i="1"/>
  <c r="K3493" i="1"/>
  <c r="K2924" i="1"/>
  <c r="K3621" i="1"/>
  <c r="K102" i="1"/>
  <c r="K3606" i="1"/>
  <c r="K14" i="1"/>
  <c r="K3543" i="1"/>
  <c r="K409" i="1"/>
  <c r="K3694" i="1"/>
  <c r="K2556" i="1"/>
  <c r="K1236" i="1"/>
  <c r="K1732" i="1"/>
  <c r="K3448" i="1"/>
  <c r="K3384" i="1"/>
  <c r="K1412" i="1"/>
  <c r="K428" i="1"/>
  <c r="K581" i="1"/>
  <c r="K107" i="1"/>
  <c r="K48" i="1"/>
  <c r="K279" i="1"/>
  <c r="K318" i="1"/>
  <c r="K3055" i="1"/>
  <c r="K196" i="1"/>
  <c r="K401" i="1"/>
  <c r="K523" i="1"/>
  <c r="K1513" i="1"/>
  <c r="K378" i="1"/>
  <c r="K800" i="1"/>
  <c r="K594" i="1"/>
  <c r="K1248" i="1"/>
  <c r="K750" i="1"/>
  <c r="K563" i="1"/>
  <c r="K753" i="1"/>
  <c r="K3048" i="1"/>
  <c r="K517" i="1"/>
  <c r="K988" i="1"/>
  <c r="K991" i="1"/>
  <c r="K1053" i="1"/>
  <c r="K1055" i="1"/>
  <c r="K1204" i="1"/>
  <c r="K773" i="1"/>
  <c r="K1058" i="1"/>
  <c r="K1222" i="1"/>
  <c r="K725" i="1"/>
  <c r="K819" i="1"/>
  <c r="K1085" i="1"/>
  <c r="K1072" i="1"/>
  <c r="K1282" i="1"/>
  <c r="K1344" i="1"/>
  <c r="K1208" i="1"/>
  <c r="K1558" i="1"/>
  <c r="K1226" i="1"/>
  <c r="K1179" i="1"/>
  <c r="K1510" i="1"/>
  <c r="K1372" i="1"/>
  <c r="K862" i="1"/>
  <c r="K1915" i="1"/>
  <c r="K2637" i="1"/>
  <c r="K2378" i="1"/>
  <c r="K2444" i="1"/>
  <c r="K2522" i="1"/>
  <c r="K2586" i="1"/>
  <c r="K2755" i="1"/>
  <c r="K2773" i="1"/>
  <c r="K2812" i="1"/>
  <c r="K2821" i="1"/>
  <c r="K2790" i="1"/>
  <c r="K2400" i="1"/>
  <c r="K1780" i="1"/>
  <c r="K3394" i="1"/>
  <c r="K3027" i="1"/>
  <c r="K2774" i="1"/>
  <c r="K2203" i="1"/>
  <c r="K51" i="1"/>
  <c r="K1701" i="1"/>
  <c r="K3133" i="1"/>
  <c r="K3025" i="1"/>
  <c r="K3123" i="1"/>
  <c r="K3284" i="1"/>
  <c r="K3207" i="1"/>
  <c r="K3412" i="1"/>
  <c r="K3315" i="1"/>
  <c r="K3404" i="1"/>
  <c r="K3131" i="1"/>
  <c r="K3356" i="1"/>
  <c r="K3533" i="1"/>
  <c r="K2577" i="1"/>
  <c r="K3406" i="1"/>
  <c r="K3226" i="1"/>
  <c r="K3392" i="1"/>
  <c r="K3413" i="1"/>
  <c r="K3433" i="1"/>
  <c r="K3398" i="1"/>
  <c r="K3682" i="1"/>
  <c r="K3465" i="1"/>
  <c r="K3502" i="1"/>
  <c r="K3499" i="1"/>
  <c r="K3449" i="1"/>
  <c r="K3399" i="1"/>
  <c r="K3614" i="1"/>
  <c r="K3584" i="1"/>
  <c r="K3646" i="1"/>
  <c r="K3678" i="1"/>
  <c r="K3422" i="1"/>
  <c r="K3625" i="1"/>
  <c r="K2481" i="1"/>
  <c r="K3487" i="1"/>
  <c r="K3588" i="1"/>
  <c r="K3566" i="1"/>
  <c r="K3653" i="1"/>
  <c r="K3662" i="1"/>
  <c r="K3460" i="1"/>
  <c r="K3706" i="1"/>
  <c r="K12" i="1"/>
  <c r="K3623" i="1"/>
  <c r="K1007" i="1"/>
  <c r="K2805" i="1"/>
  <c r="K3346" i="1"/>
  <c r="K2780" i="1"/>
  <c r="K3389" i="1"/>
  <c r="K3416" i="1"/>
  <c r="K2993" i="1"/>
  <c r="K1968" i="1"/>
  <c r="K2711" i="1"/>
  <c r="K1677" i="1"/>
  <c r="K3496" i="1"/>
  <c r="K2552" i="1"/>
  <c r="K3447" i="1"/>
  <c r="K2531" i="1"/>
  <c r="K3468" i="1"/>
  <c r="K429" i="1"/>
  <c r="K2836" i="1"/>
  <c r="K21" i="1"/>
  <c r="K88" i="1"/>
  <c r="K179" i="1"/>
  <c r="K262" i="1"/>
  <c r="K302" i="1"/>
  <c r="K334" i="1"/>
  <c r="K195" i="1"/>
  <c r="K511" i="1"/>
  <c r="K515" i="1"/>
  <c r="K484" i="1"/>
  <c r="K600" i="1"/>
  <c r="K508" i="1"/>
  <c r="K555" i="1"/>
  <c r="K661" i="1"/>
  <c r="K669" i="1"/>
  <c r="K194" i="1"/>
  <c r="K728" i="1"/>
  <c r="K865" i="1"/>
  <c r="K964" i="1"/>
  <c r="K645" i="1"/>
  <c r="K1367" i="1"/>
  <c r="K703" i="1"/>
  <c r="K1478" i="1"/>
  <c r="K1703" i="1"/>
  <c r="K1817" i="1"/>
  <c r="K1276" i="1"/>
  <c r="K1298" i="1"/>
  <c r="K3450" i="1"/>
  <c r="K1897" i="1"/>
  <c r="K1608" i="1"/>
  <c r="K2520" i="1"/>
  <c r="K2996" i="1"/>
  <c r="K3115" i="1"/>
  <c r="K1035" i="1"/>
  <c r="K3501" i="1"/>
  <c r="K3243" i="1"/>
  <c r="K3246" i="1"/>
  <c r="K3255" i="1"/>
  <c r="K3262" i="1"/>
  <c r="K3320" i="1"/>
  <c r="K3203" i="1"/>
  <c r="K3436" i="1"/>
  <c r="K3528" i="1"/>
  <c r="K3184" i="1"/>
  <c r="K3549" i="1"/>
  <c r="K3527" i="1"/>
  <c r="K3592" i="1"/>
  <c r="K3674" i="1"/>
  <c r="K3550" i="1"/>
  <c r="K1861" i="1"/>
  <c r="K3641" i="1"/>
  <c r="K3093" i="1"/>
  <c r="K3573" i="1"/>
  <c r="K876" i="1"/>
  <c r="K1241" i="1"/>
  <c r="K3607" i="1"/>
  <c r="K1315" i="1"/>
  <c r="K3451" i="1"/>
  <c r="K1020" i="1"/>
  <c r="K457" i="1"/>
  <c r="K3626" i="1"/>
  <c r="K3620" i="1"/>
  <c r="K948" i="1"/>
  <c r="K1484" i="1"/>
  <c r="K1635" i="1"/>
  <c r="K2684" i="1"/>
  <c r="K1430" i="1"/>
  <c r="K3668" i="1"/>
  <c r="K971" i="1"/>
  <c r="K3407" i="1"/>
  <c r="K3481" i="1"/>
  <c r="K3632" i="1"/>
  <c r="K175" i="1"/>
  <c r="K441" i="1"/>
  <c r="K370" i="1"/>
  <c r="K243" i="1"/>
  <c r="K419" i="1"/>
  <c r="K822" i="1"/>
  <c r="K3096" i="1"/>
  <c r="K3074" i="1"/>
  <c r="K3148" i="1"/>
  <c r="K2799" i="1"/>
  <c r="K3420" i="1"/>
  <c r="K3426" i="1"/>
  <c r="K651" i="1"/>
  <c r="K1021" i="1"/>
  <c r="K31" i="1"/>
  <c r="K46" i="1"/>
  <c r="K1335" i="1"/>
  <c r="K155" i="1"/>
  <c r="K206" i="1"/>
  <c r="K74" i="1"/>
  <c r="K227" i="1"/>
  <c r="K270" i="1"/>
  <c r="K3622" i="1"/>
  <c r="K322" i="1"/>
  <c r="K316" i="1"/>
  <c r="K341" i="1"/>
  <c r="K439" i="1"/>
  <c r="K113" i="1"/>
  <c r="K577" i="1"/>
  <c r="K874" i="1"/>
  <c r="K325" i="1"/>
  <c r="K633" i="1"/>
  <c r="K217" i="1"/>
  <c r="K309" i="1"/>
  <c r="K602" i="1"/>
  <c r="K791" i="1"/>
  <c r="K805" i="1"/>
  <c r="K834" i="1"/>
  <c r="K666" i="1"/>
  <c r="K732" i="1"/>
  <c r="K640" i="1"/>
  <c r="K1278" i="1"/>
  <c r="K918" i="1"/>
  <c r="K1140" i="1"/>
  <c r="K627" i="1"/>
  <c r="K1804" i="1"/>
  <c r="K1182" i="1"/>
  <c r="K1393" i="1"/>
  <c r="K1482" i="1"/>
  <c r="K1195" i="1"/>
  <c r="K1629" i="1"/>
  <c r="K1598" i="1"/>
  <c r="K1752" i="1"/>
  <c r="K2507" i="1"/>
  <c r="K1888" i="1"/>
  <c r="K1746" i="1"/>
  <c r="K1966" i="1"/>
  <c r="K2183" i="1"/>
  <c r="K1987" i="1"/>
  <c r="K2251" i="1"/>
  <c r="K2241" i="1"/>
  <c r="K2361" i="1"/>
  <c r="K2536" i="1"/>
  <c r="K1559" i="1"/>
  <c r="K2546" i="1"/>
  <c r="K2311" i="1"/>
  <c r="K2959" i="1"/>
  <c r="K2731" i="1"/>
  <c r="K2347" i="1"/>
  <c r="K2743" i="1"/>
  <c r="K1595" i="1"/>
  <c r="K1958" i="1"/>
  <c r="K2767" i="1"/>
  <c r="K2904" i="1"/>
  <c r="K2878" i="1"/>
  <c r="K2843" i="1"/>
  <c r="K2962" i="1"/>
  <c r="K2256" i="1"/>
  <c r="K3066" i="1"/>
  <c r="K2649" i="1"/>
  <c r="K3112" i="1"/>
  <c r="K3140" i="1"/>
  <c r="K3167" i="1"/>
  <c r="K3217" i="1"/>
  <c r="K3278" i="1"/>
  <c r="K3296" i="1"/>
  <c r="K2995" i="1"/>
  <c r="K3309" i="1"/>
  <c r="K3316" i="1"/>
  <c r="K3336" i="1"/>
  <c r="K3337" i="1"/>
  <c r="K3613" i="1"/>
  <c r="K3379" i="1"/>
  <c r="K3444" i="1"/>
  <c r="K3455" i="1"/>
  <c r="K3245" i="1"/>
  <c r="K3311" i="1"/>
  <c r="K2689" i="1"/>
  <c r="K3471" i="1"/>
  <c r="K3775" i="1"/>
  <c r="K3414" i="1"/>
  <c r="K3503" i="1"/>
  <c r="K3558" i="1"/>
  <c r="K3498" i="1"/>
  <c r="K3560" i="1"/>
  <c r="K2961" i="1"/>
  <c r="K3562" i="1"/>
  <c r="K3565" i="1"/>
  <c r="K3441" i="1"/>
  <c r="K3568" i="1"/>
  <c r="K3612" i="1"/>
  <c r="K3254" i="1"/>
  <c r="K3593" i="1"/>
  <c r="K3594" i="1"/>
  <c r="K3553" i="1"/>
  <c r="K2778" i="1"/>
  <c r="K2523" i="1"/>
  <c r="K3179" i="1"/>
  <c r="K324" i="1"/>
  <c r="K104" i="1"/>
  <c r="K3149" i="1"/>
  <c r="K1119" i="1"/>
  <c r="K542" i="1"/>
  <c r="K1319" i="1"/>
  <c r="K3629" i="1"/>
  <c r="K1473" i="1"/>
  <c r="K1799" i="1"/>
  <c r="K2139" i="1"/>
  <c r="K2835" i="1"/>
  <c r="K3480" i="1"/>
  <c r="K2210" i="1"/>
  <c r="K629" i="1"/>
  <c r="K2866" i="1"/>
  <c r="K1299" i="1"/>
  <c r="K1691" i="1"/>
  <c r="K1030" i="1"/>
  <c r="K3168" i="1"/>
  <c r="K3469" i="1"/>
  <c r="K3577" i="1"/>
  <c r="K290" i="1"/>
  <c r="K573" i="1"/>
  <c r="K1033" i="1"/>
  <c r="K547" i="1"/>
  <c r="K3530" i="1"/>
  <c r="K1309" i="1"/>
  <c r="K124" i="1"/>
  <c r="K2833" i="1"/>
  <c r="K267" i="1"/>
  <c r="K237" i="1"/>
  <c r="K394" i="1"/>
  <c r="K396" i="1"/>
  <c r="K432" i="1"/>
  <c r="K448" i="1"/>
  <c r="K440" i="1"/>
  <c r="K545" i="1"/>
  <c r="K526" i="1"/>
  <c r="K670" i="1"/>
  <c r="K983" i="1"/>
  <c r="K1240" i="1"/>
  <c r="K799" i="1"/>
  <c r="K902" i="1"/>
  <c r="K905" i="1"/>
  <c r="K601" i="1"/>
  <c r="K928" i="1"/>
  <c r="K683" i="1"/>
  <c r="K1014" i="1"/>
  <c r="K1057" i="1"/>
  <c r="K1202" i="1"/>
  <c r="K1254" i="1"/>
  <c r="K606" i="1"/>
  <c r="K2388" i="1"/>
  <c r="K1330" i="1"/>
  <c r="K1459" i="1"/>
  <c r="K1518" i="1"/>
  <c r="K1874" i="1"/>
  <c r="K1005" i="1"/>
  <c r="K1601" i="1"/>
  <c r="K1571" i="1"/>
  <c r="K2611" i="1"/>
  <c r="K1822" i="1"/>
  <c r="K2784" i="1"/>
  <c r="K1788" i="1"/>
  <c r="K1545" i="1"/>
  <c r="K2641" i="1"/>
  <c r="K3270" i="1"/>
  <c r="K2965" i="1"/>
  <c r="K3241" i="1"/>
  <c r="K2950" i="1"/>
  <c r="K3081" i="1"/>
  <c r="K3619" i="1"/>
  <c r="K3338" i="1"/>
  <c r="K3355" i="1"/>
  <c r="K3221" i="1"/>
  <c r="K3366" i="1"/>
  <c r="K3371" i="1"/>
  <c r="K3401" i="1"/>
  <c r="K3580" i="1"/>
  <c r="K3529" i="1"/>
  <c r="K3439" i="1"/>
  <c r="K3505" i="1"/>
  <c r="K3537" i="1"/>
  <c r="K3547" i="1"/>
  <c r="K3343" i="1"/>
  <c r="K3490" i="1"/>
  <c r="K3567" i="1"/>
  <c r="K3590" i="1"/>
  <c r="K3534" i="1"/>
  <c r="K244" i="1"/>
  <c r="K119" i="1"/>
  <c r="K887" i="1"/>
  <c r="K1440" i="1"/>
  <c r="K200" i="1"/>
  <c r="K1885" i="1"/>
  <c r="K289" i="1"/>
  <c r="K3585" i="1"/>
  <c r="K1333" i="1"/>
  <c r="K3511" i="1"/>
  <c r="K1465" i="1"/>
  <c r="K2568" i="1"/>
  <c r="K3237" i="1"/>
  <c r="K3178" i="1"/>
  <c r="K162" i="1"/>
  <c r="K2976" i="1"/>
  <c r="K2880" i="1"/>
  <c r="K232" i="1"/>
  <c r="K339" i="1"/>
  <c r="K398" i="1"/>
  <c r="K567" i="1"/>
  <c r="K827" i="1"/>
  <c r="K161" i="1"/>
  <c r="K898" i="1"/>
  <c r="K1714" i="1"/>
  <c r="K2061" i="1"/>
  <c r="K2114" i="1"/>
  <c r="K1718" i="1"/>
  <c r="K1133" i="1"/>
  <c r="K1759" i="1"/>
  <c r="K2471" i="1"/>
  <c r="K3151" i="1"/>
  <c r="K3253" i="1"/>
  <c r="K3376" i="1"/>
  <c r="K3466" i="1"/>
  <c r="K3007" i="1"/>
  <c r="K3542" i="1"/>
  <c r="K3554" i="1"/>
  <c r="K3374" i="1"/>
  <c r="K327" i="1"/>
  <c r="K2749" i="1"/>
  <c r="K3189" i="1"/>
  <c r="K27" i="1"/>
  <c r="K3305" i="1"/>
  <c r="K3504" i="1"/>
  <c r="K283" i="1"/>
  <c r="K184" i="1"/>
  <c r="K143" i="1"/>
  <c r="K552" i="1"/>
  <c r="K306" i="1"/>
  <c r="K263" i="1"/>
  <c r="K139" i="1"/>
  <c r="K340" i="1"/>
  <c r="K358" i="1"/>
  <c r="K224" i="1"/>
  <c r="K269" i="1"/>
  <c r="K366" i="1"/>
  <c r="K393" i="1"/>
  <c r="K430" i="1"/>
  <c r="K461" i="1"/>
  <c r="K570" i="1"/>
  <c r="K518" i="1"/>
  <c r="K537" i="1"/>
  <c r="K507" i="1"/>
  <c r="K612" i="1"/>
  <c r="K459" i="1"/>
  <c r="K452" i="1"/>
  <c r="K628" i="1"/>
  <c r="K495" i="1"/>
  <c r="K624" i="1"/>
  <c r="K642" i="1"/>
  <c r="K500" i="1"/>
  <c r="K772" i="1"/>
  <c r="K717" i="1"/>
  <c r="K736" i="1"/>
  <c r="K775" i="1"/>
  <c r="K797" i="1"/>
  <c r="K811" i="1"/>
  <c r="K818" i="1"/>
  <c r="K825" i="1"/>
  <c r="K765" i="1"/>
  <c r="K593" i="1"/>
  <c r="K597" i="1"/>
  <c r="K901" i="1"/>
  <c r="K774" i="1"/>
  <c r="K1107" i="1"/>
  <c r="K1508" i="1"/>
  <c r="K1272" i="1"/>
  <c r="K1238" i="1"/>
  <c r="K1097" i="1"/>
  <c r="K1134" i="1"/>
  <c r="K804" i="1"/>
  <c r="K1301" i="1"/>
  <c r="K1325" i="1"/>
  <c r="K1161" i="1"/>
  <c r="K1381" i="1"/>
  <c r="K1034" i="1"/>
  <c r="K1342" i="1"/>
  <c r="K1424" i="1"/>
  <c r="K1511" i="1"/>
  <c r="K1332" i="1"/>
  <c r="K1639" i="1"/>
  <c r="K891" i="1"/>
  <c r="K1579" i="1"/>
  <c r="K1542" i="1"/>
  <c r="K1590" i="1"/>
  <c r="K1084" i="1"/>
  <c r="K1489" i="1"/>
  <c r="K1607" i="1"/>
  <c r="K1823" i="1"/>
  <c r="K2260" i="1"/>
  <c r="K2289" i="1"/>
  <c r="K2328" i="1"/>
  <c r="K2349" i="1"/>
  <c r="K2249" i="1"/>
  <c r="K2412" i="1"/>
  <c r="K2343" i="1"/>
  <c r="K2213" i="1"/>
  <c r="K3322" i="1"/>
  <c r="K1765" i="1"/>
  <c r="K2580" i="1"/>
  <c r="K2604" i="1"/>
  <c r="K1337" i="1"/>
  <c r="K2648" i="1"/>
  <c r="K1760" i="1"/>
  <c r="K1540" i="1"/>
  <c r="K2713" i="1"/>
  <c r="K2763" i="1"/>
  <c r="K2765" i="1"/>
  <c r="K2811" i="1"/>
  <c r="K2886" i="1"/>
  <c r="K2862" i="1"/>
  <c r="K2908" i="1"/>
  <c r="K2957" i="1"/>
  <c r="K2980" i="1"/>
  <c r="K2716" i="1"/>
  <c r="K3065" i="1"/>
  <c r="K3069" i="1"/>
  <c r="K2062" i="1"/>
  <c r="K3098" i="1"/>
  <c r="K2381" i="1"/>
  <c r="K3141" i="1"/>
  <c r="K3540" i="1"/>
  <c r="K3541" i="1"/>
  <c r="K3187" i="1"/>
  <c r="K3219" i="1"/>
  <c r="K3341" i="1"/>
  <c r="K3326" i="1"/>
  <c r="K3365" i="1"/>
  <c r="K3364" i="1"/>
  <c r="K3380" i="1"/>
  <c r="K3532" i="1"/>
  <c r="K3194" i="1"/>
  <c r="K3370" i="1"/>
  <c r="K3372" i="1"/>
  <c r="K3595" i="1"/>
  <c r="K3103" i="1"/>
  <c r="K3611" i="1"/>
  <c r="K3225" i="1"/>
  <c r="K3387" i="1"/>
  <c r="K3421" i="1"/>
  <c r="K3383" i="1"/>
  <c r="K3453" i="1"/>
  <c r="K3427" i="1"/>
  <c r="K3002" i="1"/>
  <c r="K3291" i="1"/>
  <c r="K3507" i="1"/>
  <c r="K3519" i="1"/>
  <c r="K3520" i="1"/>
  <c r="K3277" i="1"/>
  <c r="K3263" i="1"/>
  <c r="K3559" i="1"/>
  <c r="K3435" i="1"/>
  <c r="K3555" i="1"/>
  <c r="K408" i="1"/>
  <c r="K2960" i="1"/>
  <c r="K3328" i="1"/>
  <c r="K3393" i="1"/>
  <c r="K3563" i="1"/>
  <c r="K3357" i="1"/>
  <c r="K3515" i="1"/>
  <c r="K873" i="1"/>
  <c r="K2914" i="1"/>
  <c r="K942" i="1"/>
  <c r="K2410" i="1"/>
  <c r="K3057" i="1"/>
  <c r="K3497" i="1"/>
  <c r="K1042" i="1"/>
  <c r="K2840" i="1"/>
  <c r="K3777" i="1"/>
  <c r="K252" i="1"/>
  <c r="K499" i="1"/>
  <c r="K2736" i="1"/>
  <c r="K538" i="1"/>
  <c r="K637" i="1"/>
  <c r="K3478" i="1"/>
  <c r="K1050" i="1"/>
  <c r="K1318" i="1"/>
  <c r="K1862" i="1"/>
  <c r="K1613" i="1"/>
  <c r="K632" i="1"/>
  <c r="K3021" i="1"/>
  <c r="K3086" i="1"/>
  <c r="K3206" i="1"/>
  <c r="K3242" i="1"/>
  <c r="K3564" i="1"/>
  <c r="K679" i="1"/>
  <c r="K3402" i="1"/>
  <c r="K2178" i="1"/>
  <c r="K1676" i="1"/>
  <c r="K3458" i="1"/>
  <c r="K3538" i="1"/>
  <c r="K3616" i="1"/>
  <c r="K3097" i="1"/>
  <c r="K3456" i="1"/>
  <c r="K2364" i="1"/>
  <c r="K335" i="1"/>
  <c r="K447" i="1"/>
  <c r="K1868" i="1"/>
  <c r="K972" i="1"/>
  <c r="K1377" i="1"/>
  <c r="K2894" i="1"/>
  <c r="K3052" i="1"/>
  <c r="K1509" i="1"/>
  <c r="K1463" i="1"/>
  <c r="K718" i="1"/>
  <c r="K97" i="1"/>
  <c r="K722" i="1"/>
  <c r="K1719" i="1"/>
  <c r="K169" i="1"/>
  <c r="K1261" i="1"/>
  <c r="K1087" i="1"/>
  <c r="K1257" i="1"/>
  <c r="K1578" i="1"/>
  <c r="K2863" i="1"/>
  <c r="K2813" i="1"/>
  <c r="K3107" i="1"/>
  <c r="K3297" i="1"/>
  <c r="K3266" i="1"/>
  <c r="K2438" i="1"/>
  <c r="K3313" i="1"/>
  <c r="K3495" i="1"/>
  <c r="K2629" i="1"/>
  <c r="K1763" i="1"/>
  <c r="K33" i="1"/>
  <c r="K3506" i="1"/>
  <c r="K70" i="1"/>
  <c r="K41" i="1"/>
  <c r="K3517" i="1"/>
  <c r="K186" i="1"/>
  <c r="K37" i="1"/>
  <c r="K312" i="1"/>
  <c r="K284" i="1"/>
  <c r="K128" i="1"/>
  <c r="K250" i="1"/>
  <c r="K543" i="1"/>
  <c r="K221" i="1"/>
  <c r="K596" i="1"/>
  <c r="K561" i="1"/>
  <c r="K333" i="1"/>
  <c r="K759" i="1"/>
  <c r="K488" i="1"/>
  <c r="K838" i="1"/>
  <c r="K845" i="1"/>
  <c r="K848" i="1"/>
  <c r="K927" i="1"/>
  <c r="K937" i="1"/>
  <c r="K861" i="1"/>
  <c r="K1010" i="1"/>
  <c r="K938" i="1"/>
  <c r="K1068" i="1"/>
  <c r="K1152" i="1"/>
  <c r="K1048" i="1"/>
  <c r="K1064" i="1"/>
  <c r="K528" i="1"/>
  <c r="K1232" i="1"/>
  <c r="K769" i="1"/>
  <c r="K1251" i="1"/>
  <c r="K1384" i="1"/>
  <c r="K1464" i="1"/>
  <c r="K939" i="1"/>
  <c r="K1273" i="1"/>
  <c r="K1550" i="1"/>
  <c r="K1565" i="1"/>
  <c r="K374" i="1"/>
  <c r="K1647" i="1"/>
  <c r="K1597" i="1"/>
  <c r="K2310" i="1"/>
  <c r="K1775" i="1"/>
  <c r="K1675" i="1"/>
  <c r="K3117" i="1"/>
  <c r="K2231" i="1"/>
  <c r="K2315" i="1"/>
  <c r="K1515" i="1"/>
  <c r="K1811" i="1"/>
  <c r="K1548" i="1"/>
  <c r="K1789" i="1"/>
  <c r="K2467" i="1"/>
  <c r="K2494" i="1"/>
  <c r="K2469" i="1"/>
  <c r="K2589" i="1"/>
  <c r="K2730" i="1"/>
  <c r="K2806" i="1"/>
  <c r="K2772" i="1"/>
  <c r="K2509" i="1"/>
  <c r="K2573" i="1"/>
  <c r="K2872" i="1"/>
  <c r="K2766" i="1"/>
  <c r="K2948" i="1"/>
  <c r="K2064" i="1"/>
  <c r="K2633" i="1"/>
  <c r="K3092" i="1"/>
  <c r="K3522" i="1"/>
  <c r="K2770" i="1"/>
  <c r="K3088" i="1"/>
  <c r="K3100" i="1"/>
  <c r="K3061" i="1"/>
  <c r="K2071" i="1"/>
  <c r="K3126" i="1"/>
  <c r="K3145" i="1"/>
  <c r="K3033" i="1"/>
  <c r="K3147" i="1"/>
  <c r="K3230" i="1"/>
  <c r="K3236" i="1"/>
  <c r="K3125" i="1"/>
  <c r="K3312" i="1"/>
  <c r="K3267" i="1"/>
  <c r="K3325" i="1"/>
  <c r="K3344" i="1"/>
  <c r="K3181" i="1"/>
  <c r="K3358" i="1"/>
  <c r="K3334" i="1"/>
  <c r="K3452" i="1"/>
  <c r="K3391" i="1"/>
  <c r="K3304" i="1"/>
  <c r="K3351" i="1"/>
  <c r="K3419" i="1"/>
  <c r="K3400" i="1"/>
  <c r="K3454" i="1"/>
  <c r="K3457" i="1"/>
  <c r="K3491" i="1"/>
  <c r="K3415" i="1"/>
  <c r="K3513" i="1"/>
  <c r="K362" i="1"/>
  <c r="K3347" i="1"/>
  <c r="K1813" i="1"/>
  <c r="K3350" i="1"/>
  <c r="K3293" i="1"/>
  <c r="K3516" i="1"/>
  <c r="K3191" i="1"/>
  <c r="K1702" i="1"/>
  <c r="K3303" i="1"/>
  <c r="K3397" i="1"/>
  <c r="K3272" i="1"/>
  <c r="K3388" i="1"/>
  <c r="K213" i="1"/>
  <c r="K1113" i="1"/>
  <c r="K258" i="1"/>
  <c r="K3510" i="1"/>
  <c r="K2734" i="1"/>
  <c r="K1809" i="1"/>
  <c r="K1875" i="1"/>
  <c r="K2449" i="1"/>
  <c r="K1903" i="1"/>
  <c r="K2554" i="1"/>
  <c r="K2977" i="1"/>
  <c r="K3443" i="1"/>
  <c r="K20" i="1"/>
  <c r="K3197" i="1"/>
  <c r="K1798" i="1"/>
  <c r="K117" i="1"/>
  <c r="K345" i="1"/>
  <c r="K562" i="1"/>
  <c r="K860" i="1"/>
  <c r="K530" i="1"/>
  <c r="K123" i="1"/>
  <c r="K352" i="1"/>
  <c r="K1041" i="1"/>
  <c r="K1169" i="1"/>
  <c r="K675" i="1"/>
  <c r="K2988" i="1"/>
  <c r="K1588" i="1"/>
  <c r="K986" i="1"/>
  <c r="K1644" i="1"/>
  <c r="K1728" i="1"/>
  <c r="K3492" i="1"/>
  <c r="K1901" i="1"/>
  <c r="K2074" i="1"/>
  <c r="K1373" i="1"/>
  <c r="K2994" i="1"/>
  <c r="K2838" i="1"/>
  <c r="K3546" i="1"/>
  <c r="K3169" i="1"/>
  <c r="K3327" i="1"/>
  <c r="K3373" i="1"/>
  <c r="K2666" i="1"/>
  <c r="K3417" i="1"/>
  <c r="K3430" i="1"/>
  <c r="K3463" i="1"/>
  <c r="K544" i="1"/>
  <c r="K3036" i="1"/>
  <c r="K326" i="1"/>
  <c r="K3139" i="1"/>
  <c r="K437" i="1"/>
  <c r="K390" i="1"/>
  <c r="K852" i="1"/>
  <c r="K737" i="1"/>
  <c r="K2626" i="1"/>
  <c r="K1002" i="1"/>
  <c r="K1271" i="1"/>
  <c r="K868" i="1"/>
  <c r="K622" i="1"/>
  <c r="K140" i="1"/>
  <c r="K135" i="1"/>
  <c r="K165" i="1"/>
  <c r="K81" i="1"/>
  <c r="K235" i="1"/>
  <c r="K236" i="1"/>
  <c r="K3201" i="1"/>
  <c r="K265" i="1"/>
  <c r="K242" i="1"/>
  <c r="K261" i="1"/>
  <c r="K238" i="1"/>
  <c r="K328" i="1"/>
  <c r="K307" i="1"/>
  <c r="K348" i="1"/>
  <c r="K299" i="1"/>
  <c r="K368" i="1"/>
  <c r="K266" i="1"/>
  <c r="K443" i="1"/>
  <c r="K383" i="1"/>
  <c r="K350" i="1"/>
  <c r="K320" i="1"/>
  <c r="K3425" i="1"/>
  <c r="K551" i="1"/>
  <c r="K514" i="1"/>
  <c r="K556" i="1"/>
  <c r="K586" i="1"/>
  <c r="K694" i="1"/>
  <c r="K417" i="1"/>
  <c r="K723" i="1"/>
  <c r="K795" i="1"/>
  <c r="K696" i="1"/>
  <c r="K735" i="1"/>
  <c r="K692" i="1"/>
  <c r="K748" i="1"/>
  <c r="K762" i="1"/>
  <c r="K840" i="1"/>
  <c r="K823" i="1"/>
  <c r="K828" i="1"/>
  <c r="K851" i="1"/>
  <c r="K657" i="1"/>
  <c r="K1109" i="1"/>
  <c r="K647" i="1"/>
  <c r="K1000" i="1"/>
  <c r="K982" i="1"/>
  <c r="K2285" i="1"/>
  <c r="K882" i="1"/>
  <c r="K1028" i="1"/>
  <c r="K1038" i="1"/>
  <c r="K1063" i="1"/>
  <c r="K909" i="1"/>
  <c r="K965" i="1"/>
  <c r="K1045" i="1"/>
  <c r="K978" i="1"/>
  <c r="K1207" i="1"/>
  <c r="K1290" i="1"/>
  <c r="K1166" i="1"/>
  <c r="K995" i="1"/>
  <c r="K1338" i="1"/>
  <c r="K1147" i="1"/>
  <c r="K1364" i="1"/>
  <c r="K1327" i="1"/>
  <c r="K1411" i="1"/>
  <c r="K1803" i="1"/>
  <c r="K1519" i="1"/>
  <c r="K1340" i="1"/>
  <c r="K1487" i="1"/>
  <c r="K1477" i="1"/>
  <c r="K1371" i="1"/>
  <c r="K1277" i="1"/>
  <c r="K1406" i="1"/>
  <c r="K1585" i="1"/>
  <c r="K1606" i="1"/>
  <c r="K1615" i="1"/>
  <c r="K1646" i="1"/>
  <c r="K1476" i="1"/>
  <c r="K2978" i="1"/>
  <c r="K1825" i="1"/>
  <c r="K1802" i="1"/>
  <c r="K2380" i="1"/>
  <c r="K1539" i="1"/>
  <c r="K2396" i="1"/>
  <c r="K1922" i="1"/>
  <c r="K2623" i="1"/>
  <c r="K2565" i="1"/>
  <c r="K2665" i="1"/>
  <c r="K1921" i="1"/>
  <c r="K2632" i="1"/>
  <c r="K3053" i="1"/>
  <c r="K2199" i="1"/>
  <c r="K2719" i="1"/>
  <c r="K3014" i="1"/>
  <c r="K2911" i="1"/>
  <c r="K1997" i="1"/>
  <c r="K2893" i="1"/>
  <c r="K2692" i="1"/>
  <c r="K2972" i="1"/>
  <c r="K1784" i="1"/>
  <c r="K2985" i="1"/>
  <c r="K3124" i="1"/>
  <c r="K3314" i="1"/>
  <c r="K2762" i="1"/>
  <c r="K3182" i="1"/>
  <c r="K3041" i="1"/>
  <c r="K3080" i="1"/>
  <c r="K3102" i="1"/>
  <c r="K3137" i="1"/>
  <c r="K2921" i="1"/>
  <c r="K3142" i="1"/>
  <c r="K3174" i="1"/>
  <c r="K3166" i="1"/>
  <c r="K3523" i="1"/>
  <c r="K3494" i="1"/>
  <c r="K2867" i="1"/>
  <c r="K2877" i="1"/>
  <c r="K3222" i="1"/>
  <c r="K3259" i="1"/>
  <c r="K3484" i="1"/>
  <c r="K2870" i="1"/>
  <c r="K3195" i="1"/>
  <c r="K1460" i="1"/>
  <c r="K3342" i="1"/>
  <c r="K3200" i="1"/>
  <c r="K3038" i="1"/>
  <c r="K3261" i="1"/>
  <c r="K3390" i="1"/>
  <c r="K3673" i="1"/>
  <c r="K3238" i="1"/>
  <c r="K3382" i="1"/>
  <c r="K3160" i="1"/>
  <c r="K3438" i="1"/>
  <c r="K98" i="1"/>
  <c r="K245" i="1"/>
  <c r="K1541" i="1"/>
  <c r="K2612" i="1"/>
  <c r="K3114" i="1"/>
  <c r="K2947" i="1"/>
  <c r="K738" i="1"/>
  <c r="K3299" i="1"/>
  <c r="K3307" i="1"/>
  <c r="K1625" i="1"/>
  <c r="K3292" i="1"/>
  <c r="K59" i="1"/>
  <c r="K129" i="1"/>
  <c r="K101" i="1"/>
  <c r="K321" i="1"/>
  <c r="K1265" i="1"/>
  <c r="K892" i="1"/>
  <c r="K468" i="1"/>
  <c r="K655" i="1"/>
  <c r="K618" i="1"/>
  <c r="K3288" i="1"/>
  <c r="K699" i="1"/>
  <c r="K761" i="1"/>
  <c r="K922" i="1"/>
  <c r="K796" i="1"/>
  <c r="K1025" i="1"/>
  <c r="K709" i="1"/>
  <c r="K731" i="1"/>
  <c r="K1008" i="1"/>
  <c r="K1148" i="1"/>
  <c r="K1157" i="1"/>
  <c r="K604" i="1"/>
  <c r="K1358" i="1"/>
  <c r="K1235" i="1"/>
  <c r="K1131" i="1"/>
  <c r="K1451" i="1"/>
  <c r="K1628" i="1"/>
  <c r="K659" i="1"/>
  <c r="K1399" i="1"/>
  <c r="K2156" i="1"/>
  <c r="K1697" i="1"/>
  <c r="K1758" i="1"/>
  <c r="K1520" i="1"/>
  <c r="K2899" i="1"/>
  <c r="K3769" i="1"/>
  <c r="K2869" i="1"/>
  <c r="K3199" i="1"/>
  <c r="K2414" i="1"/>
  <c r="K3224" i="1"/>
  <c r="K3212" i="1"/>
  <c r="K3251" i="1"/>
  <c r="K3136" i="1"/>
  <c r="K3280" i="1"/>
  <c r="K3331" i="1"/>
  <c r="K1895" i="1"/>
  <c r="K2680" i="1"/>
  <c r="K639" i="1"/>
  <c r="K152" i="1"/>
  <c r="K1100" i="1"/>
  <c r="K1537" i="1"/>
  <c r="K1396" i="1"/>
  <c r="K1772" i="1"/>
  <c r="K3158" i="1"/>
  <c r="K583" i="1"/>
  <c r="K611" i="1"/>
  <c r="K749" i="1"/>
  <c r="K886" i="1"/>
  <c r="K1586" i="1"/>
  <c r="K1388" i="1"/>
  <c r="K1642" i="1"/>
  <c r="K2477" i="1"/>
  <c r="K2545" i="1"/>
  <c r="K3369" i="1"/>
  <c r="K2968" i="1"/>
  <c r="K1939" i="1"/>
  <c r="K3127" i="1"/>
  <c r="K3012" i="1"/>
  <c r="K3170" i="1"/>
  <c r="K3210" i="1"/>
  <c r="K1357" i="1"/>
  <c r="K1270" i="1"/>
  <c r="K3295" i="1"/>
  <c r="K2860" i="1"/>
  <c r="K3285" i="1"/>
  <c r="K3319" i="1"/>
  <c r="K3275" i="1"/>
  <c r="K2529" i="1"/>
  <c r="K274" i="1"/>
  <c r="K278" i="1"/>
  <c r="K330" i="1"/>
  <c r="K2275" i="1"/>
  <c r="K380" i="1"/>
  <c r="K404" i="1"/>
  <c r="K649" i="1"/>
  <c r="K702" i="1"/>
  <c r="K711" i="1"/>
  <c r="K934" i="1"/>
  <c r="K787" i="1"/>
  <c r="K1059" i="1"/>
  <c r="K1086" i="1"/>
  <c r="K1260" i="1"/>
  <c r="K960" i="1"/>
  <c r="K1089" i="1"/>
  <c r="K1378" i="1"/>
  <c r="K1534" i="1"/>
  <c r="K1773" i="1"/>
  <c r="K2337" i="1"/>
  <c r="K2215" i="1"/>
  <c r="K3375" i="1"/>
  <c r="K2827" i="1"/>
  <c r="K2915" i="1"/>
  <c r="K2952" i="1"/>
  <c r="K3247" i="1"/>
  <c r="K3177" i="1"/>
  <c r="K2544" i="1"/>
  <c r="K3010" i="1"/>
  <c r="K1117" i="1"/>
  <c r="K3440" i="1"/>
  <c r="K56" i="1"/>
  <c r="K105" i="1"/>
  <c r="K166" i="1"/>
  <c r="K1930" i="1"/>
  <c r="K149" i="1"/>
  <c r="K1894" i="1"/>
  <c r="K230" i="1"/>
  <c r="K338" i="1"/>
  <c r="K108" i="1"/>
  <c r="K3345" i="1"/>
  <c r="K1669" i="1"/>
  <c r="K483" i="1"/>
  <c r="K498" i="1"/>
  <c r="K450" i="1"/>
  <c r="K464" i="1"/>
  <c r="K493" i="1"/>
  <c r="K516" i="1"/>
  <c r="K187" i="1"/>
  <c r="K575" i="1"/>
  <c r="K558" i="1"/>
  <c r="K585" i="1"/>
  <c r="K480" i="1"/>
  <c r="K571" i="1"/>
  <c r="K792" i="1"/>
  <c r="K809" i="1"/>
  <c r="K843" i="1"/>
  <c r="K715" i="1"/>
  <c r="K382" i="1"/>
  <c r="K896" i="1"/>
  <c r="K878" i="1"/>
  <c r="K900" i="1"/>
  <c r="K1039" i="1"/>
  <c r="K423" i="1"/>
  <c r="K1013" i="1"/>
  <c r="K1032" i="1"/>
  <c r="K1003" i="1"/>
  <c r="K1081" i="1"/>
  <c r="K1090" i="1"/>
  <c r="K1043" i="1"/>
  <c r="K626" i="1"/>
  <c r="K1193" i="1"/>
  <c r="K1230" i="1"/>
  <c r="K1243" i="1"/>
  <c r="K1253" i="1"/>
  <c r="K1297" i="1"/>
  <c r="K1269" i="1"/>
  <c r="K1346" i="1"/>
  <c r="K975" i="1"/>
  <c r="K1362" i="1"/>
  <c r="K1069" i="1"/>
  <c r="K1197" i="1"/>
  <c r="K1129" i="1"/>
  <c r="K1418" i="1"/>
  <c r="K1652" i="1"/>
  <c r="K1175" i="1"/>
  <c r="K1280" i="1"/>
  <c r="K1521" i="1"/>
  <c r="K1566" i="1"/>
  <c r="K3368" i="1"/>
  <c r="K1832" i="1"/>
  <c r="K1626" i="1"/>
  <c r="K1529" i="1"/>
  <c r="K2859" i="1"/>
  <c r="K1666" i="1"/>
  <c r="K1909" i="1"/>
  <c r="K1707" i="1"/>
  <c r="K1657" i="1"/>
  <c r="K2277" i="1"/>
  <c r="K1472" i="1"/>
  <c r="K1311" i="1"/>
  <c r="K2714" i="1"/>
  <c r="K2651" i="1"/>
  <c r="K2391" i="1"/>
  <c r="K2342" i="1"/>
  <c r="K451" i="1"/>
  <c r="K2216" i="1"/>
  <c r="K2148" i="1"/>
  <c r="K2319" i="1"/>
  <c r="K2650" i="1"/>
  <c r="K2655" i="1"/>
  <c r="K1783" i="1"/>
  <c r="K2782" i="1"/>
  <c r="K2747" i="1"/>
  <c r="K2819" i="1"/>
  <c r="K2147" i="1"/>
  <c r="K1435" i="1"/>
  <c r="K2831" i="1"/>
  <c r="K2852" i="1"/>
  <c r="K2854" i="1"/>
  <c r="K2885" i="1"/>
  <c r="K2892" i="1"/>
  <c r="K3410" i="1"/>
  <c r="K2581" i="1"/>
  <c r="K2939" i="1"/>
  <c r="K1684" i="1"/>
  <c r="K3000" i="1"/>
  <c r="K3023" i="1"/>
  <c r="K3013" i="1"/>
  <c r="K3016" i="1"/>
  <c r="K2901" i="1"/>
  <c r="K3134" i="1"/>
  <c r="K3037" i="1"/>
  <c r="K3031" i="1"/>
  <c r="K3040" i="1"/>
  <c r="K3070" i="1"/>
  <c r="K721" i="1"/>
  <c r="K3073" i="1"/>
  <c r="K3059" i="1"/>
  <c r="K3159" i="1"/>
  <c r="K2679" i="1"/>
  <c r="K3359" i="1"/>
  <c r="K3205" i="1"/>
  <c r="K3208" i="1"/>
  <c r="K3223" i="1"/>
  <c r="K3248" i="1"/>
  <c r="K2889" i="1"/>
  <c r="K3273" i="1"/>
  <c r="K3308" i="1"/>
  <c r="K3329" i="1"/>
  <c r="K3330" i="1"/>
  <c r="K3317" i="1"/>
  <c r="K2997" i="1"/>
  <c r="K3171" i="1"/>
  <c r="K3348" i="1"/>
  <c r="K3352" i="1"/>
  <c r="K2704" i="1"/>
  <c r="K3353" i="1"/>
  <c r="K1051" i="1"/>
  <c r="K3332" i="1"/>
  <c r="K272" i="1"/>
  <c r="K559" i="1"/>
  <c r="K313" i="1"/>
  <c r="K3310" i="1"/>
  <c r="K630" i="1"/>
  <c r="K755" i="1"/>
  <c r="K346" i="1"/>
  <c r="K502" i="1"/>
  <c r="K1137" i="1"/>
  <c r="K1198" i="1"/>
  <c r="K1470" i="1"/>
  <c r="K1525" i="1"/>
  <c r="K1863" i="1"/>
  <c r="K1526" i="1"/>
  <c r="K3323" i="1"/>
  <c r="K1636" i="1"/>
  <c r="K2642" i="1"/>
  <c r="K2678" i="1"/>
  <c r="K2890" i="1"/>
  <c r="K2917" i="1"/>
  <c r="K3095" i="1"/>
  <c r="K3049" i="1"/>
  <c r="K1876" i="1"/>
  <c r="K3129" i="1"/>
  <c r="K3216" i="1"/>
  <c r="K3395" i="1"/>
  <c r="K3321" i="1"/>
  <c r="K2117" i="1"/>
  <c r="K3202" i="1"/>
  <c r="K485" i="1"/>
  <c r="K114" i="1"/>
  <c r="K22" i="1"/>
  <c r="K550" i="1"/>
  <c r="K386" i="1"/>
  <c r="K821" i="1"/>
  <c r="K856" i="1"/>
  <c r="K1188" i="1"/>
  <c r="K1659" i="1"/>
  <c r="K1769" i="1"/>
  <c r="K2157" i="1"/>
  <c r="K3363" i="1"/>
  <c r="K2470" i="1"/>
  <c r="K2824" i="1"/>
  <c r="K2448" i="1"/>
  <c r="K2288" i="1"/>
  <c r="K2841" i="1"/>
  <c r="K2910" i="1"/>
  <c r="K2958" i="1"/>
  <c r="K3094" i="1"/>
  <c r="K2992" i="1"/>
  <c r="K3235" i="1"/>
  <c r="K2628" i="1"/>
  <c r="K548" i="1"/>
  <c r="K1219" i="1"/>
  <c r="K3172" i="1"/>
  <c r="K54" i="1"/>
  <c r="K100" i="1"/>
  <c r="K146" i="1"/>
  <c r="K442" i="1"/>
  <c r="K359" i="1"/>
  <c r="K708" i="1"/>
  <c r="K742" i="1"/>
  <c r="K776" i="1"/>
  <c r="K850" i="1"/>
  <c r="K1126" i="1"/>
  <c r="K676" i="1"/>
  <c r="K841" i="1"/>
  <c r="K1268" i="1"/>
  <c r="K1334" i="1"/>
  <c r="K1683" i="1"/>
  <c r="K1948" i="1"/>
  <c r="K1648" i="1"/>
  <c r="K2329" i="1"/>
  <c r="K889" i="1"/>
  <c r="K2333" i="1"/>
  <c r="K1498" i="1"/>
  <c r="K2945" i="1"/>
  <c r="K1504" i="1"/>
  <c r="K2682" i="1"/>
  <c r="K2286" i="1"/>
  <c r="K2729" i="1"/>
  <c r="K2775" i="1"/>
  <c r="K2975" i="1"/>
  <c r="K3108" i="1"/>
  <c r="K3229" i="1"/>
  <c r="K2956" i="1"/>
  <c r="K2757" i="1"/>
  <c r="K3119" i="1"/>
  <c r="K3249" i="1"/>
  <c r="K1348" i="1"/>
  <c r="K2193" i="1"/>
  <c r="K3196" i="1"/>
  <c r="K3233" i="1"/>
  <c r="K3089" i="1"/>
  <c r="K2868" i="1"/>
  <c r="K957" i="1"/>
  <c r="K1892" i="1"/>
  <c r="K1740" i="1"/>
  <c r="K2042" i="1"/>
  <c r="K914" i="1"/>
  <c r="K807" i="1"/>
  <c r="K2056" i="1"/>
  <c r="K917" i="1"/>
  <c r="K1099" i="1"/>
  <c r="K181" i="1"/>
  <c r="K1212" i="1"/>
  <c r="K1663" i="1"/>
  <c r="K1637" i="1"/>
  <c r="K2373" i="1"/>
  <c r="K2670" i="1"/>
  <c r="K2496" i="1"/>
  <c r="K3034" i="1"/>
  <c r="K1671" i="1"/>
  <c r="K3250" i="1"/>
  <c r="K3231" i="1"/>
  <c r="K729" i="1"/>
  <c r="K3411" i="1"/>
  <c r="K38" i="1"/>
  <c r="K94" i="1"/>
  <c r="K188" i="1"/>
  <c r="K1949" i="1"/>
  <c r="K141" i="1"/>
  <c r="K220" i="1"/>
  <c r="K177" i="1"/>
  <c r="K210" i="1"/>
  <c r="K228" i="1"/>
  <c r="K281" i="1"/>
  <c r="K336" i="1"/>
  <c r="K157" i="1"/>
  <c r="K510" i="1"/>
  <c r="K384" i="1"/>
  <c r="K560" i="1"/>
  <c r="K478" i="1"/>
  <c r="K779" i="1"/>
  <c r="K391" i="1"/>
  <c r="K541" i="1"/>
  <c r="K605" i="1"/>
  <c r="K689" i="1"/>
  <c r="K697" i="1"/>
  <c r="K646" i="1"/>
  <c r="K700" i="1"/>
  <c r="K704" i="1"/>
  <c r="K572" i="1"/>
  <c r="K713" i="1"/>
  <c r="K853" i="1"/>
  <c r="K857" i="1"/>
  <c r="K782" i="1"/>
  <c r="K867" i="1"/>
  <c r="K904" i="1"/>
  <c r="K869" i="1"/>
  <c r="K1213" i="1"/>
  <c r="K990" i="1"/>
  <c r="K1080" i="1"/>
  <c r="K929" i="1"/>
  <c r="K1154" i="1"/>
  <c r="K1103" i="1"/>
  <c r="K1144" i="1"/>
  <c r="K1132" i="1"/>
  <c r="K1149" i="1"/>
  <c r="K1211" i="1"/>
  <c r="K1218" i="1"/>
  <c r="K1171" i="1"/>
  <c r="K1441" i="1"/>
  <c r="K1250" i="1"/>
  <c r="K1289" i="1"/>
  <c r="K1750" i="1"/>
  <c r="K973" i="1"/>
  <c r="K1339" i="1"/>
  <c r="K1341" i="1"/>
  <c r="K1345" i="1"/>
  <c r="K1167" i="1"/>
  <c r="K2508" i="1"/>
  <c r="K1194" i="1"/>
  <c r="K1428" i="1"/>
  <c r="K1370" i="1"/>
  <c r="K1530" i="1"/>
  <c r="K2018" i="1"/>
  <c r="K758" i="1"/>
  <c r="K1415" i="1"/>
  <c r="K1262" i="1"/>
  <c r="K1599" i="1"/>
  <c r="K1568" i="1"/>
  <c r="K1580" i="1"/>
  <c r="K1603" i="1"/>
  <c r="K1420" i="1"/>
  <c r="K1354" i="1"/>
  <c r="K1720" i="1"/>
  <c r="K1264" i="1"/>
  <c r="K1847" i="1"/>
  <c r="K1623" i="1"/>
  <c r="K1713" i="1"/>
  <c r="K3198" i="1"/>
  <c r="K1859" i="1"/>
  <c r="K1458" i="1"/>
  <c r="K1953" i="1"/>
  <c r="K801" i="1"/>
  <c r="K3244" i="1"/>
  <c r="K1704" i="1"/>
  <c r="K2165" i="1"/>
  <c r="K2912" i="1"/>
  <c r="K2923" i="1"/>
  <c r="K2044" i="1"/>
  <c r="K1706" i="1"/>
  <c r="K2283" i="1"/>
  <c r="K2314" i="1"/>
  <c r="K1557" i="1"/>
  <c r="K2261" i="1"/>
  <c r="K2316" i="1"/>
  <c r="K2348" i="1"/>
  <c r="K3164" i="1"/>
  <c r="K2459" i="1"/>
  <c r="K2416" i="1"/>
  <c r="K2465" i="1"/>
  <c r="K2486" i="1"/>
  <c r="K2482" i="1"/>
  <c r="K2942" i="1"/>
  <c r="K2879" i="1"/>
  <c r="K2891" i="1"/>
  <c r="K2584" i="1"/>
  <c r="K2574" i="1"/>
  <c r="K2553" i="1"/>
  <c r="K3405" i="1"/>
  <c r="K2593" i="1"/>
  <c r="K2608" i="1"/>
  <c r="K2607" i="1"/>
  <c r="K3135" i="1"/>
  <c r="K2796" i="1"/>
  <c r="K2671" i="1"/>
  <c r="K2621" i="1"/>
  <c r="K2807" i="1"/>
  <c r="K2686" i="1"/>
  <c r="K2720" i="1"/>
  <c r="K2745" i="1"/>
  <c r="K2756" i="1"/>
  <c r="K2659" i="1"/>
  <c r="K2787" i="1"/>
  <c r="K2791" i="1"/>
  <c r="K2590" i="1"/>
  <c r="K2789" i="1"/>
  <c r="K2850" i="1"/>
  <c r="K2856" i="1"/>
  <c r="K2951" i="1"/>
  <c r="K2881" i="1"/>
  <c r="K3340" i="1"/>
  <c r="K2935" i="1"/>
  <c r="K2938" i="1"/>
  <c r="K2936" i="1"/>
  <c r="K2967" i="1"/>
  <c r="K2895" i="1"/>
  <c r="K2519" i="1"/>
  <c r="K2971" i="1"/>
  <c r="K3082" i="1"/>
  <c r="K2999" i="1"/>
  <c r="K2423" i="1"/>
  <c r="K3004" i="1"/>
  <c r="K2781" i="1"/>
  <c r="K2371" i="1"/>
  <c r="K3024" i="1"/>
  <c r="K3068" i="1"/>
  <c r="K3062" i="1"/>
  <c r="K3078" i="1"/>
  <c r="K3039" i="1"/>
  <c r="K3101" i="1"/>
  <c r="K3106" i="1"/>
  <c r="K3111" i="1"/>
  <c r="K3116" i="1"/>
  <c r="K3161" i="1"/>
  <c r="K3784" i="1"/>
  <c r="K3152" i="1"/>
  <c r="K3163" i="1"/>
  <c r="K2013" i="1"/>
  <c r="K3157" i="1"/>
  <c r="K3173" i="1"/>
  <c r="K3185" i="1"/>
  <c r="K3551" i="1"/>
  <c r="K3300" i="1"/>
  <c r="K3192" i="1"/>
  <c r="K2792" i="1"/>
  <c r="K3783" i="1"/>
  <c r="K3214" i="1"/>
  <c r="K3218" i="1"/>
  <c r="K3767" i="1"/>
  <c r="K3186" i="1"/>
  <c r="K3271" i="1"/>
  <c r="K3220" i="1"/>
  <c r="K2902" i="1"/>
  <c r="K3211" i="1"/>
  <c r="K79" i="1"/>
  <c r="K291" i="1"/>
  <c r="K650" i="1"/>
  <c r="K793" i="1"/>
  <c r="K255" i="1"/>
  <c r="K1011" i="1"/>
  <c r="K58" i="1"/>
  <c r="K1012" i="1"/>
  <c r="K665" i="1"/>
  <c r="K1466" i="1"/>
  <c r="K672" i="1"/>
  <c r="K3008" i="1"/>
  <c r="K2365" i="1"/>
  <c r="K1105" i="1"/>
  <c r="K2754" i="1"/>
  <c r="K3113" i="1"/>
  <c r="K1774" i="1"/>
  <c r="K2861" i="1"/>
  <c r="K3193" i="1"/>
  <c r="K3109" i="1"/>
  <c r="K3130" i="1"/>
  <c r="K3154" i="1"/>
  <c r="K578" i="1"/>
  <c r="K1716" i="1"/>
  <c r="K1610" i="1"/>
  <c r="K2695" i="1"/>
  <c r="K2006" i="1"/>
  <c r="K131" i="1"/>
  <c r="K209" i="1"/>
  <c r="K229" i="1"/>
  <c r="K183" i="1"/>
  <c r="K315" i="1"/>
  <c r="K414" i="1"/>
  <c r="K449" i="1"/>
  <c r="K525" i="1"/>
  <c r="K2273" i="1"/>
  <c r="K2887" i="1"/>
  <c r="K549" i="1"/>
  <c r="K620" i="1"/>
  <c r="K688" i="1"/>
  <c r="K625" i="1"/>
  <c r="K790" i="1"/>
  <c r="K587" i="1"/>
  <c r="K744" i="1"/>
  <c r="K962" i="1"/>
  <c r="K355" i="1"/>
  <c r="K919" i="1"/>
  <c r="K1024" i="1"/>
  <c r="K970" i="1"/>
  <c r="K947" i="1"/>
  <c r="K1220" i="1"/>
  <c r="K1184" i="1"/>
  <c r="K1617" i="1"/>
  <c r="K1457" i="1"/>
  <c r="K1061" i="1"/>
  <c r="K911" i="1"/>
  <c r="K1582" i="1"/>
  <c r="K1479" i="1"/>
  <c r="K3162" i="1"/>
  <c r="K1632" i="1"/>
  <c r="K3011" i="1"/>
  <c r="K1656" i="1"/>
  <c r="K1937" i="1"/>
  <c r="K2143" i="1"/>
  <c r="K2127" i="1"/>
  <c r="K1443" i="1"/>
  <c r="K2187" i="1"/>
  <c r="K2309" i="1"/>
  <c r="K2954" i="1"/>
  <c r="K2370" i="1"/>
  <c r="K2334" i="1"/>
  <c r="K2830" i="1"/>
  <c r="K2479" i="1"/>
  <c r="K2669" i="1"/>
  <c r="K2839" i="1"/>
  <c r="K2344" i="1"/>
  <c r="K2793" i="1"/>
  <c r="K2846" i="1"/>
  <c r="K2847" i="1"/>
  <c r="K2943" i="1"/>
  <c r="K2594" i="1"/>
  <c r="K2949" i="1"/>
  <c r="K2488" i="1"/>
  <c r="K3043" i="1"/>
  <c r="K2955" i="1"/>
  <c r="K3058" i="1"/>
  <c r="K3005" i="1"/>
  <c r="K3042" i="1"/>
  <c r="K3063" i="1"/>
  <c r="K3001" i="1"/>
  <c r="K2809" i="1"/>
  <c r="K1891" i="1"/>
  <c r="K3143" i="1"/>
  <c r="K2896" i="1"/>
  <c r="K3019" i="1"/>
  <c r="K212" i="1"/>
  <c r="K724" i="1"/>
  <c r="K747" i="1"/>
  <c r="K1583" i="1"/>
  <c r="K1206" i="1"/>
  <c r="K2857" i="1"/>
  <c r="K3138" i="1"/>
  <c r="K297" i="1"/>
  <c r="K369" i="1"/>
  <c r="K453" i="1"/>
  <c r="K446" i="1"/>
  <c r="K381" i="1"/>
  <c r="K413" i="1"/>
  <c r="K1828" i="1"/>
  <c r="K553" i="1"/>
  <c r="K1056" i="1"/>
  <c r="K467" i="1"/>
  <c r="K1115" i="1"/>
  <c r="K916" i="1"/>
  <c r="K1044" i="1"/>
  <c r="K1291" i="1"/>
  <c r="K1382" i="1"/>
  <c r="K893" i="1"/>
  <c r="K1596" i="1"/>
  <c r="K880" i="1"/>
  <c r="K533" i="1"/>
  <c r="K3044" i="1"/>
  <c r="K2099" i="1"/>
  <c r="K2466" i="1"/>
  <c r="K1349" i="1"/>
  <c r="K2538" i="1"/>
  <c r="K1408" i="1"/>
  <c r="K684" i="1"/>
  <c r="K2723" i="1"/>
  <c r="K2930" i="1"/>
  <c r="K2191" i="1"/>
  <c r="K2837" i="1"/>
  <c r="K3060" i="1"/>
  <c r="K961" i="1"/>
  <c r="K3079" i="1"/>
  <c r="K3090" i="1"/>
  <c r="K3132" i="1"/>
  <c r="K3128" i="1"/>
  <c r="K2946" i="1"/>
  <c r="K603" i="1"/>
  <c r="K3118" i="1"/>
  <c r="K847" i="1"/>
  <c r="K906" i="1"/>
  <c r="K1801" i="1"/>
  <c r="K2498" i="1"/>
  <c r="K2270" i="1"/>
  <c r="K298" i="1"/>
  <c r="K180" i="1"/>
  <c r="K317" i="1"/>
  <c r="K674" i="1"/>
  <c r="K474" i="1"/>
  <c r="K687" i="1"/>
  <c r="K837" i="1"/>
  <c r="K897" i="1"/>
  <c r="K839" i="1"/>
  <c r="K969" i="1"/>
  <c r="K2944" i="1"/>
  <c r="K945" i="1"/>
  <c r="K952" i="1"/>
  <c r="K2235" i="1"/>
  <c r="K1312" i="1"/>
  <c r="K1031" i="1"/>
  <c r="K1437" i="1"/>
  <c r="K1234" i="1"/>
  <c r="K1209" i="1"/>
  <c r="K1397" i="1"/>
  <c r="K1512" i="1"/>
  <c r="K1651" i="1"/>
  <c r="K1936" i="1"/>
  <c r="K1957" i="1"/>
  <c r="K2086" i="1"/>
  <c r="K2176" i="1"/>
  <c r="K1729" i="1"/>
  <c r="K2255" i="1"/>
  <c r="K2582" i="1"/>
  <c r="K492" i="1"/>
  <c r="K2073" i="1"/>
  <c r="K2849" i="1"/>
  <c r="K2898" i="1"/>
  <c r="K2876" i="1"/>
  <c r="K2834" i="1"/>
  <c r="K2986" i="1"/>
  <c r="K3045" i="1"/>
  <c r="K3026" i="1"/>
  <c r="K3047" i="1"/>
  <c r="K3153" i="1"/>
  <c r="K2278" i="1"/>
  <c r="K3076" i="1"/>
  <c r="K2969" i="1"/>
  <c r="K3104" i="1"/>
  <c r="K3003" i="1"/>
  <c r="K2276" i="1"/>
  <c r="K3046" i="1"/>
  <c r="K3085" i="1"/>
  <c r="K2681" i="1"/>
  <c r="K40" i="1"/>
  <c r="K23" i="1"/>
  <c r="K90" i="1"/>
  <c r="K95" i="1"/>
  <c r="K82" i="1"/>
  <c r="K171" i="1"/>
  <c r="K167" i="1"/>
  <c r="K144" i="1"/>
  <c r="K231" i="1"/>
  <c r="K3083" i="1"/>
  <c r="K303" i="1"/>
  <c r="K314" i="1"/>
  <c r="K411" i="1"/>
  <c r="K519" i="1"/>
  <c r="K490" i="1"/>
  <c r="K557" i="1"/>
  <c r="K259" i="1"/>
  <c r="K554" i="1"/>
  <c r="K421" i="1"/>
  <c r="K643" i="1"/>
  <c r="K726" i="1"/>
  <c r="K681" i="1"/>
  <c r="K763" i="1"/>
  <c r="K764" i="1"/>
  <c r="K864" i="1"/>
  <c r="K915" i="1"/>
  <c r="K866" i="1"/>
  <c r="K877" i="1"/>
  <c r="K926" i="1"/>
  <c r="K727" i="1"/>
  <c r="K1009" i="1"/>
  <c r="K739" i="1"/>
  <c r="K1073" i="1"/>
  <c r="K1047" i="1"/>
  <c r="K1124" i="1"/>
  <c r="K1112" i="1"/>
  <c r="K2761" i="1"/>
  <c r="K1122" i="1"/>
  <c r="K984" i="1"/>
  <c r="K1142" i="1"/>
  <c r="K1176" i="1"/>
  <c r="K1227" i="1"/>
  <c r="K1244" i="1"/>
  <c r="K1229" i="1"/>
  <c r="K1071" i="1"/>
  <c r="K1255" i="1"/>
  <c r="K1263" i="1"/>
  <c r="K1283" i="1"/>
  <c r="K1233" i="1"/>
  <c r="K1114" i="1"/>
  <c r="K1324" i="1"/>
  <c r="K1304" i="1"/>
  <c r="K1111" i="1"/>
  <c r="K1363" i="1"/>
  <c r="K1422" i="1"/>
  <c r="K1494" i="1"/>
  <c r="K1369" i="1"/>
  <c r="K1361" i="1"/>
  <c r="K1365" i="1"/>
  <c r="K1536" i="1"/>
  <c r="K1581" i="1"/>
  <c r="K1592" i="1"/>
  <c r="K1524" i="1"/>
  <c r="K1670" i="1"/>
  <c r="K2169" i="1"/>
  <c r="K1605" i="1"/>
  <c r="K1618" i="1"/>
  <c r="K1778" i="1"/>
  <c r="K1569" i="1"/>
  <c r="K1419" i="1"/>
  <c r="K1844" i="1"/>
  <c r="K1902" i="1"/>
  <c r="K1973" i="1"/>
  <c r="K2007" i="1"/>
  <c r="K1794" i="1"/>
  <c r="K2115" i="1"/>
  <c r="K2295" i="1"/>
  <c r="K2284" i="1"/>
  <c r="K2312" i="1"/>
  <c r="K2181" i="1"/>
  <c r="K2267" i="1"/>
  <c r="K2339" i="1"/>
  <c r="K2385" i="1"/>
  <c r="K2614" i="1"/>
  <c r="K2462" i="1"/>
  <c r="K2427" i="1"/>
  <c r="K1912" i="1"/>
  <c r="K2483" i="1"/>
  <c r="K2478" i="1"/>
  <c r="K2521" i="1"/>
  <c r="K2485" i="1"/>
  <c r="K1776" i="1"/>
  <c r="K2549" i="1"/>
  <c r="K2563" i="1"/>
  <c r="K2627" i="1"/>
  <c r="K2588" i="1"/>
  <c r="K2906" i="1"/>
  <c r="K2610" i="1"/>
  <c r="K2630" i="1"/>
  <c r="K2653" i="1"/>
  <c r="K2560" i="1"/>
  <c r="K2735" i="1"/>
  <c r="K2737" i="1"/>
  <c r="K2662" i="1"/>
  <c r="K2803" i="1"/>
  <c r="K2810" i="1"/>
  <c r="K2822" i="1"/>
  <c r="K2832" i="1"/>
  <c r="K2874" i="1"/>
  <c r="K3105" i="1"/>
  <c r="K2683" i="1"/>
  <c r="K3183" i="1"/>
  <c r="K2963" i="1"/>
  <c r="K2974" i="1"/>
  <c r="K2984" i="1"/>
  <c r="K2983" i="1"/>
  <c r="K3009" i="1"/>
  <c r="K2569" i="1"/>
  <c r="K2875" i="1"/>
  <c r="K2603" i="1"/>
  <c r="K3050" i="1"/>
  <c r="K3056" i="1"/>
  <c r="K3774" i="1"/>
  <c r="K3072" i="1"/>
  <c r="K3075" i="1"/>
  <c r="K3361" i="1"/>
  <c r="K3077" i="1"/>
  <c r="K436" i="1"/>
  <c r="K494" i="1"/>
  <c r="K788" i="1"/>
  <c r="K2296" i="1"/>
  <c r="K260" i="1"/>
  <c r="K3032" i="1"/>
  <c r="K138" i="1"/>
  <c r="K111" i="1"/>
  <c r="K77" i="1"/>
  <c r="K240" i="1"/>
  <c r="K438" i="1"/>
  <c r="K462" i="1"/>
  <c r="K695" i="1"/>
  <c r="K540" i="1"/>
  <c r="K766" i="1"/>
  <c r="K955" i="1"/>
  <c r="K1049" i="1"/>
  <c r="K1174" i="1"/>
  <c r="K1165" i="1"/>
  <c r="K1355" i="1"/>
  <c r="K1287" i="1"/>
  <c r="K1359" i="1"/>
  <c r="K2014" i="1"/>
  <c r="K1790" i="1"/>
  <c r="K1839" i="1"/>
  <c r="K1843" i="1"/>
  <c r="K1572" i="1"/>
  <c r="K1872" i="1"/>
  <c r="K1786" i="1"/>
  <c r="K1561" i="1"/>
  <c r="K2048" i="1"/>
  <c r="K1836" i="1"/>
  <c r="K2340" i="1"/>
  <c r="K2403" i="1"/>
  <c r="K2487" i="1"/>
  <c r="K3239" i="1"/>
  <c r="K3190" i="1"/>
  <c r="K2779" i="1"/>
  <c r="K2804" i="1"/>
  <c r="K2884" i="1"/>
  <c r="K2913" i="1"/>
  <c r="K2982" i="1"/>
  <c r="K2463" i="1"/>
  <c r="K3752" i="1"/>
  <c r="K3064" i="1"/>
  <c r="K3020" i="1"/>
  <c r="K2953" i="1"/>
  <c r="K356" i="1"/>
  <c r="K589" i="1"/>
  <c r="K1785" i="1"/>
  <c r="K2239" i="1"/>
  <c r="K2600" i="1"/>
  <c r="K1992" i="1"/>
  <c r="K2702" i="1"/>
  <c r="K2693" i="1"/>
  <c r="K182" i="1"/>
  <c r="K2989" i="1"/>
  <c r="K410" i="1"/>
  <c r="K239" i="1"/>
  <c r="K591" i="1"/>
  <c r="K308" i="1"/>
  <c r="K615" i="1"/>
  <c r="K522" i="1"/>
  <c r="K743" i="1"/>
  <c r="K789" i="1"/>
  <c r="K803" i="1"/>
  <c r="K705" i="1"/>
  <c r="K1001" i="1"/>
  <c r="K1199" i="1"/>
  <c r="K1079" i="1"/>
  <c r="K682" i="1"/>
  <c r="K2981" i="1"/>
  <c r="K546" i="1"/>
  <c r="K706" i="1"/>
  <c r="K1447" i="1"/>
  <c r="K1266" i="1"/>
  <c r="K1286" i="1"/>
  <c r="K1216" i="1"/>
  <c r="K654" i="1"/>
  <c r="K1517" i="1"/>
  <c r="K1395" i="1"/>
  <c r="K1423" i="1"/>
  <c r="K1187" i="1"/>
  <c r="K910" i="1"/>
  <c r="K1734" i="1"/>
  <c r="K2534" i="1"/>
  <c r="K2274" i="1"/>
  <c r="K2514" i="1"/>
  <c r="K1829" i="1"/>
  <c r="K2363" i="1"/>
  <c r="K2525" i="1"/>
  <c r="K2617" i="1"/>
  <c r="K2647" i="1"/>
  <c r="K1698" i="1"/>
  <c r="K2701" i="1"/>
  <c r="K2708" i="1"/>
  <c r="K1316" i="1"/>
  <c r="K2712" i="1"/>
  <c r="K2814" i="1"/>
  <c r="K1627" i="1"/>
  <c r="K3749" i="1"/>
  <c r="K2694" i="1"/>
  <c r="K2882" i="1"/>
  <c r="K2928" i="1"/>
  <c r="K1643" i="1"/>
  <c r="K2244" i="1"/>
  <c r="K2931" i="1"/>
  <c r="K3213" i="1"/>
  <c r="K2619" i="1"/>
  <c r="K2940" i="1"/>
  <c r="K2970" i="1"/>
  <c r="K660" i="1"/>
  <c r="K2964" i="1"/>
  <c r="K1221" i="1"/>
  <c r="K2888" i="1"/>
  <c r="K1474" i="1"/>
  <c r="K1838" i="1"/>
  <c r="K2109" i="1"/>
  <c r="K2242" i="1"/>
  <c r="K2973" i="1"/>
  <c r="K2446" i="1"/>
  <c r="K2576" i="1"/>
  <c r="K2394" i="1"/>
  <c r="K2738" i="1"/>
  <c r="K3051" i="1"/>
  <c r="K2900" i="1"/>
  <c r="K2864" i="1"/>
  <c r="K1192" i="1"/>
  <c r="K3022" i="1"/>
  <c r="K710" i="1"/>
  <c r="K2920" i="1"/>
  <c r="K2905" i="1"/>
  <c r="K52" i="1"/>
  <c r="K28" i="1"/>
  <c r="K247" i="1"/>
  <c r="K2795" i="1"/>
  <c r="K454" i="1"/>
  <c r="K296" i="1"/>
  <c r="K388" i="1"/>
  <c r="K363" i="1"/>
  <c r="K406" i="1"/>
  <c r="K365" i="1"/>
  <c r="K466" i="1"/>
  <c r="K425" i="1"/>
  <c r="K472" i="1"/>
  <c r="K497" i="1"/>
  <c r="K875" i="1"/>
  <c r="K907" i="1"/>
  <c r="K475" i="1"/>
  <c r="K1121" i="1"/>
  <c r="K680" i="1"/>
  <c r="K924" i="1"/>
  <c r="K607" i="1"/>
  <c r="K1083" i="1"/>
  <c r="K1082" i="1"/>
  <c r="K1092" i="1"/>
  <c r="K1101" i="1"/>
  <c r="K1102" i="1"/>
  <c r="K1225" i="1"/>
  <c r="K1275" i="1"/>
  <c r="K1296" i="1"/>
  <c r="K172" i="1"/>
  <c r="K1380" i="1"/>
  <c r="K1293" i="1"/>
  <c r="K1448" i="1"/>
  <c r="K913" i="1"/>
  <c r="K1427" i="1"/>
  <c r="K1563" i="1"/>
  <c r="K1076" i="1"/>
  <c r="K1602" i="1"/>
  <c r="K1495" i="1"/>
  <c r="K1614" i="1"/>
  <c r="K1662" i="1"/>
  <c r="K1200" i="1"/>
  <c r="K1881" i="1"/>
  <c r="K2323" i="1"/>
  <c r="K2245" i="1"/>
  <c r="K1712" i="1"/>
  <c r="K3737" i="1"/>
  <c r="K2451" i="1"/>
  <c r="K1404" i="1"/>
  <c r="K2429" i="1"/>
  <c r="K2360" i="1"/>
  <c r="K2184" i="1"/>
  <c r="K2601" i="1"/>
  <c r="K2638" i="1"/>
  <c r="K2533" i="1"/>
  <c r="K2643" i="1"/>
  <c r="K2644" i="1"/>
  <c r="K2656" i="1"/>
  <c r="K2746" i="1"/>
  <c r="K2801" i="1"/>
  <c r="K3787" i="1"/>
  <c r="K2820" i="1"/>
  <c r="K2705" i="1"/>
  <c r="K2592" i="1"/>
  <c r="K2842" i="1"/>
  <c r="K2851" i="1"/>
  <c r="K2922" i="1"/>
  <c r="K2858" i="1"/>
  <c r="K2897" i="1"/>
  <c r="K2907" i="1"/>
  <c r="K2798" i="1"/>
  <c r="K2919" i="1"/>
  <c r="K2933" i="1"/>
  <c r="K2676" i="1"/>
  <c r="K2925" i="1"/>
  <c r="K3785" i="1"/>
  <c r="K2927" i="1"/>
  <c r="K2934" i="1"/>
  <c r="K3227" i="1"/>
  <c r="K2941" i="1"/>
  <c r="K300" i="1"/>
  <c r="K953" i="1"/>
  <c r="K564" i="1"/>
  <c r="K2932" i="1"/>
  <c r="K121" i="1"/>
  <c r="K5" i="1"/>
  <c r="K956" i="1"/>
  <c r="K216" i="1"/>
  <c r="K295" i="1"/>
  <c r="K360" i="1"/>
  <c r="K621" i="1"/>
  <c r="K652" i="1"/>
  <c r="K662" i="1"/>
  <c r="K746" i="1"/>
  <c r="K824" i="1"/>
  <c r="K863" i="1"/>
  <c r="K872" i="1"/>
  <c r="K1170" i="1"/>
  <c r="K894" i="1"/>
  <c r="K1307" i="1"/>
  <c r="K1438" i="1"/>
  <c r="K2645" i="1"/>
  <c r="K883" i="1"/>
  <c r="K1736" i="1"/>
  <c r="K1762" i="1"/>
  <c r="K1528" i="1"/>
  <c r="K1768" i="1"/>
  <c r="K1806" i="1"/>
  <c r="K997" i="1"/>
  <c r="K2119" i="1"/>
  <c r="K2221" i="1"/>
  <c r="K2583" i="1"/>
  <c r="K2250" i="1"/>
  <c r="K2979" i="1"/>
  <c r="K2654" i="1"/>
  <c r="K2699" i="1"/>
  <c r="K2715" i="1"/>
  <c r="K1796" i="1"/>
  <c r="K1376" i="1"/>
  <c r="K2718" i="1"/>
  <c r="K2865" i="1"/>
  <c r="K565" i="1"/>
  <c r="K3054" i="1"/>
  <c r="K3779" i="1"/>
  <c r="K1653" i="1"/>
  <c r="K2639" i="1"/>
  <c r="K1356" i="1"/>
  <c r="K588" i="1"/>
  <c r="K6" i="1"/>
  <c r="K1873" i="1"/>
  <c r="K2853" i="1"/>
  <c r="K2528" i="1"/>
  <c r="K137" i="1"/>
  <c r="K351" i="1"/>
  <c r="K329" i="1"/>
  <c r="K420" i="1"/>
  <c r="K357" i="1"/>
  <c r="K469" i="1"/>
  <c r="K471" i="1"/>
  <c r="K566" i="1"/>
  <c r="K427" i="1"/>
  <c r="K668" i="1"/>
  <c r="K636" i="1"/>
  <c r="K218" i="1"/>
  <c r="K899" i="1"/>
  <c r="K879" i="1"/>
  <c r="K817" i="1"/>
  <c r="K1555" i="1"/>
  <c r="K698" i="1"/>
  <c r="K1279" i="1"/>
  <c r="K959" i="1"/>
  <c r="K912" i="1"/>
  <c r="K967" i="1"/>
  <c r="K1306" i="1"/>
  <c r="K619" i="1"/>
  <c r="K979" i="1"/>
  <c r="K1006" i="1"/>
  <c r="K994" i="1"/>
  <c r="K1054" i="1"/>
  <c r="K1062" i="1"/>
  <c r="K1088" i="1"/>
  <c r="K1303" i="1"/>
  <c r="K1093" i="1"/>
  <c r="K1070" i="1"/>
  <c r="K1185" i="1"/>
  <c r="K1223" i="1"/>
  <c r="K1210" i="1"/>
  <c r="K1141" i="1"/>
  <c r="K1527" i="1"/>
  <c r="K1398" i="1"/>
  <c r="K1217" i="1"/>
  <c r="K1402" i="1"/>
  <c r="K1485" i="1"/>
  <c r="K1493" i="1"/>
  <c r="K1366" i="1"/>
  <c r="K976" i="1"/>
  <c r="K1514" i="1"/>
  <c r="K2744" i="1"/>
  <c r="K1574" i="1"/>
  <c r="K1576" i="1"/>
  <c r="K1600" i="1"/>
  <c r="K1747" i="1"/>
  <c r="K3067" i="1"/>
  <c r="K1353" i="1"/>
  <c r="K1401" i="1"/>
  <c r="K1110" i="1"/>
  <c r="K1387" i="1"/>
  <c r="K1488" i="1"/>
  <c r="K1767" i="1"/>
  <c r="K1771" i="1"/>
  <c r="K663" i="1"/>
  <c r="K1827" i="1"/>
  <c r="K2855" i="1"/>
  <c r="K1887" i="1"/>
  <c r="K1916" i="1"/>
  <c r="K1655" i="1"/>
  <c r="K2026" i="1"/>
  <c r="K2262" i="1"/>
  <c r="K2225" i="1"/>
  <c r="K2254" i="1"/>
  <c r="K1745" i="1"/>
  <c r="K2308" i="1"/>
  <c r="K2384" i="1"/>
  <c r="K2121" i="1"/>
  <c r="K2367" i="1"/>
  <c r="K2397" i="1"/>
  <c r="K2078" i="1"/>
  <c r="K2424" i="1"/>
  <c r="K2437" i="1"/>
  <c r="K2287" i="1"/>
  <c r="K1321" i="1"/>
  <c r="K2918" i="1"/>
  <c r="K2480" i="1"/>
  <c r="K2489" i="1"/>
  <c r="K2557" i="1"/>
  <c r="K2518" i="1"/>
  <c r="K2615" i="1"/>
  <c r="K2721" i="1"/>
  <c r="K2558" i="1"/>
  <c r="K532" i="1"/>
  <c r="K2636" i="1"/>
  <c r="K2634" i="1"/>
  <c r="K2753" i="1"/>
  <c r="K2674" i="1"/>
  <c r="K2685" i="1"/>
  <c r="K1177" i="1"/>
  <c r="K2987" i="1"/>
  <c r="K2305" i="1"/>
  <c r="K2722" i="1"/>
  <c r="K2591" i="1"/>
  <c r="K2726" i="1"/>
  <c r="K2741" i="1"/>
  <c r="K2706" i="1"/>
  <c r="K2742" i="1"/>
  <c r="K2764" i="1"/>
  <c r="K2398" i="1"/>
  <c r="K2759" i="1"/>
  <c r="K2768" i="1"/>
  <c r="K2771" i="1"/>
  <c r="K2785" i="1"/>
  <c r="K2786" i="1"/>
  <c r="K2794" i="1"/>
  <c r="K2800" i="1"/>
  <c r="K3675" i="1"/>
  <c r="K2258" i="1"/>
  <c r="K2417" i="1"/>
  <c r="K2808" i="1"/>
  <c r="K2503" i="1"/>
  <c r="K2816" i="1"/>
  <c r="K2578" i="1"/>
  <c r="K2815" i="1"/>
  <c r="K2825" i="1"/>
  <c r="K2823" i="1"/>
  <c r="K2691" i="1"/>
  <c r="K2506" i="1"/>
  <c r="K2828" i="1"/>
  <c r="K2829" i="1"/>
  <c r="K2597" i="1"/>
  <c r="K2826" i="1"/>
  <c r="K2817" i="1"/>
  <c r="K2646" i="1"/>
  <c r="K536" i="1"/>
  <c r="K745" i="1"/>
  <c r="K2740" i="1"/>
  <c r="K1695" i="1"/>
  <c r="K686" i="1"/>
  <c r="K2387" i="1"/>
  <c r="K3778" i="1"/>
  <c r="K2472" i="1"/>
  <c r="K2458" i="1"/>
  <c r="K364" i="1"/>
  <c r="K813" i="1"/>
  <c r="K2596" i="1"/>
  <c r="K634" i="1"/>
  <c r="K455" i="1"/>
  <c r="K888" i="1"/>
  <c r="K925" i="1"/>
  <c r="K950" i="1"/>
  <c r="K1215" i="1"/>
  <c r="K392" i="1"/>
  <c r="K1375" i="1"/>
  <c r="K1446" i="1"/>
  <c r="K2282" i="1"/>
  <c r="K1456" i="1"/>
  <c r="K1532" i="1"/>
  <c r="K1864" i="1"/>
  <c r="K2313" i="1"/>
  <c r="K2468" i="1"/>
  <c r="K2408" i="1"/>
  <c r="K2575" i="1"/>
  <c r="K2664" i="1"/>
  <c r="K2454" i="1"/>
  <c r="K1741" i="1"/>
  <c r="K3776" i="1"/>
  <c r="K2739" i="1"/>
  <c r="K2748" i="1"/>
  <c r="K2710" i="1"/>
  <c r="K2903" i="1"/>
  <c r="K3600" i="1"/>
  <c r="K2698" i="1"/>
  <c r="K75" i="1"/>
  <c r="K1594" i="1"/>
  <c r="K2760" i="1"/>
  <c r="K771" i="1"/>
  <c r="K1052" i="1"/>
  <c r="K1302" i="1"/>
  <c r="K1551" i="1"/>
  <c r="K920" i="1"/>
  <c r="K3156" i="1"/>
  <c r="K2447" i="1"/>
  <c r="K2700" i="1"/>
  <c r="K2336" i="1"/>
  <c r="K2572" i="1"/>
  <c r="K2724" i="1"/>
  <c r="K219" i="1"/>
  <c r="K963" i="1"/>
  <c r="K2401" i="1"/>
  <c r="K96" i="1"/>
  <c r="K397" i="1"/>
  <c r="K487" i="1"/>
  <c r="K592" i="1"/>
  <c r="K685" i="1"/>
  <c r="K781" i="1"/>
  <c r="K855" i="1"/>
  <c r="K1094" i="1"/>
  <c r="K895" i="1"/>
  <c r="K890" i="1"/>
  <c r="K1136" i="1"/>
  <c r="K1130" i="1"/>
  <c r="K1249" i="1"/>
  <c r="K1201" i="1"/>
  <c r="K1413" i="1"/>
  <c r="K1425" i="1"/>
  <c r="K1444" i="1"/>
  <c r="K1467" i="1"/>
  <c r="K1499" i="1"/>
  <c r="K1454" i="1"/>
  <c r="K1792" i="1"/>
  <c r="K1432" i="1"/>
  <c r="K506" i="1"/>
  <c r="K1946" i="1"/>
  <c r="K1805" i="1"/>
  <c r="K2379" i="1"/>
  <c r="K2357" i="1"/>
  <c r="K2484" i="1"/>
  <c r="K2624" i="1"/>
  <c r="K2510" i="1"/>
  <c r="K2555" i="1"/>
  <c r="K2585" i="1"/>
  <c r="K2237" i="1"/>
  <c r="K2579" i="1"/>
  <c r="K2631" i="1"/>
  <c r="K2663" i="1"/>
  <c r="K2559" i="1"/>
  <c r="K1490" i="1"/>
  <c r="K2661" i="1"/>
  <c r="K2672" i="1"/>
  <c r="K2673" i="1"/>
  <c r="K2677" i="1"/>
  <c r="K2687" i="1"/>
  <c r="K2688" i="1"/>
  <c r="K2690" i="1"/>
  <c r="K2696" i="1"/>
  <c r="K3636" i="1"/>
  <c r="K2697" i="1"/>
  <c r="K3782" i="1"/>
  <c r="K2652" i="1"/>
  <c r="K2769" i="1"/>
  <c r="K222" i="1"/>
  <c r="K707" i="1"/>
  <c r="K932" i="1"/>
  <c r="K1125" i="1"/>
  <c r="K1522" i="1"/>
  <c r="K1497" i="1"/>
  <c r="K2300" i="1"/>
  <c r="K1733" i="1"/>
  <c r="K2374" i="1"/>
  <c r="K2382" i="1"/>
  <c r="K2455" i="1"/>
  <c r="K1748" i="1"/>
  <c r="K3635" i="1"/>
  <c r="K2657" i="1"/>
  <c r="K2516" i="1"/>
  <c r="K2526" i="1"/>
  <c r="K2345" i="1"/>
  <c r="K2551" i="1"/>
  <c r="K2543" i="1"/>
  <c r="K1621" i="1"/>
  <c r="K126" i="1"/>
  <c r="K693" i="1"/>
  <c r="K136" i="1"/>
  <c r="K246" i="1"/>
  <c r="K930" i="1"/>
  <c r="K756" i="1"/>
  <c r="K197" i="1"/>
  <c r="K1036" i="1"/>
  <c r="K858" i="1"/>
  <c r="K842" i="1"/>
  <c r="K814" i="1"/>
  <c r="K958" i="1"/>
  <c r="K1016" i="1"/>
  <c r="K1116" i="1"/>
  <c r="K1196" i="1"/>
  <c r="K1503" i="1"/>
  <c r="K1295" i="1"/>
  <c r="K992" i="1"/>
  <c r="K1462" i="1"/>
  <c r="K1507" i="1"/>
  <c r="K1421" i="1"/>
  <c r="K1392" i="1"/>
  <c r="K1546" i="1"/>
  <c r="K1604" i="1"/>
  <c r="K1797" i="1"/>
  <c r="K1830" i="1"/>
  <c r="K1807" i="1"/>
  <c r="K1516" i="1"/>
  <c r="K1800" i="1"/>
  <c r="K1849" i="1"/>
  <c r="K1945" i="1"/>
  <c r="K2051" i="1"/>
  <c r="K1965" i="1"/>
  <c r="K2190" i="1"/>
  <c r="K2228" i="1"/>
  <c r="K2291" i="1"/>
  <c r="K2450" i="1"/>
  <c r="K2491" i="1"/>
  <c r="K1927" i="1"/>
  <c r="K2501" i="1"/>
  <c r="K2512" i="1"/>
  <c r="K2537" i="1"/>
  <c r="K2535" i="1"/>
  <c r="K2524" i="1"/>
  <c r="K2411" i="1"/>
  <c r="K2703" i="1"/>
  <c r="K3633" i="1"/>
  <c r="K2532" i="1"/>
  <c r="K2802" i="1"/>
  <c r="K2609" i="1"/>
  <c r="K2375" i="1"/>
  <c r="K2625" i="1"/>
  <c r="K2602" i="1"/>
  <c r="K2606" i="1"/>
  <c r="K2635" i="1"/>
  <c r="K2618" i="1"/>
  <c r="K730" i="1"/>
  <c r="K1869" i="1"/>
  <c r="K3030" i="1"/>
  <c r="K2616" i="1"/>
  <c r="K2622" i="1"/>
  <c r="K936" i="1"/>
  <c r="K1980" i="1"/>
  <c r="K2497" i="1"/>
  <c r="K2442" i="1"/>
  <c r="K311" i="1"/>
  <c r="K2595" i="1"/>
  <c r="K491" i="1"/>
  <c r="K535" i="1"/>
  <c r="K923" i="1"/>
  <c r="K1145" i="1"/>
  <c r="K1400" i="1"/>
  <c r="K1553" i="1"/>
  <c r="K1693" i="1"/>
  <c r="K2128" i="1"/>
  <c r="K2318" i="1"/>
  <c r="K2238" i="1"/>
  <c r="K2474" i="1"/>
  <c r="K2461" i="1"/>
  <c r="K2541" i="1"/>
  <c r="K2599" i="1"/>
  <c r="K2598" i="1"/>
  <c r="K2406" i="1"/>
  <c r="K786" i="1"/>
  <c r="K2112" i="1"/>
  <c r="K2797" i="1"/>
  <c r="K2430" i="1"/>
  <c r="K65" i="1"/>
  <c r="K133" i="1"/>
  <c r="K170" i="1"/>
  <c r="K233" i="1"/>
  <c r="K234" i="1"/>
  <c r="K521" i="1"/>
  <c r="K677" i="1"/>
  <c r="K741" i="1"/>
  <c r="K1027" i="1"/>
  <c r="K1108" i="1"/>
  <c r="K1153" i="1"/>
  <c r="K1259" i="1"/>
  <c r="K1237" i="1"/>
  <c r="K1066" i="1"/>
  <c r="K1326" i="1"/>
  <c r="K1320" i="1"/>
  <c r="K1095" i="1"/>
  <c r="K1500" i="1"/>
  <c r="K1533" i="1"/>
  <c r="K1556" i="1"/>
  <c r="K1739" i="1"/>
  <c r="K1593" i="1"/>
  <c r="K1352" i="1"/>
  <c r="K1471" i="1"/>
  <c r="K1668" i="1"/>
  <c r="K1841" i="1"/>
  <c r="K1761" i="1"/>
  <c r="K1884" i="1"/>
  <c r="K1609" i="1"/>
  <c r="K2015" i="1"/>
  <c r="K1905" i="1"/>
  <c r="K2095" i="1"/>
  <c r="K2247" i="1"/>
  <c r="K2167" i="1"/>
  <c r="K2214" i="1"/>
  <c r="K2303" i="1"/>
  <c r="K2234" i="1"/>
  <c r="K2354" i="1"/>
  <c r="K2335" i="1"/>
  <c r="K2422" i="1"/>
  <c r="K2439" i="1"/>
  <c r="K2435" i="1"/>
  <c r="K2527" i="1"/>
  <c r="K2548" i="1"/>
  <c r="K2562" i="1"/>
  <c r="K2490" i="1"/>
  <c r="K2561" i="1"/>
  <c r="K2564" i="1"/>
  <c r="K2567" i="1"/>
  <c r="K2937" i="1"/>
  <c r="K2207" i="1"/>
  <c r="K2570" i="1"/>
  <c r="K2392" i="1"/>
  <c r="K3772" i="1"/>
  <c r="K844" i="1"/>
  <c r="K2320" i="1"/>
  <c r="K1848" i="1"/>
  <c r="K2547" i="1"/>
  <c r="K99" i="1"/>
  <c r="K470" i="1"/>
  <c r="K584" i="1"/>
  <c r="K820" i="1"/>
  <c r="K1026" i="1"/>
  <c r="K2122" i="1"/>
  <c r="K2460" i="1"/>
  <c r="K2252" i="1"/>
  <c r="K1855" i="1"/>
  <c r="K2436" i="1"/>
  <c r="K1040" i="1"/>
  <c r="K2540" i="1"/>
  <c r="K2372" i="1"/>
  <c r="K2542" i="1"/>
  <c r="K2758" i="1"/>
  <c r="K2475" i="1"/>
  <c r="K3431" i="1"/>
  <c r="K2530" i="1"/>
  <c r="K304" i="1"/>
  <c r="K280" i="1"/>
  <c r="K431" i="1"/>
  <c r="K415" i="1"/>
  <c r="K489" i="1"/>
  <c r="K223" i="1"/>
  <c r="K568" i="1"/>
  <c r="K641" i="1"/>
  <c r="K653" i="1"/>
  <c r="K520" i="1"/>
  <c r="K808" i="1"/>
  <c r="K903" i="1"/>
  <c r="K833" i="1"/>
  <c r="K881" i="1"/>
  <c r="K998" i="1"/>
  <c r="K993" i="1"/>
  <c r="K1178" i="1"/>
  <c r="K987" i="1"/>
  <c r="K1104" i="1"/>
  <c r="K1163" i="1"/>
  <c r="K1180" i="1"/>
  <c r="K1256" i="1"/>
  <c r="K1252" i="1"/>
  <c r="K1205" i="1"/>
  <c r="K1078" i="1"/>
  <c r="K1118" i="1"/>
  <c r="K1189" i="1"/>
  <c r="K1328" i="1"/>
  <c r="K1461" i="1"/>
  <c r="K1281" i="1"/>
  <c r="K1439" i="1"/>
  <c r="K34" i="1"/>
  <c r="K1449" i="1"/>
  <c r="K1410" i="1"/>
  <c r="K1351" i="1"/>
  <c r="K1434" i="1"/>
  <c r="K1481" i="1"/>
  <c r="K1486" i="1"/>
  <c r="K1310" i="1"/>
  <c r="K1506" i="1"/>
  <c r="K1450" i="1"/>
  <c r="K1535" i="1"/>
  <c r="K1314" i="1"/>
  <c r="K1673" i="1"/>
  <c r="K999" i="1"/>
  <c r="K1560" i="1"/>
  <c r="K1766" i="1"/>
  <c r="K1649" i="1"/>
  <c r="K1650" i="1"/>
  <c r="K1687" i="1"/>
  <c r="K2324" i="1"/>
  <c r="K1824" i="1"/>
  <c r="K1865" i="1"/>
  <c r="K1925" i="1"/>
  <c r="K1940" i="1"/>
  <c r="K1986" i="1"/>
  <c r="K2142" i="1"/>
  <c r="K2103" i="1"/>
  <c r="K2005" i="1"/>
  <c r="K2149" i="1"/>
  <c r="K2265" i="1"/>
  <c r="K2041" i="1"/>
  <c r="K2292" i="1"/>
  <c r="K2362" i="1"/>
  <c r="K2434" i="1"/>
  <c r="K2433" i="1"/>
  <c r="K2321" i="1"/>
  <c r="K2338" i="1"/>
  <c r="K2495" i="1"/>
  <c r="K2243" i="1"/>
  <c r="K2457" i="1"/>
  <c r="K2566" i="1"/>
  <c r="K2493" i="1"/>
  <c r="K2504" i="1"/>
  <c r="K2257" i="1"/>
  <c r="K407" i="1"/>
  <c r="K2511" i="1"/>
  <c r="K2515" i="1"/>
  <c r="K2513" i="1"/>
  <c r="K3727" i="1"/>
  <c r="K2413" i="1"/>
  <c r="K966" i="1"/>
  <c r="K613" i="1"/>
  <c r="K2226" i="1"/>
  <c r="K2376" i="1"/>
  <c r="K2358" i="1"/>
  <c r="K1710" i="1"/>
  <c r="K2445" i="1"/>
  <c r="K2452" i="1"/>
  <c r="K2456" i="1"/>
  <c r="K319" i="1"/>
  <c r="K529" i="1"/>
  <c r="K2263" i="1"/>
  <c r="K2105" i="1"/>
  <c r="K2133" i="1"/>
  <c r="K3780" i="1"/>
  <c r="K1611" i="1"/>
  <c r="K2418" i="1"/>
  <c r="K2421" i="1"/>
  <c r="K2232" i="1"/>
  <c r="K3786" i="1"/>
  <c r="K2302" i="1"/>
  <c r="K3518" i="1"/>
  <c r="K2473" i="1"/>
  <c r="K193" i="1"/>
  <c r="K2476" i="1"/>
  <c r="K2355" i="1"/>
  <c r="K1246" i="1"/>
  <c r="K3770" i="1"/>
  <c r="K2332" i="1"/>
  <c r="K405" i="1"/>
  <c r="K211" i="1"/>
  <c r="K2431" i="1"/>
  <c r="K638" i="1"/>
  <c r="K719" i="1"/>
  <c r="K784" i="1"/>
  <c r="K884" i="1"/>
  <c r="K2727" i="1"/>
  <c r="K859" i="1"/>
  <c r="K794" i="1"/>
  <c r="K1150" i="1"/>
  <c r="K1455" i="1"/>
  <c r="K1409" i="1"/>
  <c r="K1029" i="1"/>
  <c r="K1567" i="1"/>
  <c r="K1575" i="1"/>
  <c r="K1686" i="1"/>
  <c r="K1624" i="1"/>
  <c r="K1685" i="1"/>
  <c r="K1689" i="1"/>
  <c r="K1292" i="1"/>
  <c r="K1770" i="1"/>
  <c r="K1941" i="1"/>
  <c r="K1982" i="1"/>
  <c r="K2464" i="1"/>
  <c r="K2079" i="1"/>
  <c r="K2164" i="1"/>
  <c r="K2175" i="1"/>
  <c r="K2230" i="1"/>
  <c r="K2330" i="1"/>
  <c r="K2366" i="1"/>
  <c r="K2205" i="1"/>
  <c r="K2369" i="1"/>
  <c r="K2390" i="1"/>
  <c r="K2402" i="1"/>
  <c r="K2405" i="1"/>
  <c r="K2331" i="1"/>
  <c r="K2145" i="1"/>
  <c r="K2182" i="1"/>
  <c r="K2425" i="1"/>
  <c r="K2432" i="1"/>
  <c r="K2788" i="1"/>
  <c r="K3018" i="1"/>
  <c r="K2307" i="1"/>
  <c r="K3099" i="1"/>
  <c r="K2426" i="1"/>
  <c r="K2093" i="1"/>
  <c r="K2441" i="1"/>
  <c r="K2440" i="1"/>
  <c r="K2443" i="1"/>
  <c r="K55" i="1"/>
  <c r="K2428" i="1"/>
  <c r="K2420" i="1"/>
  <c r="K1667" i="1"/>
  <c r="K2393" i="1"/>
  <c r="K2113" i="1"/>
  <c r="K2419" i="1"/>
  <c r="K1900" i="1"/>
  <c r="K616" i="1"/>
  <c r="K294" i="1"/>
  <c r="K943" i="1"/>
  <c r="K944" i="1"/>
  <c r="K1390" i="1"/>
  <c r="K1018" i="1"/>
  <c r="K1554" i="1"/>
  <c r="K1584" i="1"/>
  <c r="K1738" i="1"/>
  <c r="K1128" i="1"/>
  <c r="K1787" i="1"/>
  <c r="K1944" i="1"/>
  <c r="K2327" i="1"/>
  <c r="K3215" i="1"/>
  <c r="K2377" i="1"/>
  <c r="K2386" i="1"/>
  <c r="K2389" i="1"/>
  <c r="K2383" i="1"/>
  <c r="K2395" i="1"/>
  <c r="K353" i="1"/>
  <c r="K1821" i="1"/>
  <c r="K2010" i="1"/>
  <c r="K1426" i="1"/>
  <c r="K1665" i="1"/>
  <c r="K2279" i="1"/>
  <c r="K2368" i="1"/>
  <c r="K1638" i="1"/>
  <c r="K2269" i="1"/>
  <c r="K1700" i="1"/>
  <c r="K1764" i="1"/>
  <c r="K120" i="1"/>
  <c r="K531" i="1"/>
  <c r="K1305" i="1"/>
  <c r="K720" i="1"/>
  <c r="K288" i="1"/>
  <c r="K1015" i="1"/>
  <c r="K1155" i="1"/>
  <c r="K870" i="1"/>
  <c r="K1135" i="1"/>
  <c r="K402" i="1"/>
  <c r="K580" i="1"/>
  <c r="K1190" i="1"/>
  <c r="K1019" i="1"/>
  <c r="K1183" i="1"/>
  <c r="K951" i="1"/>
  <c r="K1329" i="1"/>
  <c r="K1288" i="1"/>
  <c r="K1468" i="1"/>
  <c r="K1543" i="1"/>
  <c r="K1672" i="1"/>
  <c r="K1620" i="1"/>
  <c r="K1634" i="1"/>
  <c r="K1664" i="1"/>
  <c r="K1743" i="1"/>
  <c r="K1791" i="1"/>
  <c r="K1866" i="1"/>
  <c r="K1867" i="1"/>
  <c r="K1882" i="1"/>
  <c r="K1917" i="1"/>
  <c r="K2177" i="1"/>
  <c r="K2058" i="1"/>
  <c r="K2043" i="1"/>
  <c r="K2011" i="1"/>
  <c r="K1988" i="1"/>
  <c r="K2118" i="1"/>
  <c r="K2172" i="1"/>
  <c r="K2126" i="1"/>
  <c r="K2096" i="1"/>
  <c r="K2294" i="1"/>
  <c r="K1971" i="1"/>
  <c r="K2325" i="1"/>
  <c r="K2341" i="1"/>
  <c r="K2326" i="1"/>
  <c r="K2351" i="1"/>
  <c r="K2502" i="1"/>
  <c r="K2352" i="1"/>
  <c r="K2356" i="1"/>
  <c r="K2359" i="1"/>
  <c r="K1756" i="1"/>
  <c r="K1834" i="1"/>
  <c r="K2350" i="1"/>
  <c r="K1846" i="1"/>
  <c r="K1258" i="1"/>
  <c r="K1004" i="1"/>
  <c r="K1186" i="1"/>
  <c r="K1091" i="1"/>
  <c r="K277" i="1"/>
  <c r="K2159" i="1"/>
  <c r="K1570" i="1"/>
  <c r="K160" i="1"/>
  <c r="K812" i="1"/>
  <c r="K1919" i="1"/>
  <c r="K2297" i="1"/>
  <c r="K2322" i="1"/>
  <c r="K678" i="1"/>
  <c r="K810" i="1"/>
  <c r="K2024" i="1"/>
  <c r="K1343" i="1"/>
  <c r="K836" i="1"/>
  <c r="K1682" i="1"/>
  <c r="K949" i="1"/>
  <c r="K1737" i="1"/>
  <c r="K2179" i="1"/>
  <c r="K1886" i="1"/>
  <c r="K2233" i="1"/>
  <c r="K1658" i="1"/>
  <c r="K1943" i="1"/>
  <c r="K1391" i="1"/>
  <c r="K2298" i="1"/>
  <c r="K2299" i="1"/>
  <c r="K2306" i="1"/>
  <c r="K2301" i="1"/>
  <c r="K3015" i="1"/>
  <c r="K2728" i="1"/>
  <c r="K2304" i="1"/>
  <c r="K2281" i="1"/>
  <c r="K1708" i="1"/>
  <c r="K2209" i="1"/>
  <c r="K2170" i="1"/>
  <c r="K2290" i="1"/>
  <c r="K337" i="1"/>
  <c r="K778" i="1"/>
  <c r="K1106" i="1"/>
  <c r="K2248" i="1"/>
  <c r="K1386" i="1"/>
  <c r="K1022" i="1"/>
  <c r="K3084" i="1"/>
  <c r="K2280" i="1"/>
  <c r="K985" i="1"/>
  <c r="K2223" i="1"/>
  <c r="K1317" i="1"/>
  <c r="K1547" i="1"/>
  <c r="K1431" i="1"/>
  <c r="K1433" i="1"/>
  <c r="K1389" i="1"/>
  <c r="K1442" i="1"/>
  <c r="K770" i="1"/>
  <c r="K2317" i="1"/>
  <c r="K1645" i="1"/>
  <c r="K1726" i="1"/>
  <c r="K1705" i="1"/>
  <c r="K1725" i="1"/>
  <c r="K1654" i="1"/>
  <c r="K1819" i="1"/>
  <c r="K1837" i="1"/>
  <c r="K1851" i="1"/>
  <c r="K1918" i="1"/>
  <c r="K1923" i="1"/>
  <c r="K1612" i="1"/>
  <c r="K1993" i="1"/>
  <c r="K1893" i="1"/>
  <c r="K2137" i="1"/>
  <c r="K2084" i="1"/>
  <c r="K2077" i="1"/>
  <c r="K2131" i="1"/>
  <c r="K2198" i="1"/>
  <c r="K2346" i="1"/>
  <c r="K2550" i="1"/>
  <c r="K2253" i="1"/>
  <c r="K2409" i="1"/>
  <c r="K2991" i="1"/>
  <c r="K2218" i="1"/>
  <c r="K1989" i="1"/>
  <c r="K2246" i="1"/>
  <c r="K2271" i="1"/>
  <c r="K2293" i="1"/>
  <c r="K2272" i="1"/>
  <c r="K1755" i="1"/>
  <c r="K2068" i="1"/>
  <c r="K2268" i="1"/>
  <c r="K2202" i="1"/>
  <c r="K1815" i="1"/>
  <c r="K2212" i="1"/>
  <c r="K656" i="1"/>
  <c r="K1681" i="1"/>
  <c r="K1379" i="1"/>
  <c r="K1854" i="1"/>
  <c r="K2130" i="1"/>
  <c r="K2186" i="1"/>
  <c r="K1688" i="1"/>
  <c r="K2047" i="1"/>
  <c r="K734" i="1"/>
  <c r="K2259" i="1"/>
  <c r="K1951" i="1"/>
  <c r="K2107" i="1"/>
  <c r="K1717" i="1"/>
  <c r="K2089" i="1"/>
  <c r="K1674" i="1"/>
  <c r="K2033" i="1"/>
  <c r="K2197" i="1"/>
  <c r="K2229" i="1"/>
  <c r="K2236" i="1"/>
  <c r="K1159" i="1"/>
  <c r="K1385" i="1"/>
  <c r="K1587" i="1"/>
  <c r="K1589" i="1"/>
  <c r="K1577" i="1"/>
  <c r="K1723" i="1"/>
  <c r="K1883" i="1"/>
  <c r="K476" i="1"/>
  <c r="K2038" i="1"/>
  <c r="K2120" i="1"/>
  <c r="K1816" i="1"/>
  <c r="K2160" i="1"/>
  <c r="K2162" i="1"/>
  <c r="K2166" i="1"/>
  <c r="K2189" i="1"/>
  <c r="K2195" i="1"/>
  <c r="K2201" i="1"/>
  <c r="K2192" i="1"/>
  <c r="K2208" i="1"/>
  <c r="K2204" i="1"/>
  <c r="K2224" i="1"/>
  <c r="K2219" i="1"/>
  <c r="K2264" i="1"/>
  <c r="K2194" i="1"/>
  <c r="K61" i="1"/>
  <c r="K2163" i="1"/>
  <c r="K2200" i="1"/>
  <c r="K1757" i="1"/>
  <c r="K1935" i="1"/>
  <c r="K2090" i="1"/>
  <c r="K2146" i="1"/>
  <c r="K2102" i="1"/>
  <c r="K2220" i="1"/>
  <c r="K2151" i="1"/>
  <c r="K2206" i="1"/>
  <c r="K1139" i="1"/>
  <c r="K1779" i="1"/>
  <c r="K968" i="1"/>
  <c r="K460" i="1"/>
  <c r="K1151" i="1"/>
  <c r="K2185" i="1"/>
  <c r="K1552" i="1"/>
  <c r="K1505" i="1"/>
  <c r="K1877" i="1"/>
  <c r="K1831" i="1"/>
  <c r="K1835" i="1"/>
  <c r="K1633" i="1"/>
  <c r="K2404" i="1"/>
  <c r="K2091" i="1"/>
  <c r="K2168" i="1"/>
  <c r="K2171" i="1"/>
  <c r="K2173" i="1"/>
  <c r="K2174" i="1"/>
  <c r="K1950" i="1"/>
  <c r="K1300" i="1"/>
  <c r="K2100" i="1"/>
  <c r="K1942" i="1"/>
  <c r="K2227" i="1"/>
  <c r="K2158" i="1"/>
  <c r="K1731" i="1"/>
  <c r="K163" i="1"/>
  <c r="K816" i="1"/>
  <c r="K1164" i="1"/>
  <c r="K1239" i="1"/>
  <c r="K1158" i="1"/>
  <c r="K1284" i="1"/>
  <c r="K1203" i="1"/>
  <c r="K1453" i="1"/>
  <c r="K3781" i="1"/>
  <c r="K1573" i="1"/>
  <c r="K1502" i="1"/>
  <c r="K481" i="1"/>
  <c r="K1492" i="1"/>
  <c r="K1860" i="1"/>
  <c r="K1630" i="1"/>
  <c r="K1782" i="1"/>
  <c r="K1842" i="1"/>
  <c r="K1679" i="1"/>
  <c r="K1880" i="1"/>
  <c r="K1947" i="1"/>
  <c r="K1904" i="1"/>
  <c r="K1899" i="1"/>
  <c r="K1994" i="1"/>
  <c r="K2029" i="1"/>
  <c r="K2050" i="1"/>
  <c r="K2055" i="1"/>
  <c r="K2266" i="1"/>
  <c r="K2080" i="1"/>
  <c r="K2081" i="1"/>
  <c r="K2085" i="1"/>
  <c r="K2135" i="1"/>
  <c r="K2110" i="1"/>
  <c r="K2075" i="1"/>
  <c r="K2111" i="1"/>
  <c r="K2129" i="1"/>
  <c r="K2108" i="1"/>
  <c r="K2136" i="1"/>
  <c r="K2138" i="1"/>
  <c r="K2211" i="1"/>
  <c r="K2123" i="1"/>
  <c r="K2060" i="1"/>
  <c r="K2150" i="1"/>
  <c r="K2152" i="1"/>
  <c r="K2153" i="1"/>
  <c r="K2144" i="1"/>
  <c r="K2154" i="1"/>
  <c r="K2155" i="1"/>
  <c r="K2222" i="1"/>
  <c r="K1469" i="1"/>
  <c r="K2141" i="1"/>
  <c r="K1913" i="1"/>
  <c r="K1979" i="1"/>
  <c r="K2076" i="1"/>
  <c r="K1231" i="1"/>
  <c r="K2134" i="1"/>
  <c r="K2053" i="1"/>
  <c r="K1999" i="1"/>
  <c r="K1932" i="1"/>
  <c r="K2125" i="1"/>
  <c r="K1562" i="1"/>
  <c r="K1678" i="1"/>
  <c r="K1959" i="1"/>
  <c r="K1853" i="1"/>
  <c r="K2097" i="1"/>
  <c r="K2083" i="1"/>
  <c r="K2116" i="1"/>
  <c r="K1920" i="1"/>
  <c r="K168" i="1"/>
  <c r="K1641" i="1"/>
  <c r="K1715" i="1"/>
  <c r="K2065" i="1"/>
  <c r="K2098" i="1"/>
  <c r="K2106" i="1"/>
  <c r="K2132" i="1"/>
  <c r="K1538" i="1"/>
  <c r="K1928" i="1"/>
  <c r="K1814" i="1"/>
  <c r="K2101" i="1"/>
  <c r="K1833" i="1"/>
  <c r="K1781" i="1"/>
  <c r="K116" i="1"/>
  <c r="K1313" i="1"/>
  <c r="K2057" i="1"/>
  <c r="K2087" i="1"/>
  <c r="K2088" i="1"/>
  <c r="K2003" i="1"/>
  <c r="K2082" i="1"/>
  <c r="K760" i="1"/>
  <c r="K658" i="1"/>
  <c r="K830" i="1"/>
  <c r="K1181" i="1"/>
  <c r="K1616" i="1"/>
  <c r="K1751" i="1"/>
  <c r="K1840" i="1"/>
  <c r="K1896" i="1"/>
  <c r="K1871" i="1"/>
  <c r="K1931" i="1"/>
  <c r="K1910" i="1"/>
  <c r="K1911" i="1"/>
  <c r="K1924" i="1"/>
  <c r="K1972" i="1"/>
  <c r="K2023" i="1"/>
  <c r="K2030" i="1"/>
  <c r="K2034" i="1"/>
  <c r="K2045" i="1"/>
  <c r="K2046" i="1"/>
  <c r="K2240" i="1"/>
  <c r="K2049" i="1"/>
  <c r="K2059" i="1"/>
  <c r="K2052" i="1"/>
  <c r="K2063" i="1"/>
  <c r="K2069" i="1"/>
  <c r="K2036" i="1"/>
  <c r="K2070" i="1"/>
  <c r="K2072" i="1"/>
  <c r="K2067" i="1"/>
  <c r="K1793" i="1"/>
  <c r="K2180" i="1"/>
  <c r="K2008" i="1"/>
  <c r="K2066" i="1"/>
  <c r="K1820" i="1"/>
  <c r="K1754" i="1"/>
  <c r="K3362" i="1"/>
  <c r="K595" i="1"/>
  <c r="K2124" i="1"/>
  <c r="K191" i="1"/>
  <c r="K1878" i="1"/>
  <c r="K1852" i="1"/>
  <c r="K2012" i="1"/>
  <c r="K1914" i="1"/>
  <c r="K1984" i="1"/>
  <c r="K2037" i="1"/>
  <c r="K576" i="1"/>
  <c r="K1952" i="1"/>
  <c r="K1777" i="1"/>
  <c r="K2571" i="1"/>
  <c r="K2054" i="1"/>
  <c r="K2031" i="1"/>
  <c r="K1692" i="1"/>
  <c r="K1879" i="1"/>
  <c r="K1491" i="1"/>
  <c r="K1850" i="1"/>
  <c r="K1808" i="1"/>
  <c r="K2002" i="1"/>
  <c r="K1907" i="1"/>
  <c r="K2039" i="1"/>
  <c r="K2022" i="1"/>
  <c r="K2035" i="1"/>
  <c r="K2025" i="1"/>
  <c r="K2040" i="1"/>
  <c r="K1981" i="1"/>
  <c r="K1347" i="1"/>
  <c r="K1680" i="1"/>
  <c r="K1699" i="1"/>
  <c r="K1826" i="1"/>
  <c r="K1890" i="1"/>
  <c r="K1908" i="1"/>
  <c r="K1969" i="1"/>
  <c r="K2000" i="1"/>
  <c r="K2004" i="1"/>
  <c r="K1983" i="1"/>
  <c r="K1722" i="1"/>
  <c r="K2009" i="1"/>
  <c r="K2028" i="1"/>
  <c r="K2032" i="1"/>
  <c r="K2016" i="1"/>
  <c r="K1889" i="1"/>
  <c r="K1640" i="1"/>
  <c r="K1661" i="1"/>
  <c r="K1711" i="1"/>
  <c r="K1962" i="1"/>
  <c r="K1795" i="1"/>
  <c r="K2017" i="1"/>
  <c r="K1998" i="1"/>
  <c r="K1985" i="1"/>
  <c r="K2027" i="1"/>
  <c r="K1898" i="1"/>
  <c r="K1934" i="1"/>
  <c r="K1549" i="1"/>
  <c r="K1857" i="1"/>
  <c r="K1247" i="1"/>
  <c r="K1753" i="1"/>
  <c r="K1445" i="1"/>
  <c r="K2161" i="1"/>
  <c r="K1990" i="1"/>
  <c r="K2021" i="1"/>
  <c r="K2020" i="1"/>
  <c r="K1564" i="1"/>
  <c r="K1845" i="1"/>
  <c r="K1414" i="1"/>
  <c r="K989" i="1"/>
  <c r="K1619" i="1"/>
  <c r="K1976" i="1"/>
  <c r="K2019" i="1"/>
  <c r="K1721" i="1"/>
  <c r="K1926" i="1"/>
  <c r="K1360" i="1"/>
  <c r="K1996" i="1"/>
  <c r="K2001" i="1"/>
  <c r="K1407" i="1"/>
  <c r="K1938" i="1"/>
  <c r="K1961" i="1"/>
  <c r="K1954" i="1"/>
  <c r="K1956" i="1"/>
  <c r="K1735" i="1"/>
  <c r="K1995" i="1"/>
  <c r="K1744" i="1"/>
  <c r="K1858" i="1"/>
  <c r="K1963" i="1"/>
  <c r="K1978" i="1"/>
  <c r="K1964" i="1"/>
  <c r="K1967" i="1"/>
  <c r="K1906" i="1"/>
  <c r="K2140" i="1"/>
  <c r="K1929" i="1"/>
  <c r="K1977" i="1"/>
  <c r="K1812" i="1"/>
  <c r="K1991" i="1"/>
  <c r="K1974" i="1"/>
  <c r="B31" i="2"/>
  <c r="B30" i="2"/>
  <c r="B29" i="2"/>
  <c r="B28" i="2"/>
  <c r="B27" i="2"/>
  <c r="J1436" i="1"/>
  <c r="J3601" i="1"/>
  <c r="J49" i="1"/>
  <c r="J3773" i="1"/>
  <c r="J305" i="1"/>
  <c r="J3672" i="1"/>
  <c r="J45" i="1"/>
  <c r="J486" i="1"/>
  <c r="J292" i="1"/>
  <c r="J2750" i="1"/>
  <c r="J3472" i="1"/>
  <c r="J50" i="1"/>
  <c r="J3762" i="1"/>
  <c r="J373" i="1"/>
  <c r="J3725" i="1"/>
  <c r="J7" i="1"/>
  <c r="J2752" i="1"/>
  <c r="J3610" i="1"/>
  <c r="J1622" i="1"/>
  <c r="J783" i="1"/>
  <c r="J3744" i="1"/>
  <c r="J751" i="1"/>
  <c r="J3757" i="1"/>
  <c r="J1374" i="1"/>
  <c r="J4" i="1"/>
  <c r="J89" i="1"/>
  <c r="J3768" i="1"/>
  <c r="J3" i="1"/>
  <c r="J204" i="1"/>
  <c r="J69" i="1"/>
  <c r="J44" i="1"/>
  <c r="J127" i="1"/>
  <c r="J946" i="1"/>
  <c r="J361" i="1"/>
  <c r="J47" i="1"/>
  <c r="J716" i="1"/>
  <c r="J1077" i="1"/>
  <c r="J1742" i="1"/>
  <c r="J1810" i="1"/>
  <c r="J2732" i="1"/>
  <c r="J3726" i="1"/>
  <c r="J42" i="1"/>
  <c r="J3710" i="1"/>
  <c r="J86" i="1"/>
  <c r="J1331" i="1"/>
  <c r="J740" i="1"/>
  <c r="J664" i="1"/>
  <c r="J3765" i="1"/>
  <c r="J648" i="1"/>
  <c r="J3756" i="1"/>
  <c r="J3736" i="1"/>
  <c r="J87" i="1"/>
  <c r="J132" i="1"/>
  <c r="J479" i="1"/>
  <c r="J3658" i="1"/>
  <c r="J599" i="1"/>
  <c r="J1975" i="1"/>
  <c r="J3508" i="1"/>
  <c r="J3686" i="1"/>
  <c r="J3764" i="1"/>
  <c r="J3664" i="1"/>
  <c r="J178" i="1"/>
  <c r="J3298" i="1"/>
  <c r="J10" i="1"/>
  <c r="J154" i="1"/>
  <c r="J974" i="1"/>
  <c r="J64" i="1"/>
  <c r="J3746" i="1"/>
  <c r="J3666" i="1"/>
  <c r="J3589" i="1"/>
  <c r="J3017" i="1"/>
  <c r="J3711" i="1"/>
  <c r="J3719" i="1"/>
  <c r="J3731" i="1"/>
  <c r="J3349" i="1"/>
  <c r="J63" i="1"/>
  <c r="J60" i="1"/>
  <c r="J176" i="1"/>
  <c r="J3071" i="1"/>
  <c r="J403" i="1"/>
  <c r="J667" i="1"/>
  <c r="J3766" i="1"/>
  <c r="J249" i="1"/>
  <c r="J342" i="1"/>
  <c r="J3748" i="1"/>
  <c r="J426" i="1"/>
  <c r="J941" i="1"/>
  <c r="J3771" i="1"/>
  <c r="J3689" i="1"/>
  <c r="J477" i="1"/>
  <c r="J3634" i="1"/>
  <c r="J78" i="1"/>
  <c r="J980" i="1"/>
  <c r="J130" i="1"/>
  <c r="J145" i="1"/>
  <c r="J199" i="1"/>
  <c r="J3283" i="1"/>
  <c r="J3006" i="1"/>
  <c r="J147" i="1"/>
  <c r="J3732" i="1"/>
  <c r="J3750" i="1"/>
  <c r="J3742" i="1"/>
  <c r="J84" i="1"/>
  <c r="J3759" i="1"/>
  <c r="J3697" i="1"/>
  <c r="J3644" i="1"/>
  <c r="J418" i="1"/>
  <c r="J73" i="1"/>
  <c r="J3761" i="1"/>
  <c r="J112" i="1"/>
  <c r="J118" i="1"/>
  <c r="J310" i="1"/>
  <c r="J201" i="1"/>
  <c r="J433" i="1"/>
  <c r="J435" i="1"/>
  <c r="J445" i="1"/>
  <c r="J832" i="1"/>
  <c r="J885" i="1"/>
  <c r="J835" i="1"/>
  <c r="J2873" i="1"/>
  <c r="J29" i="1"/>
  <c r="J134" i="1"/>
  <c r="J701" i="1"/>
  <c r="J1694" i="1"/>
  <c r="J3122" i="1"/>
  <c r="J806" i="1"/>
  <c r="J3525" i="1"/>
  <c r="J3461" i="1"/>
  <c r="J3698" i="1"/>
  <c r="J3234" i="1"/>
  <c r="J582" i="1"/>
  <c r="J3735" i="1"/>
  <c r="J3306" i="1"/>
  <c r="J1228" i="1"/>
  <c r="J3175" i="1"/>
  <c r="J3121" i="1"/>
  <c r="J3717" i="1"/>
  <c r="J3763" i="1"/>
  <c r="J3728" i="1"/>
  <c r="J3760" i="1"/>
  <c r="J3500" i="1"/>
  <c r="J3582" i="1"/>
  <c r="J347" i="1"/>
  <c r="J1127" i="1"/>
  <c r="J3377" i="1"/>
  <c r="J400" i="1"/>
  <c r="J505" i="1"/>
  <c r="J3701" i="1"/>
  <c r="J2217" i="1"/>
  <c r="J385" i="1"/>
  <c r="J3581" i="1"/>
  <c r="J1403" i="1"/>
  <c r="J3424" i="1"/>
  <c r="J3713" i="1"/>
  <c r="J192" i="1"/>
  <c r="J25" i="1"/>
  <c r="J785" i="1"/>
  <c r="J3755" i="1"/>
  <c r="J3753" i="1"/>
  <c r="J3281" i="1"/>
  <c r="J2848" i="1"/>
  <c r="J2505" i="1"/>
  <c r="J2668" i="1"/>
  <c r="J3683" i="1"/>
  <c r="J3754" i="1"/>
  <c r="J691" i="1"/>
  <c r="J2707" i="1"/>
  <c r="J3665" i="1"/>
  <c r="J71" i="1"/>
  <c r="J3708" i="1"/>
  <c r="J3091" i="1"/>
  <c r="J3734" i="1"/>
  <c r="J524" i="1"/>
  <c r="J3650" i="1"/>
  <c r="J2926" i="1"/>
  <c r="J3628" i="1"/>
  <c r="J159" i="1"/>
  <c r="J268" i="1"/>
  <c r="J512" i="1"/>
  <c r="J13" i="1"/>
  <c r="J617" i="1"/>
  <c r="J208" i="1"/>
  <c r="J1480" i="1"/>
  <c r="J1096" i="1"/>
  <c r="J1483" i="1"/>
  <c r="J3318" i="1"/>
  <c r="J3670" i="1"/>
  <c r="J150" i="1"/>
  <c r="J3722" i="1"/>
  <c r="J3704" i="1"/>
  <c r="J1405" i="1"/>
  <c r="J2990" i="1"/>
  <c r="J1123" i="1"/>
  <c r="J57" i="1"/>
  <c r="J3747" i="1"/>
  <c r="J76" i="1"/>
  <c r="J43" i="1"/>
  <c r="J241" i="1"/>
  <c r="J854" i="1"/>
  <c r="J203" i="1"/>
  <c r="J271" i="1"/>
  <c r="J395" i="1"/>
  <c r="J671" i="1"/>
  <c r="J456" i="1"/>
  <c r="J3652" i="1"/>
  <c r="J2929" i="1"/>
  <c r="J3155" i="1"/>
  <c r="J122" i="1"/>
  <c r="J399" i="1"/>
  <c r="J248" i="1"/>
  <c r="J610" i="1"/>
  <c r="J1818" i="1"/>
  <c r="J1631" i="1"/>
  <c r="J1591" i="1"/>
  <c r="J2909" i="1"/>
  <c r="J3204" i="1"/>
  <c r="J2399" i="1"/>
  <c r="J3661" i="1"/>
  <c r="J3274" i="1"/>
  <c r="J3617" i="1"/>
  <c r="J3576" i="1"/>
  <c r="J3715" i="1"/>
  <c r="J3738" i="1"/>
  <c r="J3570" i="1"/>
  <c r="J3467" i="1"/>
  <c r="J24" i="1"/>
  <c r="J53" i="1"/>
  <c r="J66" i="1"/>
  <c r="J1322" i="1"/>
  <c r="J9" i="1"/>
  <c r="J482" i="1"/>
  <c r="J3709" i="1"/>
  <c r="J3700" i="1"/>
  <c r="J375" i="1"/>
  <c r="J68" i="1"/>
  <c r="J3631" i="1"/>
  <c r="J3656" i="1"/>
  <c r="J3691" i="1"/>
  <c r="J115" i="1"/>
  <c r="J579" i="1"/>
  <c r="J1224" i="1"/>
  <c r="J1709" i="1"/>
  <c r="J1214" i="1"/>
  <c r="J371" i="1"/>
  <c r="J1075" i="1"/>
  <c r="J2660" i="1"/>
  <c r="J3702" i="1"/>
  <c r="J3256" i="1"/>
  <c r="J2407" i="1"/>
  <c r="J768" i="1"/>
  <c r="J3677" i="1"/>
  <c r="J3597" i="1"/>
  <c r="J3335" i="1"/>
  <c r="J3509" i="1"/>
  <c r="J3758" i="1"/>
  <c r="J3627" i="1"/>
  <c r="J940" i="1"/>
  <c r="J39" i="1"/>
  <c r="J3730" i="1"/>
  <c r="J3630" i="1"/>
  <c r="J2733" i="1"/>
  <c r="J935" i="1"/>
  <c r="J3723" i="1"/>
  <c r="J1544" i="1"/>
  <c r="J2092" i="1"/>
  <c r="J148" i="1"/>
  <c r="J3740" i="1"/>
  <c r="J3724" i="1"/>
  <c r="J1350" i="1"/>
  <c r="J273" i="1"/>
  <c r="J829" i="1"/>
  <c r="J80" i="1"/>
  <c r="J1162" i="1"/>
  <c r="J293" i="1"/>
  <c r="J207" i="1"/>
  <c r="J2353" i="1"/>
  <c r="J826" i="1"/>
  <c r="J798" i="1"/>
  <c r="J3514" i="1"/>
  <c r="J527" i="1"/>
  <c r="J1098" i="1"/>
  <c r="J1856" i="1"/>
  <c r="J389" i="1"/>
  <c r="J1970" i="1"/>
  <c r="J2871" i="1"/>
  <c r="J2640" i="1"/>
  <c r="J343" i="1"/>
  <c r="J3360" i="1"/>
  <c r="J3294" i="1"/>
  <c r="J1523" i="1"/>
  <c r="J3485" i="1"/>
  <c r="J3110" i="1"/>
  <c r="J3587" i="1"/>
  <c r="J1168" i="1"/>
  <c r="J275" i="1"/>
  <c r="J3642" i="1"/>
  <c r="J3712" i="1"/>
  <c r="J3333" i="1"/>
  <c r="J3676" i="1"/>
  <c r="J3396" i="1"/>
  <c r="J3751" i="1"/>
  <c r="J3643" i="1"/>
  <c r="J3645" i="1"/>
  <c r="J3716" i="1"/>
  <c r="J3699" i="1"/>
  <c r="J3714" i="1"/>
  <c r="J3745" i="1"/>
  <c r="J3696" i="1"/>
  <c r="J802" i="1"/>
  <c r="J1960" i="1"/>
  <c r="J205" i="1"/>
  <c r="J3276" i="1"/>
  <c r="J3743" i="1"/>
  <c r="J3575" i="1"/>
  <c r="J3459" i="1"/>
  <c r="J1172" i="1"/>
  <c r="J2709" i="1"/>
  <c r="J3437" i="1"/>
  <c r="J2492" i="1"/>
  <c r="J3598" i="1"/>
  <c r="J372" i="1"/>
  <c r="J202" i="1"/>
  <c r="J3252" i="1"/>
  <c r="J17" i="1"/>
  <c r="J19" i="1"/>
  <c r="J32" i="1"/>
  <c r="J3720" i="1"/>
  <c r="J1191" i="1"/>
  <c r="J3718" i="1"/>
  <c r="J254" i="1"/>
  <c r="J276" i="1"/>
  <c r="J3188" i="1"/>
  <c r="J3339" i="1"/>
  <c r="J3729" i="1"/>
  <c r="J72" i="1"/>
  <c r="J3733" i="1"/>
  <c r="J2587" i="1"/>
  <c r="J85" i="1"/>
  <c r="J93" i="1"/>
  <c r="J3176" i="1"/>
  <c r="J125" i="1"/>
  <c r="J444" i="1"/>
  <c r="J931" i="1"/>
  <c r="J198" i="1"/>
  <c r="J3475" i="1"/>
  <c r="J754" i="1"/>
  <c r="J614" i="1"/>
  <c r="J815" i="1"/>
  <c r="J1120" i="1"/>
  <c r="J1323" i="1"/>
  <c r="J1417" i="1"/>
  <c r="J151" i="1"/>
  <c r="J3526" i="1"/>
  <c r="J2453" i="1"/>
  <c r="J1496" i="1"/>
  <c r="J1416" i="1"/>
  <c r="J2777" i="1"/>
  <c r="J3257" i="1"/>
  <c r="J3035" i="1"/>
  <c r="J1383" i="1"/>
  <c r="J3269" i="1"/>
  <c r="J2667" i="1"/>
  <c r="J3258" i="1"/>
  <c r="J3434" i="1"/>
  <c r="J3367" i="1"/>
  <c r="J2613" i="1"/>
  <c r="J3741" i="1"/>
  <c r="J3432" i="1"/>
  <c r="J465" i="1"/>
  <c r="J3583" i="1"/>
  <c r="J3586" i="1"/>
  <c r="J3591" i="1"/>
  <c r="J3693" i="1"/>
  <c r="J1146" i="1"/>
  <c r="J3385" i="1"/>
  <c r="J3739" i="1"/>
  <c r="J757" i="1"/>
  <c r="J103" i="1"/>
  <c r="J110" i="1"/>
  <c r="J226" i="1"/>
  <c r="J214" i="1"/>
  <c r="J257" i="1"/>
  <c r="J225" i="1"/>
  <c r="J3659" i="1"/>
  <c r="J387" i="1"/>
  <c r="J608" i="1"/>
  <c r="J631" i="1"/>
  <c r="J3165" i="1"/>
  <c r="J1730" i="1"/>
  <c r="J3268" i="1"/>
  <c r="J1023" i="1"/>
  <c r="J871" i="1"/>
  <c r="J780" i="1"/>
  <c r="J2104" i="1"/>
  <c r="J376" i="1"/>
  <c r="J3120" i="1"/>
  <c r="J3539" i="1"/>
  <c r="J3228" i="1"/>
  <c r="J3408" i="1"/>
  <c r="J3282" i="1"/>
  <c r="J3657" i="1"/>
  <c r="J3604" i="1"/>
  <c r="J3602" i="1"/>
  <c r="J3232" i="1"/>
  <c r="J3418" i="1"/>
  <c r="J3423" i="1"/>
  <c r="J422" i="1"/>
  <c r="J354" i="1"/>
  <c r="J3265" i="1"/>
  <c r="J367" i="1"/>
  <c r="J3578" i="1"/>
  <c r="J2499" i="1"/>
  <c r="J2776" i="1"/>
  <c r="J3476" i="1"/>
  <c r="J3618" i="1"/>
  <c r="J83" i="1"/>
  <c r="J981" i="1"/>
  <c r="J215" i="1"/>
  <c r="J11" i="1"/>
  <c r="J67" i="1"/>
  <c r="J282" i="1"/>
  <c r="J332" i="1"/>
  <c r="J377" i="1"/>
  <c r="J379" i="1"/>
  <c r="J3464" i="1"/>
  <c r="J323" i="1"/>
  <c r="J424" i="1"/>
  <c r="J463" i="1"/>
  <c r="J509" i="1"/>
  <c r="J590" i="1"/>
  <c r="J534" i="1"/>
  <c r="J644" i="1"/>
  <c r="J473" i="1"/>
  <c r="J777" i="1"/>
  <c r="J831" i="1"/>
  <c r="J954" i="1"/>
  <c r="J977" i="1"/>
  <c r="J908" i="1"/>
  <c r="J1037" i="1"/>
  <c r="J1173" i="1"/>
  <c r="J1245" i="1"/>
  <c r="J1308" i="1"/>
  <c r="J1368" i="1"/>
  <c r="J1394" i="1"/>
  <c r="J1156" i="1"/>
  <c r="J2094" i="1"/>
  <c r="J1870" i="1"/>
  <c r="J1143" i="1"/>
  <c r="J1660" i="1"/>
  <c r="J1067" i="1"/>
  <c r="J2620" i="1"/>
  <c r="J1933" i="1"/>
  <c r="J2883" i="1"/>
  <c r="J3028" i="1"/>
  <c r="J251" i="1"/>
  <c r="J3209" i="1"/>
  <c r="J3302" i="1"/>
  <c r="J3556" i="1"/>
  <c r="J2844" i="1"/>
  <c r="J3445" i="1"/>
  <c r="J3446" i="1"/>
  <c r="J3569" i="1"/>
  <c r="J3638" i="1"/>
  <c r="J3483" i="1"/>
  <c r="J3579" i="1"/>
  <c r="J3605" i="1"/>
  <c r="J3615" i="1"/>
  <c r="J3596" i="1"/>
  <c r="J3286" i="1"/>
  <c r="J3671" i="1"/>
  <c r="J3679" i="1"/>
  <c r="J3681" i="1"/>
  <c r="J3687" i="1"/>
  <c r="J3685" i="1"/>
  <c r="J3688" i="1"/>
  <c r="J3654" i="1"/>
  <c r="J3707" i="1"/>
  <c r="J3240" i="1"/>
  <c r="J3639" i="1"/>
  <c r="J3669" i="1"/>
  <c r="J174" i="1"/>
  <c r="J8" i="1"/>
  <c r="J933" i="1"/>
  <c r="J623" i="1"/>
  <c r="J1242" i="1"/>
  <c r="J3489" i="1"/>
  <c r="J2500" i="1"/>
  <c r="J496" i="1"/>
  <c r="J3721" i="1"/>
  <c r="J3695" i="1"/>
  <c r="J3637" i="1"/>
  <c r="J30" i="1"/>
  <c r="J2916" i="1"/>
  <c r="J15" i="1"/>
  <c r="J36" i="1"/>
  <c r="J91" i="1"/>
  <c r="J153" i="1"/>
  <c r="J3572" i="1"/>
  <c r="J285" i="1"/>
  <c r="J412" i="1"/>
  <c r="J416" i="1"/>
  <c r="J164" i="1"/>
  <c r="J569" i="1"/>
  <c r="J598" i="1"/>
  <c r="J2717" i="1"/>
  <c r="J996" i="1"/>
  <c r="J609" i="1"/>
  <c r="J287" i="1"/>
  <c r="J1160" i="1"/>
  <c r="J673" i="1"/>
  <c r="J2605" i="1"/>
  <c r="J2725" i="1"/>
  <c r="J264" i="1"/>
  <c r="J752" i="1"/>
  <c r="J1749" i="1"/>
  <c r="J3289" i="1"/>
  <c r="J3386" i="1"/>
  <c r="J3409" i="1"/>
  <c r="J3442" i="1"/>
  <c r="J3544" i="1"/>
  <c r="J2196" i="1"/>
  <c r="J3548" i="1"/>
  <c r="J3146" i="1"/>
  <c r="J3524" i="1"/>
  <c r="J1475" i="1"/>
  <c r="J3144" i="1"/>
  <c r="J3651" i="1"/>
  <c r="J3603" i="1"/>
  <c r="J3680" i="1"/>
  <c r="J3705" i="1"/>
  <c r="J3324" i="1"/>
  <c r="J1074" i="1"/>
  <c r="J26" i="1"/>
  <c r="J3608" i="1"/>
  <c r="J2998" i="1"/>
  <c r="J3545" i="1"/>
  <c r="J733" i="1"/>
  <c r="J1955" i="1"/>
  <c r="J3301" i="1"/>
  <c r="J3287" i="1"/>
  <c r="J331" i="1"/>
  <c r="J635" i="1"/>
  <c r="J1696" i="1"/>
  <c r="J2658" i="1"/>
  <c r="J190" i="1"/>
  <c r="J3599" i="1"/>
  <c r="J3557" i="1"/>
  <c r="J3571" i="1"/>
  <c r="J458" i="1"/>
  <c r="J344" i="1"/>
  <c r="J92" i="1"/>
  <c r="J18" i="1"/>
  <c r="J142" i="1"/>
  <c r="J286" i="1"/>
  <c r="J349" i="1"/>
  <c r="J253" i="1"/>
  <c r="J434" i="1"/>
  <c r="J574" i="1"/>
  <c r="J513" i="1"/>
  <c r="J539" i="1"/>
  <c r="J690" i="1"/>
  <c r="J767" i="1"/>
  <c r="J3403" i="1"/>
  <c r="J1065" i="1"/>
  <c r="J109" i="1"/>
  <c r="J1724" i="1"/>
  <c r="J846" i="1"/>
  <c r="J1336" i="1"/>
  <c r="J1285" i="1"/>
  <c r="J2415" i="1"/>
  <c r="J2517" i="1"/>
  <c r="J1274" i="1"/>
  <c r="J1501" i="1"/>
  <c r="J3087" i="1"/>
  <c r="J3150" i="1"/>
  <c r="J3029" i="1"/>
  <c r="J3428" i="1"/>
  <c r="J3473" i="1"/>
  <c r="J3479" i="1"/>
  <c r="J3264" i="1"/>
  <c r="J3561" i="1"/>
  <c r="J3477" i="1"/>
  <c r="J3535" i="1"/>
  <c r="J2675" i="1"/>
  <c r="J3531" i="1"/>
  <c r="J3574" i="1"/>
  <c r="J2818" i="1"/>
  <c r="J3647" i="1"/>
  <c r="J3663" i="1"/>
  <c r="J3640" i="1"/>
  <c r="J3667" i="1"/>
  <c r="J3684" i="1"/>
  <c r="J3690" i="1"/>
  <c r="J3482" i="1"/>
  <c r="J3692" i="1"/>
  <c r="J3354" i="1"/>
  <c r="J3648" i="1"/>
  <c r="J504" i="1"/>
  <c r="J35" i="1"/>
  <c r="J1727" i="1"/>
  <c r="J62" i="1"/>
  <c r="J3488" i="1"/>
  <c r="J1294" i="1"/>
  <c r="J3703" i="1"/>
  <c r="J3521" i="1"/>
  <c r="J1452" i="1"/>
  <c r="J3552" i="1"/>
  <c r="J3462" i="1"/>
  <c r="J3470" i="1"/>
  <c r="J1017" i="1"/>
  <c r="J1138" i="1"/>
  <c r="J3429" i="1"/>
  <c r="J106" i="1"/>
  <c r="J3279" i="1"/>
  <c r="J173" i="1"/>
  <c r="J156" i="1"/>
  <c r="J3512" i="1"/>
  <c r="J158" i="1"/>
  <c r="J189" i="1"/>
  <c r="J185" i="1"/>
  <c r="J301" i="1"/>
  <c r="J256" i="1"/>
  <c r="J501" i="1"/>
  <c r="J712" i="1"/>
  <c r="J849" i="1"/>
  <c r="J714" i="1"/>
  <c r="J503" i="1"/>
  <c r="J921" i="1"/>
  <c r="J1267" i="1"/>
  <c r="J1060" i="1"/>
  <c r="J1429" i="1"/>
  <c r="J1531" i="1"/>
  <c r="J2188" i="1"/>
  <c r="J2539" i="1"/>
  <c r="J2783" i="1"/>
  <c r="J1046" i="1"/>
  <c r="J1690" i="1"/>
  <c r="J2845" i="1"/>
  <c r="J2966" i="1"/>
  <c r="J3381" i="1"/>
  <c r="J3290" i="1"/>
  <c r="J2751" i="1"/>
  <c r="J3474" i="1"/>
  <c r="J3486" i="1"/>
  <c r="J3536" i="1"/>
  <c r="J3378" i="1"/>
  <c r="J3260" i="1"/>
  <c r="J3655" i="1"/>
  <c r="J3660" i="1"/>
  <c r="J3609" i="1"/>
  <c r="J3624" i="1"/>
  <c r="J3180" i="1"/>
  <c r="J3649" i="1"/>
  <c r="J3493" i="1"/>
  <c r="J2924" i="1"/>
  <c r="J3621" i="1"/>
  <c r="J102" i="1"/>
  <c r="J3606" i="1"/>
  <c r="J14" i="1"/>
  <c r="J3543" i="1"/>
  <c r="J409" i="1"/>
  <c r="J3694" i="1"/>
  <c r="J2556" i="1"/>
  <c r="J1236" i="1"/>
  <c r="J1732" i="1"/>
  <c r="J3448" i="1"/>
  <c r="J3384" i="1"/>
  <c r="J1412" i="1"/>
  <c r="J428" i="1"/>
  <c r="J581" i="1"/>
  <c r="J107" i="1"/>
  <c r="J48" i="1"/>
  <c r="J279" i="1"/>
  <c r="J318" i="1"/>
  <c r="J3055" i="1"/>
  <c r="J196" i="1"/>
  <c r="J401" i="1"/>
  <c r="J523" i="1"/>
  <c r="J1513" i="1"/>
  <c r="J378" i="1"/>
  <c r="J800" i="1"/>
  <c r="J594" i="1"/>
  <c r="J1248" i="1"/>
  <c r="J750" i="1"/>
  <c r="J563" i="1"/>
  <c r="J753" i="1"/>
  <c r="J3048" i="1"/>
  <c r="J517" i="1"/>
  <c r="J988" i="1"/>
  <c r="J991" i="1"/>
  <c r="J1053" i="1"/>
  <c r="J1055" i="1"/>
  <c r="J1204" i="1"/>
  <c r="J773" i="1"/>
  <c r="J1058" i="1"/>
  <c r="J1222" i="1"/>
  <c r="J725" i="1"/>
  <c r="J819" i="1"/>
  <c r="J1085" i="1"/>
  <c r="J1072" i="1"/>
  <c r="J1282" i="1"/>
  <c r="J1344" i="1"/>
  <c r="J1208" i="1"/>
  <c r="J1558" i="1"/>
  <c r="J1226" i="1"/>
  <c r="J1179" i="1"/>
  <c r="J1510" i="1"/>
  <c r="J1372" i="1"/>
  <c r="J862" i="1"/>
  <c r="J1915" i="1"/>
  <c r="J2637" i="1"/>
  <c r="J2378" i="1"/>
  <c r="J2444" i="1"/>
  <c r="J2522" i="1"/>
  <c r="J2586" i="1"/>
  <c r="J2755" i="1"/>
  <c r="J2773" i="1"/>
  <c r="J2812" i="1"/>
  <c r="J2821" i="1"/>
  <c r="J2790" i="1"/>
  <c r="J2400" i="1"/>
  <c r="J1780" i="1"/>
  <c r="J3394" i="1"/>
  <c r="J3027" i="1"/>
  <c r="J2774" i="1"/>
  <c r="J2203" i="1"/>
  <c r="J51" i="1"/>
  <c r="J1701" i="1"/>
  <c r="J3133" i="1"/>
  <c r="J3025" i="1"/>
  <c r="J3123" i="1"/>
  <c r="J3284" i="1"/>
  <c r="J3207" i="1"/>
  <c r="J3412" i="1"/>
  <c r="J3315" i="1"/>
  <c r="J3404" i="1"/>
  <c r="J3131" i="1"/>
  <c r="J3356" i="1"/>
  <c r="J3533" i="1"/>
  <c r="J2577" i="1"/>
  <c r="J3406" i="1"/>
  <c r="J3226" i="1"/>
  <c r="J3392" i="1"/>
  <c r="J3413" i="1"/>
  <c r="J3433" i="1"/>
  <c r="J3398" i="1"/>
  <c r="J3682" i="1"/>
  <c r="J3465" i="1"/>
  <c r="J3502" i="1"/>
  <c r="J3499" i="1"/>
  <c r="J3449" i="1"/>
  <c r="J3399" i="1"/>
  <c r="J3614" i="1"/>
  <c r="J3584" i="1"/>
  <c r="J3646" i="1"/>
  <c r="J3678" i="1"/>
  <c r="J3422" i="1"/>
  <c r="J3625" i="1"/>
  <c r="J2481" i="1"/>
  <c r="J3487" i="1"/>
  <c r="J3588" i="1"/>
  <c r="J3566" i="1"/>
  <c r="J3653" i="1"/>
  <c r="J3662" i="1"/>
  <c r="J3460" i="1"/>
  <c r="J3706" i="1"/>
  <c r="J12" i="1"/>
  <c r="J3623" i="1"/>
  <c r="J16" i="1"/>
  <c r="J1007" i="1"/>
  <c r="J2805" i="1"/>
  <c r="J3346" i="1"/>
  <c r="J2780" i="1"/>
  <c r="J3389" i="1"/>
  <c r="J3416" i="1"/>
  <c r="J2993" i="1"/>
  <c r="J1968" i="1"/>
  <c r="J2711" i="1"/>
  <c r="J1677" i="1"/>
  <c r="J3496" i="1"/>
  <c r="J2552" i="1"/>
  <c r="J3447" i="1"/>
  <c r="J2531" i="1"/>
  <c r="J3468" i="1"/>
  <c r="J429" i="1"/>
  <c r="J2836" i="1"/>
  <c r="J21" i="1"/>
  <c r="J88" i="1"/>
  <c r="J179" i="1"/>
  <c r="J262" i="1"/>
  <c r="J302" i="1"/>
  <c r="J334" i="1"/>
  <c r="J195" i="1"/>
  <c r="J511" i="1"/>
  <c r="J515" i="1"/>
  <c r="J484" i="1"/>
  <c r="J600" i="1"/>
  <c r="J508" i="1"/>
  <c r="J555" i="1"/>
  <c r="J661" i="1"/>
  <c r="J669" i="1"/>
  <c r="J194" i="1"/>
  <c r="J728" i="1"/>
  <c r="J865" i="1"/>
  <c r="J964" i="1"/>
  <c r="J645" i="1"/>
  <c r="J1367" i="1"/>
  <c r="J703" i="1"/>
  <c r="J1478" i="1"/>
  <c r="J1703" i="1"/>
  <c r="J1817" i="1"/>
  <c r="J1276" i="1"/>
  <c r="J1298" i="1"/>
  <c r="J3450" i="1"/>
  <c r="J1897" i="1"/>
  <c r="J1608" i="1"/>
  <c r="J2520" i="1"/>
  <c r="J2996" i="1"/>
  <c r="J3115" i="1"/>
  <c r="J1035" i="1"/>
  <c r="J3501" i="1"/>
  <c r="J3243" i="1"/>
  <c r="J3246" i="1"/>
  <c r="J3255" i="1"/>
  <c r="J3262" i="1"/>
  <c r="J3320" i="1"/>
  <c r="J3203" i="1"/>
  <c r="J3436" i="1"/>
  <c r="J3528" i="1"/>
  <c r="J3184" i="1"/>
  <c r="J3549" i="1"/>
  <c r="J3527" i="1"/>
  <c r="J3592" i="1"/>
  <c r="J3674" i="1"/>
  <c r="J3550" i="1"/>
  <c r="J1861" i="1"/>
  <c r="J3641" i="1"/>
  <c r="J3093" i="1"/>
  <c r="J3573" i="1"/>
  <c r="J876" i="1"/>
  <c r="J1241" i="1"/>
  <c r="J3607" i="1"/>
  <c r="J1315" i="1"/>
  <c r="J3451" i="1"/>
  <c r="J1020" i="1"/>
  <c r="J457" i="1"/>
  <c r="J3626" i="1"/>
  <c r="J3620" i="1"/>
  <c r="J948" i="1"/>
  <c r="J1484" i="1"/>
  <c r="J1635" i="1"/>
  <c r="J2684" i="1"/>
  <c r="J1430" i="1"/>
  <c r="J3668" i="1"/>
  <c r="J971" i="1"/>
  <c r="J3407" i="1"/>
  <c r="J3481" i="1"/>
  <c r="J3632" i="1"/>
  <c r="J175" i="1"/>
  <c r="J441" i="1"/>
  <c r="J370" i="1"/>
  <c r="J243" i="1"/>
  <c r="J419" i="1"/>
  <c r="J822" i="1"/>
  <c r="J3096" i="1"/>
  <c r="J3074" i="1"/>
  <c r="J3148" i="1"/>
  <c r="J2799" i="1"/>
  <c r="J3420" i="1"/>
  <c r="J3426" i="1"/>
  <c r="J651" i="1"/>
  <c r="J1021" i="1"/>
  <c r="J31" i="1"/>
  <c r="J46" i="1"/>
  <c r="J1335" i="1"/>
  <c r="J155" i="1"/>
  <c r="J206" i="1"/>
  <c r="J74" i="1"/>
  <c r="J227" i="1"/>
  <c r="J270" i="1"/>
  <c r="J3622" i="1"/>
  <c r="J322" i="1"/>
  <c r="J316" i="1"/>
  <c r="J341" i="1"/>
  <c r="J439" i="1"/>
  <c r="J113" i="1"/>
  <c r="J577" i="1"/>
  <c r="J874" i="1"/>
  <c r="J325" i="1"/>
  <c r="J633" i="1"/>
  <c r="J217" i="1"/>
  <c r="J309" i="1"/>
  <c r="J602" i="1"/>
  <c r="J791" i="1"/>
  <c r="J805" i="1"/>
  <c r="J834" i="1"/>
  <c r="J666" i="1"/>
  <c r="J732" i="1"/>
  <c r="J640" i="1"/>
  <c r="J1278" i="1"/>
  <c r="J918" i="1"/>
  <c r="J1140" i="1"/>
  <c r="J627" i="1"/>
  <c r="J1804" i="1"/>
  <c r="J1182" i="1"/>
  <c r="J1393" i="1"/>
  <c r="J1482" i="1"/>
  <c r="J1195" i="1"/>
  <c r="J1629" i="1"/>
  <c r="J1598" i="1"/>
  <c r="J1752" i="1"/>
  <c r="J2507" i="1"/>
  <c r="J1888" i="1"/>
  <c r="J1746" i="1"/>
  <c r="J1966" i="1"/>
  <c r="J2183" i="1"/>
  <c r="J1987" i="1"/>
  <c r="J2251" i="1"/>
  <c r="J2241" i="1"/>
  <c r="J2361" i="1"/>
  <c r="J2536" i="1"/>
  <c r="J1559" i="1"/>
  <c r="J2546" i="1"/>
  <c r="J2311" i="1"/>
  <c r="J2959" i="1"/>
  <c r="J2731" i="1"/>
  <c r="J2347" i="1"/>
  <c r="J2743" i="1"/>
  <c r="J1595" i="1"/>
  <c r="J1958" i="1"/>
  <c r="J2767" i="1"/>
  <c r="J2904" i="1"/>
  <c r="J2878" i="1"/>
  <c r="J2843" i="1"/>
  <c r="J2962" i="1"/>
  <c r="J2256" i="1"/>
  <c r="J3066" i="1"/>
  <c r="J2649" i="1"/>
  <c r="J3112" i="1"/>
  <c r="J3140" i="1"/>
  <c r="J3167" i="1"/>
  <c r="J3217" i="1"/>
  <c r="J3278" i="1"/>
  <c r="J3296" i="1"/>
  <c r="J2995" i="1"/>
  <c r="J3309" i="1"/>
  <c r="J3316" i="1"/>
  <c r="J3336" i="1"/>
  <c r="J3337" i="1"/>
  <c r="J3613" i="1"/>
  <c r="J3379" i="1"/>
  <c r="J3444" i="1"/>
  <c r="J3455" i="1"/>
  <c r="J3245" i="1"/>
  <c r="J3311" i="1"/>
  <c r="J2689" i="1"/>
  <c r="J3471" i="1"/>
  <c r="J3775" i="1"/>
  <c r="J3414" i="1"/>
  <c r="J3503" i="1"/>
  <c r="J3558" i="1"/>
  <c r="J3498" i="1"/>
  <c r="J3560" i="1"/>
  <c r="J2961" i="1"/>
  <c r="J3562" i="1"/>
  <c r="J3565" i="1"/>
  <c r="J3441" i="1"/>
  <c r="J3568" i="1"/>
  <c r="J3612" i="1"/>
  <c r="J3254" i="1"/>
  <c r="J3593" i="1"/>
  <c r="J3594" i="1"/>
  <c r="J3553" i="1"/>
  <c r="J2778" i="1"/>
  <c r="J2523" i="1"/>
  <c r="J3179" i="1"/>
  <c r="J324" i="1"/>
  <c r="J104" i="1"/>
  <c r="J3149" i="1"/>
  <c r="J1119" i="1"/>
  <c r="J542" i="1"/>
  <c r="J1319" i="1"/>
  <c r="J3629" i="1"/>
  <c r="J1473" i="1"/>
  <c r="J1799" i="1"/>
  <c r="J2139" i="1"/>
  <c r="J2835" i="1"/>
  <c r="J3480" i="1"/>
  <c r="J2210" i="1"/>
  <c r="J629" i="1"/>
  <c r="J2866" i="1"/>
  <c r="J1299" i="1"/>
  <c r="J1691" i="1"/>
  <c r="J1030" i="1"/>
  <c r="J3168" i="1"/>
  <c r="J3469" i="1"/>
  <c r="J3577" i="1"/>
  <c r="J290" i="1"/>
  <c r="J573" i="1"/>
  <c r="J1033" i="1"/>
  <c r="J547" i="1"/>
  <c r="J3530" i="1"/>
  <c r="J1309" i="1"/>
  <c r="J124" i="1"/>
  <c r="J2833" i="1"/>
  <c r="J267" i="1"/>
  <c r="J237" i="1"/>
  <c r="J394" i="1"/>
  <c r="J396" i="1"/>
  <c r="J432" i="1"/>
  <c r="J448" i="1"/>
  <c r="J440" i="1"/>
  <c r="J545" i="1"/>
  <c r="J526" i="1"/>
  <c r="J670" i="1"/>
  <c r="J983" i="1"/>
  <c r="J1240" i="1"/>
  <c r="J799" i="1"/>
  <c r="J902" i="1"/>
  <c r="J905" i="1"/>
  <c r="J601" i="1"/>
  <c r="J928" i="1"/>
  <c r="J683" i="1"/>
  <c r="J1014" i="1"/>
  <c r="J1057" i="1"/>
  <c r="J1202" i="1"/>
  <c r="J1254" i="1"/>
  <c r="J606" i="1"/>
  <c r="J2388" i="1"/>
  <c r="J1330" i="1"/>
  <c r="J1459" i="1"/>
  <c r="J1518" i="1"/>
  <c r="J1874" i="1"/>
  <c r="J1005" i="1"/>
  <c r="J1601" i="1"/>
  <c r="J1571" i="1"/>
  <c r="J2611" i="1"/>
  <c r="J1822" i="1"/>
  <c r="J2784" i="1"/>
  <c r="J1788" i="1"/>
  <c r="J1545" i="1"/>
  <c r="J2641" i="1"/>
  <c r="J3270" i="1"/>
  <c r="J2965" i="1"/>
  <c r="J3241" i="1"/>
  <c r="J2950" i="1"/>
  <c r="J3081" i="1"/>
  <c r="J3619" i="1"/>
  <c r="J3338" i="1"/>
  <c r="J3355" i="1"/>
  <c r="J3221" i="1"/>
  <c r="J3366" i="1"/>
  <c r="J3371" i="1"/>
  <c r="J3401" i="1"/>
  <c r="J3580" i="1"/>
  <c r="J3529" i="1"/>
  <c r="J3439" i="1"/>
  <c r="J3505" i="1"/>
  <c r="J3537" i="1"/>
  <c r="J3547" i="1"/>
  <c r="J3343" i="1"/>
  <c r="J3490" i="1"/>
  <c r="J3567" i="1"/>
  <c r="J3590" i="1"/>
  <c r="J3534" i="1"/>
  <c r="J244" i="1"/>
  <c r="J119" i="1"/>
  <c r="J887" i="1"/>
  <c r="J1440" i="1"/>
  <c r="J200" i="1"/>
  <c r="J1885" i="1"/>
  <c r="J289" i="1"/>
  <c r="J3585" i="1"/>
  <c r="J1333" i="1"/>
  <c r="J3511" i="1"/>
  <c r="J1465" i="1"/>
  <c r="J2568" i="1"/>
  <c r="J3237" i="1"/>
  <c r="J3178" i="1"/>
  <c r="J162" i="1"/>
  <c r="J2976" i="1"/>
  <c r="J2880" i="1"/>
  <c r="J232" i="1"/>
  <c r="J339" i="1"/>
  <c r="J398" i="1"/>
  <c r="J567" i="1"/>
  <c r="J827" i="1"/>
  <c r="J161" i="1"/>
  <c r="J898" i="1"/>
  <c r="J1714" i="1"/>
  <c r="J2061" i="1"/>
  <c r="J2114" i="1"/>
  <c r="J1718" i="1"/>
  <c r="J1133" i="1"/>
  <c r="J1759" i="1"/>
  <c r="J2471" i="1"/>
  <c r="J3151" i="1"/>
  <c r="J3253" i="1"/>
  <c r="J3376" i="1"/>
  <c r="J3466" i="1"/>
  <c r="J3007" i="1"/>
  <c r="J3542" i="1"/>
  <c r="J3554" i="1"/>
  <c r="J3374" i="1"/>
  <c r="J327" i="1"/>
  <c r="J2749" i="1"/>
  <c r="J3189" i="1"/>
  <c r="J27" i="1"/>
  <c r="J3305" i="1"/>
  <c r="J3504" i="1"/>
  <c r="J283" i="1"/>
  <c r="J184" i="1"/>
  <c r="J143" i="1"/>
  <c r="J552" i="1"/>
  <c r="J306" i="1"/>
  <c r="J263" i="1"/>
  <c r="J139" i="1"/>
  <c r="J340" i="1"/>
  <c r="J358" i="1"/>
  <c r="J224" i="1"/>
  <c r="J269" i="1"/>
  <c r="J366" i="1"/>
  <c r="J393" i="1"/>
  <c r="J430" i="1"/>
  <c r="J461" i="1"/>
  <c r="J570" i="1"/>
  <c r="J518" i="1"/>
  <c r="J537" i="1"/>
  <c r="J507" i="1"/>
  <c r="J612" i="1"/>
  <c r="J459" i="1"/>
  <c r="J452" i="1"/>
  <c r="J628" i="1"/>
  <c r="J495" i="1"/>
  <c r="J624" i="1"/>
  <c r="J642" i="1"/>
  <c r="J500" i="1"/>
  <c r="J772" i="1"/>
  <c r="J717" i="1"/>
  <c r="J736" i="1"/>
  <c r="J775" i="1"/>
  <c r="J797" i="1"/>
  <c r="J811" i="1"/>
  <c r="J818" i="1"/>
  <c r="J825" i="1"/>
  <c r="J765" i="1"/>
  <c r="J593" i="1"/>
  <c r="J597" i="1"/>
  <c r="J901" i="1"/>
  <c r="J774" i="1"/>
  <c r="J1107" i="1"/>
  <c r="J1508" i="1"/>
  <c r="J1272" i="1"/>
  <c r="J1238" i="1"/>
  <c r="J1097" i="1"/>
  <c r="J1134" i="1"/>
  <c r="J804" i="1"/>
  <c r="J1301" i="1"/>
  <c r="J1325" i="1"/>
  <c r="J1161" i="1"/>
  <c r="J1381" i="1"/>
  <c r="J1034" i="1"/>
  <c r="J1342" i="1"/>
  <c r="J1424" i="1"/>
  <c r="J1511" i="1"/>
  <c r="J1332" i="1"/>
  <c r="J1639" i="1"/>
  <c r="J891" i="1"/>
  <c r="J1579" i="1"/>
  <c r="J1542" i="1"/>
  <c r="J1590" i="1"/>
  <c r="J1084" i="1"/>
  <c r="J1489" i="1"/>
  <c r="J1607" i="1"/>
  <c r="J1823" i="1"/>
  <c r="J2260" i="1"/>
  <c r="J2289" i="1"/>
  <c r="J2328" i="1"/>
  <c r="J2349" i="1"/>
  <c r="J2249" i="1"/>
  <c r="J2412" i="1"/>
  <c r="J2343" i="1"/>
  <c r="J2213" i="1"/>
  <c r="J3322" i="1"/>
  <c r="J1765" i="1"/>
  <c r="J2580" i="1"/>
  <c r="J2604" i="1"/>
  <c r="J1337" i="1"/>
  <c r="J2648" i="1"/>
  <c r="J1760" i="1"/>
  <c r="J1540" i="1"/>
  <c r="J2713" i="1"/>
  <c r="J2763" i="1"/>
  <c r="J2765" i="1"/>
  <c r="J2811" i="1"/>
  <c r="J2886" i="1"/>
  <c r="J2862" i="1"/>
  <c r="J2908" i="1"/>
  <c r="J2957" i="1"/>
  <c r="J2980" i="1"/>
  <c r="J2716" i="1"/>
  <c r="J3065" i="1"/>
  <c r="J3069" i="1"/>
  <c r="J2062" i="1"/>
  <c r="J3098" i="1"/>
  <c r="J2381" i="1"/>
  <c r="J3141" i="1"/>
  <c r="J3540" i="1"/>
  <c r="J3541" i="1"/>
  <c r="J3187" i="1"/>
  <c r="J3219" i="1"/>
  <c r="J3341" i="1"/>
  <c r="J3326" i="1"/>
  <c r="J3365" i="1"/>
  <c r="J3364" i="1"/>
  <c r="J3380" i="1"/>
  <c r="J3532" i="1"/>
  <c r="J3194" i="1"/>
  <c r="J3370" i="1"/>
  <c r="J3372" i="1"/>
  <c r="J3595" i="1"/>
  <c r="J3103" i="1"/>
  <c r="J3611" i="1"/>
  <c r="J3225" i="1"/>
  <c r="J3387" i="1"/>
  <c r="J3421" i="1"/>
  <c r="J3383" i="1"/>
  <c r="J3453" i="1"/>
  <c r="J3427" i="1"/>
  <c r="J3002" i="1"/>
  <c r="J3291" i="1"/>
  <c r="J3507" i="1"/>
  <c r="J3519" i="1"/>
  <c r="J3520" i="1"/>
  <c r="J3277" i="1"/>
  <c r="J3263" i="1"/>
  <c r="J3559" i="1"/>
  <c r="J3435" i="1"/>
  <c r="J3555" i="1"/>
  <c r="J408" i="1"/>
  <c r="J2960" i="1"/>
  <c r="J3328" i="1"/>
  <c r="J3393" i="1"/>
  <c r="J3563" i="1"/>
  <c r="J3357" i="1"/>
  <c r="J3515" i="1"/>
  <c r="J873" i="1"/>
  <c r="J2914" i="1"/>
  <c r="J942" i="1"/>
  <c r="J2410" i="1"/>
  <c r="J3057" i="1"/>
  <c r="J3497" i="1"/>
  <c r="J1042" i="1"/>
  <c r="J2840" i="1"/>
  <c r="J3777" i="1"/>
  <c r="J252" i="1"/>
  <c r="J499" i="1"/>
  <c r="J2736" i="1"/>
  <c r="J538" i="1"/>
  <c r="J637" i="1"/>
  <c r="J3478" i="1"/>
  <c r="J1050" i="1"/>
  <c r="J1318" i="1"/>
  <c r="J1862" i="1"/>
  <c r="J1613" i="1"/>
  <c r="J632" i="1"/>
  <c r="J3021" i="1"/>
  <c r="J3086" i="1"/>
  <c r="J3206" i="1"/>
  <c r="J3242" i="1"/>
  <c r="J3564" i="1"/>
  <c r="J679" i="1"/>
  <c r="J3402" i="1"/>
  <c r="J2178" i="1"/>
  <c r="J1676" i="1"/>
  <c r="J3458" i="1"/>
  <c r="J3538" i="1"/>
  <c r="J3616" i="1"/>
  <c r="J3097" i="1"/>
  <c r="J3456" i="1"/>
  <c r="J2364" i="1"/>
  <c r="J335" i="1"/>
  <c r="J447" i="1"/>
  <c r="J1868" i="1"/>
  <c r="J972" i="1"/>
  <c r="J1377" i="1"/>
  <c r="J2894" i="1"/>
  <c r="J3052" i="1"/>
  <c r="J1509" i="1"/>
  <c r="J1463" i="1"/>
  <c r="J718" i="1"/>
  <c r="J97" i="1"/>
  <c r="J722" i="1"/>
  <c r="J1719" i="1"/>
  <c r="J169" i="1"/>
  <c r="J1261" i="1"/>
  <c r="J1087" i="1"/>
  <c r="J1257" i="1"/>
  <c r="J1578" i="1"/>
  <c r="J2863" i="1"/>
  <c r="J2813" i="1"/>
  <c r="J3107" i="1"/>
  <c r="J3297" i="1"/>
  <c r="J3266" i="1"/>
  <c r="J2438" i="1"/>
  <c r="J3313" i="1"/>
  <c r="J3495" i="1"/>
  <c r="J2629" i="1"/>
  <c r="J1763" i="1"/>
  <c r="J33" i="1"/>
  <c r="J3506" i="1"/>
  <c r="J70" i="1"/>
  <c r="J41" i="1"/>
  <c r="J3517" i="1"/>
  <c r="J186" i="1"/>
  <c r="J37" i="1"/>
  <c r="J312" i="1"/>
  <c r="J284" i="1"/>
  <c r="J128" i="1"/>
  <c r="J250" i="1"/>
  <c r="J543" i="1"/>
  <c r="J221" i="1"/>
  <c r="J596" i="1"/>
  <c r="J561" i="1"/>
  <c r="J333" i="1"/>
  <c r="J759" i="1"/>
  <c r="J488" i="1"/>
  <c r="J838" i="1"/>
  <c r="J845" i="1"/>
  <c r="J848" i="1"/>
  <c r="J927" i="1"/>
  <c r="J937" i="1"/>
  <c r="J861" i="1"/>
  <c r="J1010" i="1"/>
  <c r="J938" i="1"/>
  <c r="J1068" i="1"/>
  <c r="J1152" i="1"/>
  <c r="J1048" i="1"/>
  <c r="J1064" i="1"/>
  <c r="J528" i="1"/>
  <c r="J1232" i="1"/>
  <c r="J769" i="1"/>
  <c r="J1251" i="1"/>
  <c r="J1384" i="1"/>
  <c r="J1464" i="1"/>
  <c r="J939" i="1"/>
  <c r="J1273" i="1"/>
  <c r="J1550" i="1"/>
  <c r="J1565" i="1"/>
  <c r="J374" i="1"/>
  <c r="J1647" i="1"/>
  <c r="J1597" i="1"/>
  <c r="J2310" i="1"/>
  <c r="J1775" i="1"/>
  <c r="J1675" i="1"/>
  <c r="J3117" i="1"/>
  <c r="J2231" i="1"/>
  <c r="J2315" i="1"/>
  <c r="J1515" i="1"/>
  <c r="J1811" i="1"/>
  <c r="J1548" i="1"/>
  <c r="J1789" i="1"/>
  <c r="J2467" i="1"/>
  <c r="J2494" i="1"/>
  <c r="J2469" i="1"/>
  <c r="J2589" i="1"/>
  <c r="J2730" i="1"/>
  <c r="J2806" i="1"/>
  <c r="J2772" i="1"/>
  <c r="J2509" i="1"/>
  <c r="J2573" i="1"/>
  <c r="J2872" i="1"/>
  <c r="J2766" i="1"/>
  <c r="J2948" i="1"/>
  <c r="J2064" i="1"/>
  <c r="J2633" i="1"/>
  <c r="J3092" i="1"/>
  <c r="J3522" i="1"/>
  <c r="J2770" i="1"/>
  <c r="J3088" i="1"/>
  <c r="J3100" i="1"/>
  <c r="J3061" i="1"/>
  <c r="J2071" i="1"/>
  <c r="J3126" i="1"/>
  <c r="J3145" i="1"/>
  <c r="J3033" i="1"/>
  <c r="J3147" i="1"/>
  <c r="J3230" i="1"/>
  <c r="J3236" i="1"/>
  <c r="J3125" i="1"/>
  <c r="J3312" i="1"/>
  <c r="J3267" i="1"/>
  <c r="J3325" i="1"/>
  <c r="J3344" i="1"/>
  <c r="J3181" i="1"/>
  <c r="J3358" i="1"/>
  <c r="J3334" i="1"/>
  <c r="J3452" i="1"/>
  <c r="J3391" i="1"/>
  <c r="J3304" i="1"/>
  <c r="J3351" i="1"/>
  <c r="J3419" i="1"/>
  <c r="J3400" i="1"/>
  <c r="J3454" i="1"/>
  <c r="J3457" i="1"/>
  <c r="J3491" i="1"/>
  <c r="J3415" i="1"/>
  <c r="J3513" i="1"/>
  <c r="J362" i="1"/>
  <c r="J3347" i="1"/>
  <c r="J1813" i="1"/>
  <c r="J3350" i="1"/>
  <c r="J3293" i="1"/>
  <c r="J3516" i="1"/>
  <c r="J3191" i="1"/>
  <c r="J1702" i="1"/>
  <c r="J3303" i="1"/>
  <c r="J3397" i="1"/>
  <c r="J3272" i="1"/>
  <c r="J3388" i="1"/>
  <c r="J213" i="1"/>
  <c r="J1113" i="1"/>
  <c r="J258" i="1"/>
  <c r="J3510" i="1"/>
  <c r="J2734" i="1"/>
  <c r="J1809" i="1"/>
  <c r="J1875" i="1"/>
  <c r="J2449" i="1"/>
  <c r="J1903" i="1"/>
  <c r="J2554" i="1"/>
  <c r="J2977" i="1"/>
  <c r="J3443" i="1"/>
  <c r="J20" i="1"/>
  <c r="J3197" i="1"/>
  <c r="J1798" i="1"/>
  <c r="J117" i="1"/>
  <c r="J345" i="1"/>
  <c r="J562" i="1"/>
  <c r="J860" i="1"/>
  <c r="J530" i="1"/>
  <c r="J123" i="1"/>
  <c r="J352" i="1"/>
  <c r="J1041" i="1"/>
  <c r="J1169" i="1"/>
  <c r="J675" i="1"/>
  <c r="J2988" i="1"/>
  <c r="J1588" i="1"/>
  <c r="J986" i="1"/>
  <c r="J1644" i="1"/>
  <c r="J1728" i="1"/>
  <c r="J3492" i="1"/>
  <c r="J1901" i="1"/>
  <c r="J2074" i="1"/>
  <c r="J1373" i="1"/>
  <c r="J2994" i="1"/>
  <c r="J2838" i="1"/>
  <c r="J3546" i="1"/>
  <c r="J3169" i="1"/>
  <c r="J3327" i="1"/>
  <c r="J3373" i="1"/>
  <c r="J2666" i="1"/>
  <c r="J3417" i="1"/>
  <c r="J3430" i="1"/>
  <c r="J3463" i="1"/>
  <c r="J544" i="1"/>
  <c r="J3036" i="1"/>
  <c r="J326" i="1"/>
  <c r="J3139" i="1"/>
  <c r="J437" i="1"/>
  <c r="J390" i="1"/>
  <c r="J852" i="1"/>
  <c r="J737" i="1"/>
  <c r="J2626" i="1"/>
  <c r="J1002" i="1"/>
  <c r="J1271" i="1"/>
  <c r="J868" i="1"/>
  <c r="J622" i="1"/>
  <c r="J140" i="1"/>
  <c r="J135" i="1"/>
  <c r="J165" i="1"/>
  <c r="J81" i="1"/>
  <c r="J235" i="1"/>
  <c r="J236" i="1"/>
  <c r="J3201" i="1"/>
  <c r="J265" i="1"/>
  <c r="J242" i="1"/>
  <c r="J261" i="1"/>
  <c r="J238" i="1"/>
  <c r="J328" i="1"/>
  <c r="J307" i="1"/>
  <c r="J348" i="1"/>
  <c r="J299" i="1"/>
  <c r="J368" i="1"/>
  <c r="J266" i="1"/>
  <c r="J443" i="1"/>
  <c r="J383" i="1"/>
  <c r="J350" i="1"/>
  <c r="J320" i="1"/>
  <c r="J3425" i="1"/>
  <c r="J551" i="1"/>
  <c r="J514" i="1"/>
  <c r="J556" i="1"/>
  <c r="J586" i="1"/>
  <c r="J694" i="1"/>
  <c r="J417" i="1"/>
  <c r="J723" i="1"/>
  <c r="J795" i="1"/>
  <c r="J696" i="1"/>
  <c r="J735" i="1"/>
  <c r="J692" i="1"/>
  <c r="J748" i="1"/>
  <c r="J762" i="1"/>
  <c r="J840" i="1"/>
  <c r="J823" i="1"/>
  <c r="J828" i="1"/>
  <c r="J851" i="1"/>
  <c r="J657" i="1"/>
  <c r="J1109" i="1"/>
  <c r="J647" i="1"/>
  <c r="J1000" i="1"/>
  <c r="J982" i="1"/>
  <c r="J2285" i="1"/>
  <c r="J882" i="1"/>
  <c r="J1028" i="1"/>
  <c r="J1038" i="1"/>
  <c r="J1063" i="1"/>
  <c r="J909" i="1"/>
  <c r="J965" i="1"/>
  <c r="J1045" i="1"/>
  <c r="J978" i="1"/>
  <c r="J1207" i="1"/>
  <c r="J1290" i="1"/>
  <c r="J1166" i="1"/>
  <c r="J995" i="1"/>
  <c r="J1338" i="1"/>
  <c r="J1147" i="1"/>
  <c r="J1364" i="1"/>
  <c r="J1327" i="1"/>
  <c r="J1411" i="1"/>
  <c r="J1803" i="1"/>
  <c r="J1519" i="1"/>
  <c r="J1340" i="1"/>
  <c r="J1487" i="1"/>
  <c r="J1477" i="1"/>
  <c r="J1371" i="1"/>
  <c r="J1277" i="1"/>
  <c r="J1406" i="1"/>
  <c r="J1585" i="1"/>
  <c r="J1606" i="1"/>
  <c r="J1615" i="1"/>
  <c r="J1646" i="1"/>
  <c r="J1476" i="1"/>
  <c r="J2978" i="1"/>
  <c r="J1825" i="1"/>
  <c r="J1802" i="1"/>
  <c r="J2380" i="1"/>
  <c r="J1539" i="1"/>
  <c r="J2396" i="1"/>
  <c r="J1922" i="1"/>
  <c r="J2623" i="1"/>
  <c r="J2565" i="1"/>
  <c r="J2665" i="1"/>
  <c r="J1921" i="1"/>
  <c r="J2632" i="1"/>
  <c r="J3053" i="1"/>
  <c r="J2199" i="1"/>
  <c r="J2719" i="1"/>
  <c r="J3014" i="1"/>
  <c r="J2911" i="1"/>
  <c r="J1997" i="1"/>
  <c r="J2893" i="1"/>
  <c r="J2692" i="1"/>
  <c r="J2972" i="1"/>
  <c r="J1784" i="1"/>
  <c r="J2985" i="1"/>
  <c r="J3124" i="1"/>
  <c r="J3314" i="1"/>
  <c r="J2762" i="1"/>
  <c r="J3182" i="1"/>
  <c r="J3041" i="1"/>
  <c r="J3080" i="1"/>
  <c r="J3102" i="1"/>
  <c r="J3137" i="1"/>
  <c r="J2921" i="1"/>
  <c r="J3142" i="1"/>
  <c r="J3174" i="1"/>
  <c r="J3166" i="1"/>
  <c r="J3523" i="1"/>
  <c r="J3494" i="1"/>
  <c r="J2867" i="1"/>
  <c r="J2877" i="1"/>
  <c r="J3222" i="1"/>
  <c r="J3259" i="1"/>
  <c r="J3484" i="1"/>
  <c r="J2870" i="1"/>
  <c r="J3195" i="1"/>
  <c r="J1460" i="1"/>
  <c r="J3342" i="1"/>
  <c r="J3200" i="1"/>
  <c r="J3038" i="1"/>
  <c r="J3261" i="1"/>
  <c r="J3390" i="1"/>
  <c r="J3673" i="1"/>
  <c r="J3238" i="1"/>
  <c r="J3382" i="1"/>
  <c r="J3160" i="1"/>
  <c r="J3438" i="1"/>
  <c r="J98" i="1"/>
  <c r="J245" i="1"/>
  <c r="J1541" i="1"/>
  <c r="J2612" i="1"/>
  <c r="J3114" i="1"/>
  <c r="J2947" i="1"/>
  <c r="J738" i="1"/>
  <c r="J3299" i="1"/>
  <c r="J3307" i="1"/>
  <c r="J1625" i="1"/>
  <c r="J3292" i="1"/>
  <c r="J59" i="1"/>
  <c r="J129" i="1"/>
  <c r="J101" i="1"/>
  <c r="J321" i="1"/>
  <c r="J1265" i="1"/>
  <c r="J892" i="1"/>
  <c r="J468" i="1"/>
  <c r="J655" i="1"/>
  <c r="J618" i="1"/>
  <c r="J3288" i="1"/>
  <c r="J699" i="1"/>
  <c r="J761" i="1"/>
  <c r="J922" i="1"/>
  <c r="J796" i="1"/>
  <c r="J1025" i="1"/>
  <c r="J709" i="1"/>
  <c r="J731" i="1"/>
  <c r="J1008" i="1"/>
  <c r="J1148" i="1"/>
  <c r="J1157" i="1"/>
  <c r="J604" i="1"/>
  <c r="J1358" i="1"/>
  <c r="J1235" i="1"/>
  <c r="J1131" i="1"/>
  <c r="J1451" i="1"/>
  <c r="J1628" i="1"/>
  <c r="J659" i="1"/>
  <c r="J1399" i="1"/>
  <c r="J2156" i="1"/>
  <c r="J1697" i="1"/>
  <c r="J1758" i="1"/>
  <c r="J1520" i="1"/>
  <c r="J2899" i="1"/>
  <c r="J3769" i="1"/>
  <c r="J2869" i="1"/>
  <c r="J3199" i="1"/>
  <c r="J2414" i="1"/>
  <c r="J3224" i="1"/>
  <c r="J3212" i="1"/>
  <c r="J3251" i="1"/>
  <c r="J3136" i="1"/>
  <c r="J3280" i="1"/>
  <c r="J3331" i="1"/>
  <c r="J1895" i="1"/>
  <c r="J2680" i="1"/>
  <c r="J639" i="1"/>
  <c r="J152" i="1"/>
  <c r="J1100" i="1"/>
  <c r="J1537" i="1"/>
  <c r="J1396" i="1"/>
  <c r="J1772" i="1"/>
  <c r="J3158" i="1"/>
  <c r="J583" i="1"/>
  <c r="J611" i="1"/>
  <c r="J749" i="1"/>
  <c r="J886" i="1"/>
  <c r="J1586" i="1"/>
  <c r="J1388" i="1"/>
  <c r="J1642" i="1"/>
  <c r="J2477" i="1"/>
  <c r="J2545" i="1"/>
  <c r="J3369" i="1"/>
  <c r="J2968" i="1"/>
  <c r="J1939" i="1"/>
  <c r="J3127" i="1"/>
  <c r="J3012" i="1"/>
  <c r="J3170" i="1"/>
  <c r="J3210" i="1"/>
  <c r="J1357" i="1"/>
  <c r="J1270" i="1"/>
  <c r="J3295" i="1"/>
  <c r="J2860" i="1"/>
  <c r="J3285" i="1"/>
  <c r="J3319" i="1"/>
  <c r="J3275" i="1"/>
  <c r="J2529" i="1"/>
  <c r="J274" i="1"/>
  <c r="J278" i="1"/>
  <c r="J330" i="1"/>
  <c r="J2275" i="1"/>
  <c r="J380" i="1"/>
  <c r="J404" i="1"/>
  <c r="J649" i="1"/>
  <c r="J702" i="1"/>
  <c r="J711" i="1"/>
  <c r="J934" i="1"/>
  <c r="J787" i="1"/>
  <c r="J1059" i="1"/>
  <c r="J1086" i="1"/>
  <c r="J1260" i="1"/>
  <c r="J960" i="1"/>
  <c r="J1089" i="1"/>
  <c r="J1378" i="1"/>
  <c r="J1534" i="1"/>
  <c r="J1773" i="1"/>
  <c r="J2337" i="1"/>
  <c r="J2215" i="1"/>
  <c r="J3375" i="1"/>
  <c r="J2827" i="1"/>
  <c r="J2915" i="1"/>
  <c r="J2952" i="1"/>
  <c r="J3247" i="1"/>
  <c r="J3177" i="1"/>
  <c r="J2544" i="1"/>
  <c r="J3010" i="1"/>
  <c r="J1117" i="1"/>
  <c r="J3440" i="1"/>
  <c r="J56" i="1"/>
  <c r="J105" i="1"/>
  <c r="J166" i="1"/>
  <c r="J1930" i="1"/>
  <c r="J149" i="1"/>
  <c r="J1894" i="1"/>
  <c r="J230" i="1"/>
  <c r="J338" i="1"/>
  <c r="J108" i="1"/>
  <c r="J3345" i="1"/>
  <c r="J1669" i="1"/>
  <c r="J483" i="1"/>
  <c r="J498" i="1"/>
  <c r="J450" i="1"/>
  <c r="J464" i="1"/>
  <c r="J493" i="1"/>
  <c r="J516" i="1"/>
  <c r="J187" i="1"/>
  <c r="J575" i="1"/>
  <c r="J558" i="1"/>
  <c r="J585" i="1"/>
  <c r="J480" i="1"/>
  <c r="J571" i="1"/>
  <c r="J792" i="1"/>
  <c r="J809" i="1"/>
  <c r="J843" i="1"/>
  <c r="J715" i="1"/>
  <c r="J382" i="1"/>
  <c r="J896" i="1"/>
  <c r="J878" i="1"/>
  <c r="J900" i="1"/>
  <c r="J1039" i="1"/>
  <c r="J423" i="1"/>
  <c r="J1013" i="1"/>
  <c r="J1032" i="1"/>
  <c r="J1003" i="1"/>
  <c r="J1081" i="1"/>
  <c r="J1090" i="1"/>
  <c r="J1043" i="1"/>
  <c r="J626" i="1"/>
  <c r="J1193" i="1"/>
  <c r="J1230" i="1"/>
  <c r="J1243" i="1"/>
  <c r="J1253" i="1"/>
  <c r="J1297" i="1"/>
  <c r="J1269" i="1"/>
  <c r="J1346" i="1"/>
  <c r="J975" i="1"/>
  <c r="J1362" i="1"/>
  <c r="J1069" i="1"/>
  <c r="J1197" i="1"/>
  <c r="J1129" i="1"/>
  <c r="J1418" i="1"/>
  <c r="J1652" i="1"/>
  <c r="J1175" i="1"/>
  <c r="J1280" i="1"/>
  <c r="J1521" i="1"/>
  <c r="J1566" i="1"/>
  <c r="J3368" i="1"/>
  <c r="J1832" i="1"/>
  <c r="J1626" i="1"/>
  <c r="J1529" i="1"/>
  <c r="J2859" i="1"/>
  <c r="J1666" i="1"/>
  <c r="J1909" i="1"/>
  <c r="J1707" i="1"/>
  <c r="J1657" i="1"/>
  <c r="J2277" i="1"/>
  <c r="J1472" i="1"/>
  <c r="J1311" i="1"/>
  <c r="J2714" i="1"/>
  <c r="J2651" i="1"/>
  <c r="J2391" i="1"/>
  <c r="J2342" i="1"/>
  <c r="J451" i="1"/>
  <c r="J2216" i="1"/>
  <c r="J2148" i="1"/>
  <c r="J2319" i="1"/>
  <c r="J2650" i="1"/>
  <c r="J2655" i="1"/>
  <c r="J1783" i="1"/>
  <c r="J2782" i="1"/>
  <c r="J2747" i="1"/>
  <c r="J2819" i="1"/>
  <c r="J2147" i="1"/>
  <c r="J1435" i="1"/>
  <c r="J2831" i="1"/>
  <c r="J2852" i="1"/>
  <c r="J2854" i="1"/>
  <c r="J2885" i="1"/>
  <c r="J2892" i="1"/>
  <c r="J3410" i="1"/>
  <c r="J2581" i="1"/>
  <c r="J2939" i="1"/>
  <c r="J1684" i="1"/>
  <c r="J3000" i="1"/>
  <c r="J3023" i="1"/>
  <c r="J3013" i="1"/>
  <c r="J3016" i="1"/>
  <c r="J2901" i="1"/>
  <c r="J3134" i="1"/>
  <c r="J3037" i="1"/>
  <c r="J3031" i="1"/>
  <c r="J3040" i="1"/>
  <c r="J3070" i="1"/>
  <c r="J721" i="1"/>
  <c r="J3073" i="1"/>
  <c r="J3059" i="1"/>
  <c r="J3159" i="1"/>
  <c r="J2679" i="1"/>
  <c r="J3359" i="1"/>
  <c r="J3205" i="1"/>
  <c r="J3208" i="1"/>
  <c r="J3223" i="1"/>
  <c r="J3248" i="1"/>
  <c r="J2889" i="1"/>
  <c r="J3273" i="1"/>
  <c r="J3308" i="1"/>
  <c r="J3329" i="1"/>
  <c r="J3330" i="1"/>
  <c r="J3317" i="1"/>
  <c r="J2997" i="1"/>
  <c r="J3171" i="1"/>
  <c r="J3348" i="1"/>
  <c r="J3352" i="1"/>
  <c r="J2704" i="1"/>
  <c r="J3353" i="1"/>
  <c r="J1051" i="1"/>
  <c r="J3332" i="1"/>
  <c r="J272" i="1"/>
  <c r="J559" i="1"/>
  <c r="J313" i="1"/>
  <c r="J3310" i="1"/>
  <c r="J630" i="1"/>
  <c r="J755" i="1"/>
  <c r="J346" i="1"/>
  <c r="J502" i="1"/>
  <c r="J1137" i="1"/>
  <c r="J1198" i="1"/>
  <c r="J1470" i="1"/>
  <c r="J1525" i="1"/>
  <c r="J1863" i="1"/>
  <c r="J1526" i="1"/>
  <c r="J3323" i="1"/>
  <c r="J1636" i="1"/>
  <c r="J2642" i="1"/>
  <c r="J2678" i="1"/>
  <c r="J2890" i="1"/>
  <c r="J2917" i="1"/>
  <c r="J3095" i="1"/>
  <c r="J3049" i="1"/>
  <c r="J1876" i="1"/>
  <c r="J3129" i="1"/>
  <c r="J3216" i="1"/>
  <c r="J3395" i="1"/>
  <c r="J3321" i="1"/>
  <c r="J2117" i="1"/>
  <c r="J3202" i="1"/>
  <c r="J485" i="1"/>
  <c r="J114" i="1"/>
  <c r="J22" i="1"/>
  <c r="J550" i="1"/>
  <c r="J386" i="1"/>
  <c r="J821" i="1"/>
  <c r="J856" i="1"/>
  <c r="J1188" i="1"/>
  <c r="J1659" i="1"/>
  <c r="J1769" i="1"/>
  <c r="J2157" i="1"/>
  <c r="J3363" i="1"/>
  <c r="J2470" i="1"/>
  <c r="J2824" i="1"/>
  <c r="J2448" i="1"/>
  <c r="J2288" i="1"/>
  <c r="J2841" i="1"/>
  <c r="J2910" i="1"/>
  <c r="J2958" i="1"/>
  <c r="J3094" i="1"/>
  <c r="J2992" i="1"/>
  <c r="J3235" i="1"/>
  <c r="J2628" i="1"/>
  <c r="J548" i="1"/>
  <c r="J1219" i="1"/>
  <c r="J3172" i="1"/>
  <c r="J54" i="1"/>
  <c r="J100" i="1"/>
  <c r="J146" i="1"/>
  <c r="J442" i="1"/>
  <c r="J359" i="1"/>
  <c r="J708" i="1"/>
  <c r="J742" i="1"/>
  <c r="J776" i="1"/>
  <c r="J850" i="1"/>
  <c r="J1126" i="1"/>
  <c r="J676" i="1"/>
  <c r="J841" i="1"/>
  <c r="J1268" i="1"/>
  <c r="J1334" i="1"/>
  <c r="J1683" i="1"/>
  <c r="J1948" i="1"/>
  <c r="J1648" i="1"/>
  <c r="J2329" i="1"/>
  <c r="J889" i="1"/>
  <c r="J2333" i="1"/>
  <c r="J1498" i="1"/>
  <c r="J2945" i="1"/>
  <c r="J1504" i="1"/>
  <c r="J2682" i="1"/>
  <c r="J2286" i="1"/>
  <c r="J2729" i="1"/>
  <c r="J2775" i="1"/>
  <c r="J2975" i="1"/>
  <c r="J3108" i="1"/>
  <c r="J3229" i="1"/>
  <c r="J2956" i="1"/>
  <c r="J2757" i="1"/>
  <c r="J3119" i="1"/>
  <c r="J3249" i="1"/>
  <c r="J1348" i="1"/>
  <c r="J2193" i="1"/>
  <c r="J3196" i="1"/>
  <c r="J3233" i="1"/>
  <c r="J3089" i="1"/>
  <c r="J2868" i="1"/>
  <c r="J957" i="1"/>
  <c r="J1892" i="1"/>
  <c r="J1740" i="1"/>
  <c r="J2042" i="1"/>
  <c r="J914" i="1"/>
  <c r="J807" i="1"/>
  <c r="J2056" i="1"/>
  <c r="J917" i="1"/>
  <c r="J1099" i="1"/>
  <c r="J181" i="1"/>
  <c r="J1212" i="1"/>
  <c r="J1663" i="1"/>
  <c r="J1637" i="1"/>
  <c r="J2373" i="1"/>
  <c r="J2670" i="1"/>
  <c r="J2496" i="1"/>
  <c r="J3034" i="1"/>
  <c r="J1671" i="1"/>
  <c r="J3250" i="1"/>
  <c r="J3231" i="1"/>
  <c r="J729" i="1"/>
  <c r="J3411" i="1"/>
  <c r="J38" i="1"/>
  <c r="J94" i="1"/>
  <c r="J188" i="1"/>
  <c r="J1949" i="1"/>
  <c r="J141" i="1"/>
  <c r="J220" i="1"/>
  <c r="J177" i="1"/>
  <c r="J210" i="1"/>
  <c r="J228" i="1"/>
  <c r="J281" i="1"/>
  <c r="J336" i="1"/>
  <c r="J157" i="1"/>
  <c r="J510" i="1"/>
  <c r="J384" i="1"/>
  <c r="J560" i="1"/>
  <c r="J478" i="1"/>
  <c r="J779" i="1"/>
  <c r="J391" i="1"/>
  <c r="J541" i="1"/>
  <c r="J605" i="1"/>
  <c r="J689" i="1"/>
  <c r="J697" i="1"/>
  <c r="J646" i="1"/>
  <c r="J700" i="1"/>
  <c r="J704" i="1"/>
  <c r="J572" i="1"/>
  <c r="J713" i="1"/>
  <c r="J853" i="1"/>
  <c r="J857" i="1"/>
  <c r="J782" i="1"/>
  <c r="J867" i="1"/>
  <c r="J904" i="1"/>
  <c r="J869" i="1"/>
  <c r="J1213" i="1"/>
  <c r="J990" i="1"/>
  <c r="J1080" i="1"/>
  <c r="J929" i="1"/>
  <c r="J1154" i="1"/>
  <c r="J1103" i="1"/>
  <c r="J1144" i="1"/>
  <c r="J1132" i="1"/>
  <c r="J1149" i="1"/>
  <c r="J1211" i="1"/>
  <c r="J1218" i="1"/>
  <c r="J1171" i="1"/>
  <c r="J1441" i="1"/>
  <c r="J1250" i="1"/>
  <c r="J1289" i="1"/>
  <c r="J1750" i="1"/>
  <c r="J973" i="1"/>
  <c r="J1339" i="1"/>
  <c r="J1341" i="1"/>
  <c r="J1345" i="1"/>
  <c r="J1167" i="1"/>
  <c r="J2508" i="1"/>
  <c r="J1194" i="1"/>
  <c r="J1428" i="1"/>
  <c r="J1370" i="1"/>
  <c r="J1530" i="1"/>
  <c r="J2018" i="1"/>
  <c r="J758" i="1"/>
  <c r="J1415" i="1"/>
  <c r="J1262" i="1"/>
  <c r="J1599" i="1"/>
  <c r="J1568" i="1"/>
  <c r="J1580" i="1"/>
  <c r="J1603" i="1"/>
  <c r="J1420" i="1"/>
  <c r="J1354" i="1"/>
  <c r="J1720" i="1"/>
  <c r="J1264" i="1"/>
  <c r="J1847" i="1"/>
  <c r="J1623" i="1"/>
  <c r="J1713" i="1"/>
  <c r="J3198" i="1"/>
  <c r="J1859" i="1"/>
  <c r="J1458" i="1"/>
  <c r="J1953" i="1"/>
  <c r="J801" i="1"/>
  <c r="J3244" i="1"/>
  <c r="J1704" i="1"/>
  <c r="J2165" i="1"/>
  <c r="J2912" i="1"/>
  <c r="J2923" i="1"/>
  <c r="J2044" i="1"/>
  <c r="J1706" i="1"/>
  <c r="J2283" i="1"/>
  <c r="J2314" i="1"/>
  <c r="J1557" i="1"/>
  <c r="J2261" i="1"/>
  <c r="J2316" i="1"/>
  <c r="J2348" i="1"/>
  <c r="J3164" i="1"/>
  <c r="J2459" i="1"/>
  <c r="J2416" i="1"/>
  <c r="J2465" i="1"/>
  <c r="J2486" i="1"/>
  <c r="J2482" i="1"/>
  <c r="J2942" i="1"/>
  <c r="J2879" i="1"/>
  <c r="J2891" i="1"/>
  <c r="J2584" i="1"/>
  <c r="J2574" i="1"/>
  <c r="J2553" i="1"/>
  <c r="J3405" i="1"/>
  <c r="J2593" i="1"/>
  <c r="J2608" i="1"/>
  <c r="J2607" i="1"/>
  <c r="J3135" i="1"/>
  <c r="J2796" i="1"/>
  <c r="J2671" i="1"/>
  <c r="J2621" i="1"/>
  <c r="J2807" i="1"/>
  <c r="J2686" i="1"/>
  <c r="J2720" i="1"/>
  <c r="J2745" i="1"/>
  <c r="J2756" i="1"/>
  <c r="J2659" i="1"/>
  <c r="J2787" i="1"/>
  <c r="J2791" i="1"/>
  <c r="J2590" i="1"/>
  <c r="J2789" i="1"/>
  <c r="J2850" i="1"/>
  <c r="J2856" i="1"/>
  <c r="J2951" i="1"/>
  <c r="J2881" i="1"/>
  <c r="J3340" i="1"/>
  <c r="J2935" i="1"/>
  <c r="J2938" i="1"/>
  <c r="J2936" i="1"/>
  <c r="J2967" i="1"/>
  <c r="J2895" i="1"/>
  <c r="J2519" i="1"/>
  <c r="J2971" i="1"/>
  <c r="J3082" i="1"/>
  <c r="J2999" i="1"/>
  <c r="J2423" i="1"/>
  <c r="J3004" i="1"/>
  <c r="J2781" i="1"/>
  <c r="J2371" i="1"/>
  <c r="J3024" i="1"/>
  <c r="J3068" i="1"/>
  <c r="J3062" i="1"/>
  <c r="J3078" i="1"/>
  <c r="J3039" i="1"/>
  <c r="J3101" i="1"/>
  <c r="J3106" i="1"/>
  <c r="J3111" i="1"/>
  <c r="J3116" i="1"/>
  <c r="J3161" i="1"/>
  <c r="J3784" i="1"/>
  <c r="J3152" i="1"/>
  <c r="J3163" i="1"/>
  <c r="J2013" i="1"/>
  <c r="J3157" i="1"/>
  <c r="J3173" i="1"/>
  <c r="J3185" i="1"/>
  <c r="J3551" i="1"/>
  <c r="J3300" i="1"/>
  <c r="J3192" i="1"/>
  <c r="J2792" i="1"/>
  <c r="J3783" i="1"/>
  <c r="J3214" i="1"/>
  <c r="J3218" i="1"/>
  <c r="J3767" i="1"/>
  <c r="J3186" i="1"/>
  <c r="J3271" i="1"/>
  <c r="J3220" i="1"/>
  <c r="J2902" i="1"/>
  <c r="J3211" i="1"/>
  <c r="J79" i="1"/>
  <c r="J291" i="1"/>
  <c r="J650" i="1"/>
  <c r="J793" i="1"/>
  <c r="J255" i="1"/>
  <c r="J1011" i="1"/>
  <c r="J58" i="1"/>
  <c r="J1012" i="1"/>
  <c r="J665" i="1"/>
  <c r="J1466" i="1"/>
  <c r="J672" i="1"/>
  <c r="J3008" i="1"/>
  <c r="J2365" i="1"/>
  <c r="J1105" i="1"/>
  <c r="J2754" i="1"/>
  <c r="J3113" i="1"/>
  <c r="J1774" i="1"/>
  <c r="J2861" i="1"/>
  <c r="J3193" i="1"/>
  <c r="J3109" i="1"/>
  <c r="J3130" i="1"/>
  <c r="J3154" i="1"/>
  <c r="J578" i="1"/>
  <c r="J1716" i="1"/>
  <c r="J1610" i="1"/>
  <c r="J2695" i="1"/>
  <c r="J2006" i="1"/>
  <c r="J131" i="1"/>
  <c r="J209" i="1"/>
  <c r="J229" i="1"/>
  <c r="J183" i="1"/>
  <c r="J315" i="1"/>
  <c r="J414" i="1"/>
  <c r="J449" i="1"/>
  <c r="J525" i="1"/>
  <c r="J2273" i="1"/>
  <c r="J2887" i="1"/>
  <c r="J549" i="1"/>
  <c r="J620" i="1"/>
  <c r="J688" i="1"/>
  <c r="J625" i="1"/>
  <c r="J790" i="1"/>
  <c r="J587" i="1"/>
  <c r="J744" i="1"/>
  <c r="J962" i="1"/>
  <c r="J355" i="1"/>
  <c r="J919" i="1"/>
  <c r="J1024" i="1"/>
  <c r="J970" i="1"/>
  <c r="J947" i="1"/>
  <c r="J1220" i="1"/>
  <c r="J1184" i="1"/>
  <c r="J1617" i="1"/>
  <c r="J1457" i="1"/>
  <c r="J1061" i="1"/>
  <c r="J911" i="1"/>
  <c r="J1582" i="1"/>
  <c r="J1479" i="1"/>
  <c r="J3162" i="1"/>
  <c r="J1632" i="1"/>
  <c r="J3011" i="1"/>
  <c r="J1656" i="1"/>
  <c r="J1937" i="1"/>
  <c r="J2143" i="1"/>
  <c r="J2127" i="1"/>
  <c r="J1443" i="1"/>
  <c r="J2187" i="1"/>
  <c r="J2309" i="1"/>
  <c r="J2954" i="1"/>
  <c r="J2370" i="1"/>
  <c r="J2334" i="1"/>
  <c r="J2830" i="1"/>
  <c r="J2479" i="1"/>
  <c r="J2669" i="1"/>
  <c r="J2839" i="1"/>
  <c r="J2344" i="1"/>
  <c r="J2793" i="1"/>
  <c r="J2846" i="1"/>
  <c r="J2847" i="1"/>
  <c r="J2943" i="1"/>
  <c r="J2594" i="1"/>
  <c r="J2949" i="1"/>
  <c r="J2488" i="1"/>
  <c r="J3043" i="1"/>
  <c r="J2955" i="1"/>
  <c r="J3058" i="1"/>
  <c r="J3005" i="1"/>
  <c r="J3042" i="1"/>
  <c r="J3063" i="1"/>
  <c r="J3001" i="1"/>
  <c r="J2809" i="1"/>
  <c r="J1891" i="1"/>
  <c r="J3143" i="1"/>
  <c r="J2896" i="1"/>
  <c r="J3019" i="1"/>
  <c r="J212" i="1"/>
  <c r="J724" i="1"/>
  <c r="J747" i="1"/>
  <c r="J1583" i="1"/>
  <c r="J1206" i="1"/>
  <c r="J2857" i="1"/>
  <c r="J3138" i="1"/>
  <c r="J297" i="1"/>
  <c r="J369" i="1"/>
  <c r="J453" i="1"/>
  <c r="J446" i="1"/>
  <c r="J381" i="1"/>
  <c r="J413" i="1"/>
  <c r="J1828" i="1"/>
  <c r="J553" i="1"/>
  <c r="J1056" i="1"/>
  <c r="J467" i="1"/>
  <c r="J1115" i="1"/>
  <c r="J916" i="1"/>
  <c r="J1044" i="1"/>
  <c r="J1291" i="1"/>
  <c r="J1382" i="1"/>
  <c r="J893" i="1"/>
  <c r="J1596" i="1"/>
  <c r="J880" i="1"/>
  <c r="J533" i="1"/>
  <c r="J3044" i="1"/>
  <c r="J2099" i="1"/>
  <c r="J2466" i="1"/>
  <c r="J1349" i="1"/>
  <c r="J2538" i="1"/>
  <c r="J1408" i="1"/>
  <c r="J684" i="1"/>
  <c r="J2723" i="1"/>
  <c r="J2930" i="1"/>
  <c r="J2191" i="1"/>
  <c r="J2837" i="1"/>
  <c r="J3060" i="1"/>
  <c r="J961" i="1"/>
  <c r="J3079" i="1"/>
  <c r="J3090" i="1"/>
  <c r="J3132" i="1"/>
  <c r="J3128" i="1"/>
  <c r="J2946" i="1"/>
  <c r="J603" i="1"/>
  <c r="J3118" i="1"/>
  <c r="J847" i="1"/>
  <c r="J906" i="1"/>
  <c r="J1801" i="1"/>
  <c r="J2498" i="1"/>
  <c r="J2270" i="1"/>
  <c r="J298" i="1"/>
  <c r="J180" i="1"/>
  <c r="J317" i="1"/>
  <c r="J674" i="1"/>
  <c r="J474" i="1"/>
  <c r="J687" i="1"/>
  <c r="J837" i="1"/>
  <c r="J897" i="1"/>
  <c r="J839" i="1"/>
  <c r="J969" i="1"/>
  <c r="J2944" i="1"/>
  <c r="J945" i="1"/>
  <c r="J952" i="1"/>
  <c r="J2235" i="1"/>
  <c r="J1312" i="1"/>
  <c r="J1031" i="1"/>
  <c r="J1437" i="1"/>
  <c r="J1234" i="1"/>
  <c r="J1209" i="1"/>
  <c r="J1397" i="1"/>
  <c r="J1512" i="1"/>
  <c r="J1651" i="1"/>
  <c r="J1936" i="1"/>
  <c r="J1957" i="1"/>
  <c r="J2086" i="1"/>
  <c r="J2176" i="1"/>
  <c r="J1729" i="1"/>
  <c r="J2255" i="1"/>
  <c r="J2582" i="1"/>
  <c r="J492" i="1"/>
  <c r="J2073" i="1"/>
  <c r="J2849" i="1"/>
  <c r="J2898" i="1"/>
  <c r="J2876" i="1"/>
  <c r="J2834" i="1"/>
  <c r="J2986" i="1"/>
  <c r="J3045" i="1"/>
  <c r="J3026" i="1"/>
  <c r="J3047" i="1"/>
  <c r="J3153" i="1"/>
  <c r="J2278" i="1"/>
  <c r="J3076" i="1"/>
  <c r="J2969" i="1"/>
  <c r="J3104" i="1"/>
  <c r="J3003" i="1"/>
  <c r="J2276" i="1"/>
  <c r="J3046" i="1"/>
  <c r="J3085" i="1"/>
  <c r="J2681" i="1"/>
  <c r="J40" i="1"/>
  <c r="J23" i="1"/>
  <c r="J90" i="1"/>
  <c r="J95" i="1"/>
  <c r="J82" i="1"/>
  <c r="J171" i="1"/>
  <c r="J167" i="1"/>
  <c r="J144" i="1"/>
  <c r="J231" i="1"/>
  <c r="J3083" i="1"/>
  <c r="J303" i="1"/>
  <c r="J314" i="1"/>
  <c r="J411" i="1"/>
  <c r="J519" i="1"/>
  <c r="J490" i="1"/>
  <c r="J557" i="1"/>
  <c r="J259" i="1"/>
  <c r="J554" i="1"/>
  <c r="J421" i="1"/>
  <c r="J643" i="1"/>
  <c r="J726" i="1"/>
  <c r="J681" i="1"/>
  <c r="J763" i="1"/>
  <c r="J764" i="1"/>
  <c r="J864" i="1"/>
  <c r="J915" i="1"/>
  <c r="J866" i="1"/>
  <c r="J877" i="1"/>
  <c r="J926" i="1"/>
  <c r="J727" i="1"/>
  <c r="J1009" i="1"/>
  <c r="J739" i="1"/>
  <c r="J1073" i="1"/>
  <c r="J1047" i="1"/>
  <c r="J1124" i="1"/>
  <c r="J1112" i="1"/>
  <c r="J2761" i="1"/>
  <c r="J1122" i="1"/>
  <c r="J984" i="1"/>
  <c r="J1142" i="1"/>
  <c r="J1176" i="1"/>
  <c r="J1227" i="1"/>
  <c r="J1244" i="1"/>
  <c r="J1229" i="1"/>
  <c r="J1071" i="1"/>
  <c r="J1255" i="1"/>
  <c r="J1263" i="1"/>
  <c r="J1283" i="1"/>
  <c r="J1233" i="1"/>
  <c r="J1114" i="1"/>
  <c r="J1324" i="1"/>
  <c r="J1304" i="1"/>
  <c r="J1111" i="1"/>
  <c r="J1363" i="1"/>
  <c r="J1422" i="1"/>
  <c r="J1494" i="1"/>
  <c r="J1369" i="1"/>
  <c r="J1361" i="1"/>
  <c r="J1365" i="1"/>
  <c r="J1536" i="1"/>
  <c r="J1581" i="1"/>
  <c r="J1592" i="1"/>
  <c r="J1524" i="1"/>
  <c r="J1670" i="1"/>
  <c r="J2169" i="1"/>
  <c r="J1605" i="1"/>
  <c r="J1618" i="1"/>
  <c r="J1778" i="1"/>
  <c r="J1569" i="1"/>
  <c r="J1419" i="1"/>
  <c r="J1844" i="1"/>
  <c r="J1902" i="1"/>
  <c r="J1973" i="1"/>
  <c r="J2007" i="1"/>
  <c r="J1794" i="1"/>
  <c r="J2115" i="1"/>
  <c r="J2295" i="1"/>
  <c r="J2284" i="1"/>
  <c r="J2312" i="1"/>
  <c r="J2181" i="1"/>
  <c r="J2267" i="1"/>
  <c r="J2339" i="1"/>
  <c r="J2385" i="1"/>
  <c r="J2614" i="1"/>
  <c r="J2462" i="1"/>
  <c r="J2427" i="1"/>
  <c r="J1912" i="1"/>
  <c r="J2483" i="1"/>
  <c r="J2478" i="1"/>
  <c r="J2521" i="1"/>
  <c r="J2485" i="1"/>
  <c r="J1776" i="1"/>
  <c r="J2549" i="1"/>
  <c r="J2563" i="1"/>
  <c r="J2627" i="1"/>
  <c r="J2588" i="1"/>
  <c r="J2906" i="1"/>
  <c r="J2610" i="1"/>
  <c r="J2630" i="1"/>
  <c r="J2653" i="1"/>
  <c r="J2560" i="1"/>
  <c r="J2735" i="1"/>
  <c r="J2737" i="1"/>
  <c r="J2662" i="1"/>
  <c r="J2803" i="1"/>
  <c r="J2810" i="1"/>
  <c r="J2822" i="1"/>
  <c r="J2832" i="1"/>
  <c r="J2874" i="1"/>
  <c r="J3105" i="1"/>
  <c r="J2683" i="1"/>
  <c r="J3183" i="1"/>
  <c r="J2963" i="1"/>
  <c r="J2974" i="1"/>
  <c r="J2984" i="1"/>
  <c r="J2983" i="1"/>
  <c r="J3009" i="1"/>
  <c r="J2569" i="1"/>
  <c r="J2875" i="1"/>
  <c r="J2603" i="1"/>
  <c r="J3050" i="1"/>
  <c r="J3056" i="1"/>
  <c r="J3774" i="1"/>
  <c r="J3072" i="1"/>
  <c r="J3075" i="1"/>
  <c r="J3361" i="1"/>
  <c r="J3077" i="1"/>
  <c r="J436" i="1"/>
  <c r="J494" i="1"/>
  <c r="J788" i="1"/>
  <c r="J2296" i="1"/>
  <c r="J260" i="1"/>
  <c r="J3032" i="1"/>
  <c r="J138" i="1"/>
  <c r="J111" i="1"/>
  <c r="J77" i="1"/>
  <c r="J240" i="1"/>
  <c r="J438" i="1"/>
  <c r="J462" i="1"/>
  <c r="J695" i="1"/>
  <c r="J540" i="1"/>
  <c r="J766" i="1"/>
  <c r="J955" i="1"/>
  <c r="J1049" i="1"/>
  <c r="J1174" i="1"/>
  <c r="J1165" i="1"/>
  <c r="J1355" i="1"/>
  <c r="J1287" i="1"/>
  <c r="J1359" i="1"/>
  <c r="J2014" i="1"/>
  <c r="J1790" i="1"/>
  <c r="J1839" i="1"/>
  <c r="J1843" i="1"/>
  <c r="J1572" i="1"/>
  <c r="J1872" i="1"/>
  <c r="J1786" i="1"/>
  <c r="J1561" i="1"/>
  <c r="J2048" i="1"/>
  <c r="J1836" i="1"/>
  <c r="J2340" i="1"/>
  <c r="J2403" i="1"/>
  <c r="J2487" i="1"/>
  <c r="J3239" i="1"/>
  <c r="J3190" i="1"/>
  <c r="J2779" i="1"/>
  <c r="J2804" i="1"/>
  <c r="J2884" i="1"/>
  <c r="J2913" i="1"/>
  <c r="J2982" i="1"/>
  <c r="J2463" i="1"/>
  <c r="J3752" i="1"/>
  <c r="J3064" i="1"/>
  <c r="J3020" i="1"/>
  <c r="J2953" i="1"/>
  <c r="J356" i="1"/>
  <c r="J589" i="1"/>
  <c r="J1785" i="1"/>
  <c r="J2239" i="1"/>
  <c r="J2600" i="1"/>
  <c r="J1992" i="1"/>
  <c r="J2702" i="1"/>
  <c r="J2693" i="1"/>
  <c r="J182" i="1"/>
  <c r="J2989" i="1"/>
  <c r="J410" i="1"/>
  <c r="J239" i="1"/>
  <c r="J591" i="1"/>
  <c r="J308" i="1"/>
  <c r="J615" i="1"/>
  <c r="J522" i="1"/>
  <c r="J743" i="1"/>
  <c r="J789" i="1"/>
  <c r="J803" i="1"/>
  <c r="J705" i="1"/>
  <c r="J1001" i="1"/>
  <c r="J1199" i="1"/>
  <c r="J1079" i="1"/>
  <c r="J682" i="1"/>
  <c r="J2981" i="1"/>
  <c r="J546" i="1"/>
  <c r="J706" i="1"/>
  <c r="J1447" i="1"/>
  <c r="J1266" i="1"/>
  <c r="J1286" i="1"/>
  <c r="J1216" i="1"/>
  <c r="J654" i="1"/>
  <c r="J1517" i="1"/>
  <c r="J1395" i="1"/>
  <c r="J1423" i="1"/>
  <c r="J1187" i="1"/>
  <c r="J910" i="1"/>
  <c r="J1734" i="1"/>
  <c r="J2534" i="1"/>
  <c r="J2274" i="1"/>
  <c r="J2514" i="1"/>
  <c r="J1829" i="1"/>
  <c r="J2363" i="1"/>
  <c r="J2525" i="1"/>
  <c r="J2617" i="1"/>
  <c r="J2647" i="1"/>
  <c r="J1698" i="1"/>
  <c r="J2701" i="1"/>
  <c r="J2708" i="1"/>
  <c r="J1316" i="1"/>
  <c r="J2712" i="1"/>
  <c r="J2814" i="1"/>
  <c r="J1627" i="1"/>
  <c r="J3749" i="1"/>
  <c r="J2694" i="1"/>
  <c r="J2882" i="1"/>
  <c r="J2928" i="1"/>
  <c r="J1643" i="1"/>
  <c r="J2244" i="1"/>
  <c r="J2931" i="1"/>
  <c r="J3213" i="1"/>
  <c r="J2619" i="1"/>
  <c r="J2940" i="1"/>
  <c r="J2970" i="1"/>
  <c r="J660" i="1"/>
  <c r="J2964" i="1"/>
  <c r="J1221" i="1"/>
  <c r="J2888" i="1"/>
  <c r="J1474" i="1"/>
  <c r="J1838" i="1"/>
  <c r="J2109" i="1"/>
  <c r="J2242" i="1"/>
  <c r="J2973" i="1"/>
  <c r="J2446" i="1"/>
  <c r="J2576" i="1"/>
  <c r="J2394" i="1"/>
  <c r="J2738" i="1"/>
  <c r="J3051" i="1"/>
  <c r="J2900" i="1"/>
  <c r="J2864" i="1"/>
  <c r="J1192" i="1"/>
  <c r="J3022" i="1"/>
  <c r="J710" i="1"/>
  <c r="J2920" i="1"/>
  <c r="J2905" i="1"/>
  <c r="J52" i="1"/>
  <c r="J28" i="1"/>
  <c r="J247" i="1"/>
  <c r="J2795" i="1"/>
  <c r="J454" i="1"/>
  <c r="J296" i="1"/>
  <c r="J388" i="1"/>
  <c r="J363" i="1"/>
  <c r="J406" i="1"/>
  <c r="J365" i="1"/>
  <c r="J466" i="1"/>
  <c r="J425" i="1"/>
  <c r="J472" i="1"/>
  <c r="J497" i="1"/>
  <c r="J875" i="1"/>
  <c r="J907" i="1"/>
  <c r="J475" i="1"/>
  <c r="J1121" i="1"/>
  <c r="J680" i="1"/>
  <c r="J924" i="1"/>
  <c r="J607" i="1"/>
  <c r="J1083" i="1"/>
  <c r="J1082" i="1"/>
  <c r="J1092" i="1"/>
  <c r="J1101" i="1"/>
  <c r="J1102" i="1"/>
  <c r="J1225" i="1"/>
  <c r="J1275" i="1"/>
  <c r="J1296" i="1"/>
  <c r="J172" i="1"/>
  <c r="J1380" i="1"/>
  <c r="J1293" i="1"/>
  <c r="J1448" i="1"/>
  <c r="J913" i="1"/>
  <c r="J1427" i="1"/>
  <c r="J1563" i="1"/>
  <c r="J1076" i="1"/>
  <c r="J1602" i="1"/>
  <c r="J1495" i="1"/>
  <c r="J1614" i="1"/>
  <c r="J1662" i="1"/>
  <c r="J1200" i="1"/>
  <c r="J1881" i="1"/>
  <c r="J2323" i="1"/>
  <c r="J2245" i="1"/>
  <c r="J1712" i="1"/>
  <c r="J3737" i="1"/>
  <c r="J2451" i="1"/>
  <c r="J1404" i="1"/>
  <c r="J2429" i="1"/>
  <c r="J2360" i="1"/>
  <c r="J2184" i="1"/>
  <c r="J2601" i="1"/>
  <c r="J2638" i="1"/>
  <c r="J2533" i="1"/>
  <c r="J2643" i="1"/>
  <c r="J2644" i="1"/>
  <c r="J2656" i="1"/>
  <c r="J2746" i="1"/>
  <c r="J2801" i="1"/>
  <c r="J3787" i="1"/>
  <c r="J2820" i="1"/>
  <c r="J2705" i="1"/>
  <c r="J2592" i="1"/>
  <c r="J2842" i="1"/>
  <c r="J2851" i="1"/>
  <c r="J2922" i="1"/>
  <c r="J2858" i="1"/>
  <c r="J2897" i="1"/>
  <c r="J2907" i="1"/>
  <c r="J2798" i="1"/>
  <c r="J2919" i="1"/>
  <c r="J2933" i="1"/>
  <c r="J2676" i="1"/>
  <c r="J2925" i="1"/>
  <c r="J3785" i="1"/>
  <c r="J2927" i="1"/>
  <c r="J2934" i="1"/>
  <c r="J3227" i="1"/>
  <c r="J2941" i="1"/>
  <c r="J300" i="1"/>
  <c r="J953" i="1"/>
  <c r="J564" i="1"/>
  <c r="J2932" i="1"/>
  <c r="J121" i="1"/>
  <c r="J5" i="1"/>
  <c r="J956" i="1"/>
  <c r="J216" i="1"/>
  <c r="J295" i="1"/>
  <c r="J360" i="1"/>
  <c r="J621" i="1"/>
  <c r="J652" i="1"/>
  <c r="J662" i="1"/>
  <c r="J746" i="1"/>
  <c r="J824" i="1"/>
  <c r="J863" i="1"/>
  <c r="J872" i="1"/>
  <c r="J1170" i="1"/>
  <c r="J894" i="1"/>
  <c r="J1307" i="1"/>
  <c r="J1438" i="1"/>
  <c r="J2645" i="1"/>
  <c r="J883" i="1"/>
  <c r="J1736" i="1"/>
  <c r="J1762" i="1"/>
  <c r="J1528" i="1"/>
  <c r="J1768" i="1"/>
  <c r="J1806" i="1"/>
  <c r="J997" i="1"/>
  <c r="J2119" i="1"/>
  <c r="J2221" i="1"/>
  <c r="J2583" i="1"/>
  <c r="J2250" i="1"/>
  <c r="J2979" i="1"/>
  <c r="J2654" i="1"/>
  <c r="J2699" i="1"/>
  <c r="J2715" i="1"/>
  <c r="J1796" i="1"/>
  <c r="J1376" i="1"/>
  <c r="J2718" i="1"/>
  <c r="J2865" i="1"/>
  <c r="J565" i="1"/>
  <c r="J3054" i="1"/>
  <c r="J3779" i="1"/>
  <c r="J1653" i="1"/>
  <c r="J2639" i="1"/>
  <c r="J1356" i="1"/>
  <c r="J588" i="1"/>
  <c r="J6" i="1"/>
  <c r="J1873" i="1"/>
  <c r="J2853" i="1"/>
  <c r="J2528" i="1"/>
  <c r="J137" i="1"/>
  <c r="J351" i="1"/>
  <c r="J329" i="1"/>
  <c r="J420" i="1"/>
  <c r="J357" i="1"/>
  <c r="J469" i="1"/>
  <c r="J471" i="1"/>
  <c r="J566" i="1"/>
  <c r="J427" i="1"/>
  <c r="J668" i="1"/>
  <c r="J636" i="1"/>
  <c r="J218" i="1"/>
  <c r="J899" i="1"/>
  <c r="J879" i="1"/>
  <c r="J817" i="1"/>
  <c r="J1555" i="1"/>
  <c r="J698" i="1"/>
  <c r="J1279" i="1"/>
  <c r="J959" i="1"/>
  <c r="J912" i="1"/>
  <c r="J967" i="1"/>
  <c r="J1306" i="1"/>
  <c r="J619" i="1"/>
  <c r="J979" i="1"/>
  <c r="J1006" i="1"/>
  <c r="J994" i="1"/>
  <c r="J1054" i="1"/>
  <c r="J1062" i="1"/>
  <c r="J1088" i="1"/>
  <c r="J1303" i="1"/>
  <c r="J1093" i="1"/>
  <c r="J1070" i="1"/>
  <c r="J1185" i="1"/>
  <c r="J1223" i="1"/>
  <c r="J1210" i="1"/>
  <c r="J1141" i="1"/>
  <c r="J1527" i="1"/>
  <c r="J1398" i="1"/>
  <c r="J1217" i="1"/>
  <c r="J1402" i="1"/>
  <c r="J1485" i="1"/>
  <c r="J1493" i="1"/>
  <c r="J1366" i="1"/>
  <c r="J976" i="1"/>
  <c r="J1514" i="1"/>
  <c r="J2744" i="1"/>
  <c r="J1574" i="1"/>
  <c r="J1576" i="1"/>
  <c r="J1600" i="1"/>
  <c r="J1747" i="1"/>
  <c r="J3067" i="1"/>
  <c r="J1353" i="1"/>
  <c r="J1401" i="1"/>
  <c r="J1110" i="1"/>
  <c r="J1387" i="1"/>
  <c r="J1488" i="1"/>
  <c r="J1767" i="1"/>
  <c r="J1771" i="1"/>
  <c r="J663" i="1"/>
  <c r="J1827" i="1"/>
  <c r="J2855" i="1"/>
  <c r="J1887" i="1"/>
  <c r="J1916" i="1"/>
  <c r="J1655" i="1"/>
  <c r="J2026" i="1"/>
  <c r="J2262" i="1"/>
  <c r="J2225" i="1"/>
  <c r="J2254" i="1"/>
  <c r="J1745" i="1"/>
  <c r="J2308" i="1"/>
  <c r="J2384" i="1"/>
  <c r="J2121" i="1"/>
  <c r="J2367" i="1"/>
  <c r="J2397" i="1"/>
  <c r="J2078" i="1"/>
  <c r="J2424" i="1"/>
  <c r="J2437" i="1"/>
  <c r="J2287" i="1"/>
  <c r="J1321" i="1"/>
  <c r="J2918" i="1"/>
  <c r="J2480" i="1"/>
  <c r="J2489" i="1"/>
  <c r="J2557" i="1"/>
  <c r="J2518" i="1"/>
  <c r="J2615" i="1"/>
  <c r="J2721" i="1"/>
  <c r="J2558" i="1"/>
  <c r="J532" i="1"/>
  <c r="J2636" i="1"/>
  <c r="J2634" i="1"/>
  <c r="J2753" i="1"/>
  <c r="J2674" i="1"/>
  <c r="J2685" i="1"/>
  <c r="J1177" i="1"/>
  <c r="J2987" i="1"/>
  <c r="J2305" i="1"/>
  <c r="J2722" i="1"/>
  <c r="J2591" i="1"/>
  <c r="J2726" i="1"/>
  <c r="J2741" i="1"/>
  <c r="J2706" i="1"/>
  <c r="J2742" i="1"/>
  <c r="J2764" i="1"/>
  <c r="J2398" i="1"/>
  <c r="J2759" i="1"/>
  <c r="J2768" i="1"/>
  <c r="J2771" i="1"/>
  <c r="J2785" i="1"/>
  <c r="J2786" i="1"/>
  <c r="J2794" i="1"/>
  <c r="J2800" i="1"/>
  <c r="J3675" i="1"/>
  <c r="J2258" i="1"/>
  <c r="J2417" i="1"/>
  <c r="J2808" i="1"/>
  <c r="J2503" i="1"/>
  <c r="J2816" i="1"/>
  <c r="J2578" i="1"/>
  <c r="J2815" i="1"/>
  <c r="J2825" i="1"/>
  <c r="J2823" i="1"/>
  <c r="J2691" i="1"/>
  <c r="J2506" i="1"/>
  <c r="J2828" i="1"/>
  <c r="J2829" i="1"/>
  <c r="J2597" i="1"/>
  <c r="J2826" i="1"/>
  <c r="J2817" i="1"/>
  <c r="J2646" i="1"/>
  <c r="J536" i="1"/>
  <c r="J745" i="1"/>
  <c r="J2740" i="1"/>
  <c r="J1695" i="1"/>
  <c r="J686" i="1"/>
  <c r="J2387" i="1"/>
  <c r="J3778" i="1"/>
  <c r="J2472" i="1"/>
  <c r="J2458" i="1"/>
  <c r="J364" i="1"/>
  <c r="J813" i="1"/>
  <c r="J2596" i="1"/>
  <c r="J634" i="1"/>
  <c r="J455" i="1"/>
  <c r="J888" i="1"/>
  <c r="J925" i="1"/>
  <c r="J950" i="1"/>
  <c r="J1215" i="1"/>
  <c r="J392" i="1"/>
  <c r="J1375" i="1"/>
  <c r="J1446" i="1"/>
  <c r="J2282" i="1"/>
  <c r="J1456" i="1"/>
  <c r="J1532" i="1"/>
  <c r="J1864" i="1"/>
  <c r="J2313" i="1"/>
  <c r="J2468" i="1"/>
  <c r="J2408" i="1"/>
  <c r="J2575" i="1"/>
  <c r="J2664" i="1"/>
  <c r="J2454" i="1"/>
  <c r="J1741" i="1"/>
  <c r="J3776" i="1"/>
  <c r="J2739" i="1"/>
  <c r="J2748" i="1"/>
  <c r="J2710" i="1"/>
  <c r="J2903" i="1"/>
  <c r="J3600" i="1"/>
  <c r="J2698" i="1"/>
  <c r="J75" i="1"/>
  <c r="J1594" i="1"/>
  <c r="J2760" i="1"/>
  <c r="J771" i="1"/>
  <c r="J1052" i="1"/>
  <c r="J1302" i="1"/>
  <c r="J1551" i="1"/>
  <c r="J920" i="1"/>
  <c r="J3156" i="1"/>
  <c r="J2447" i="1"/>
  <c r="J2700" i="1"/>
  <c r="J2336" i="1"/>
  <c r="J2572" i="1"/>
  <c r="J2724" i="1"/>
  <c r="J219" i="1"/>
  <c r="J963" i="1"/>
  <c r="J2401" i="1"/>
  <c r="J96" i="1"/>
  <c r="J397" i="1"/>
  <c r="J487" i="1"/>
  <c r="J592" i="1"/>
  <c r="J685" i="1"/>
  <c r="J781" i="1"/>
  <c r="J855" i="1"/>
  <c r="J1094" i="1"/>
  <c r="J895" i="1"/>
  <c r="J890" i="1"/>
  <c r="J1136" i="1"/>
  <c r="J1130" i="1"/>
  <c r="J1249" i="1"/>
  <c r="J1201" i="1"/>
  <c r="J1413" i="1"/>
  <c r="J1425" i="1"/>
  <c r="J1444" i="1"/>
  <c r="J1467" i="1"/>
  <c r="J1499" i="1"/>
  <c r="J1454" i="1"/>
  <c r="J1792" i="1"/>
  <c r="J1432" i="1"/>
  <c r="J506" i="1"/>
  <c r="J1946" i="1"/>
  <c r="J1805" i="1"/>
  <c r="J2379" i="1"/>
  <c r="J2357" i="1"/>
  <c r="J2484" i="1"/>
  <c r="J2624" i="1"/>
  <c r="J2510" i="1"/>
  <c r="J2555" i="1"/>
  <c r="J2585" i="1"/>
  <c r="J2237" i="1"/>
  <c r="J2579" i="1"/>
  <c r="J2631" i="1"/>
  <c r="J2663" i="1"/>
  <c r="J2559" i="1"/>
  <c r="J1490" i="1"/>
  <c r="J2661" i="1"/>
  <c r="J2672" i="1"/>
  <c r="J2673" i="1"/>
  <c r="J2677" i="1"/>
  <c r="J2687" i="1"/>
  <c r="J2688" i="1"/>
  <c r="J2690" i="1"/>
  <c r="J2696" i="1"/>
  <c r="J3636" i="1"/>
  <c r="J2697" i="1"/>
  <c r="J3782" i="1"/>
  <c r="J2652" i="1"/>
  <c r="J2769" i="1"/>
  <c r="J222" i="1"/>
  <c r="J707" i="1"/>
  <c r="J932" i="1"/>
  <c r="J1125" i="1"/>
  <c r="J1522" i="1"/>
  <c r="J1497" i="1"/>
  <c r="J2300" i="1"/>
  <c r="J1733" i="1"/>
  <c r="J2374" i="1"/>
  <c r="J2382" i="1"/>
  <c r="J2455" i="1"/>
  <c r="J1748" i="1"/>
  <c r="J3635" i="1"/>
  <c r="J2657" i="1"/>
  <c r="J2516" i="1"/>
  <c r="J2526" i="1"/>
  <c r="J2345" i="1"/>
  <c r="J2551" i="1"/>
  <c r="J2543" i="1"/>
  <c r="J1621" i="1"/>
  <c r="J126" i="1"/>
  <c r="J693" i="1"/>
  <c r="J136" i="1"/>
  <c r="J246" i="1"/>
  <c r="J930" i="1"/>
  <c r="J756" i="1"/>
  <c r="J197" i="1"/>
  <c r="J1036" i="1"/>
  <c r="J858" i="1"/>
  <c r="J842" i="1"/>
  <c r="J814" i="1"/>
  <c r="J958" i="1"/>
  <c r="J1016" i="1"/>
  <c r="J1116" i="1"/>
  <c r="J1196" i="1"/>
  <c r="J1503" i="1"/>
  <c r="J1295" i="1"/>
  <c r="J992" i="1"/>
  <c r="J1462" i="1"/>
  <c r="J1507" i="1"/>
  <c r="J1421" i="1"/>
  <c r="J1392" i="1"/>
  <c r="J1546" i="1"/>
  <c r="J1604" i="1"/>
  <c r="J1797" i="1"/>
  <c r="J1830" i="1"/>
  <c r="J1807" i="1"/>
  <c r="J1516" i="1"/>
  <c r="J1800" i="1"/>
  <c r="J1849" i="1"/>
  <c r="J1945" i="1"/>
  <c r="J2051" i="1"/>
  <c r="J1965" i="1"/>
  <c r="J2190" i="1"/>
  <c r="J2228" i="1"/>
  <c r="J2291" i="1"/>
  <c r="J2450" i="1"/>
  <c r="J2491" i="1"/>
  <c r="J1927" i="1"/>
  <c r="J2501" i="1"/>
  <c r="J2512" i="1"/>
  <c r="J2537" i="1"/>
  <c r="J2535" i="1"/>
  <c r="J2524" i="1"/>
  <c r="J2411" i="1"/>
  <c r="J2703" i="1"/>
  <c r="J3633" i="1"/>
  <c r="J2532" i="1"/>
  <c r="J2802" i="1"/>
  <c r="J2609" i="1"/>
  <c r="J2375" i="1"/>
  <c r="J2625" i="1"/>
  <c r="J2602" i="1"/>
  <c r="J2606" i="1"/>
  <c r="J2635" i="1"/>
  <c r="J2618" i="1"/>
  <c r="J730" i="1"/>
  <c r="J1869" i="1"/>
  <c r="J3030" i="1"/>
  <c r="J2616" i="1"/>
  <c r="J2622" i="1"/>
  <c r="J936" i="1"/>
  <c r="J1980" i="1"/>
  <c r="J2497" i="1"/>
  <c r="J2442" i="1"/>
  <c r="J311" i="1"/>
  <c r="J2595" i="1"/>
  <c r="J491" i="1"/>
  <c r="J535" i="1"/>
  <c r="J923" i="1"/>
  <c r="J1145" i="1"/>
  <c r="J1400" i="1"/>
  <c r="J1553" i="1"/>
  <c r="J1693" i="1"/>
  <c r="J2128" i="1"/>
  <c r="J2318" i="1"/>
  <c r="J2238" i="1"/>
  <c r="J2474" i="1"/>
  <c r="J2461" i="1"/>
  <c r="J2541" i="1"/>
  <c r="J2599" i="1"/>
  <c r="J2598" i="1"/>
  <c r="J2406" i="1"/>
  <c r="J786" i="1"/>
  <c r="J2112" i="1"/>
  <c r="J2797" i="1"/>
  <c r="J2430" i="1"/>
  <c r="J65" i="1"/>
  <c r="J133" i="1"/>
  <c r="J170" i="1"/>
  <c r="J233" i="1"/>
  <c r="J234" i="1"/>
  <c r="J521" i="1"/>
  <c r="J677" i="1"/>
  <c r="J741" i="1"/>
  <c r="J1027" i="1"/>
  <c r="J1108" i="1"/>
  <c r="J1153" i="1"/>
  <c r="J1259" i="1"/>
  <c r="J1237" i="1"/>
  <c r="J1066" i="1"/>
  <c r="J1326" i="1"/>
  <c r="J1320" i="1"/>
  <c r="J1095" i="1"/>
  <c r="J1500" i="1"/>
  <c r="J1533" i="1"/>
  <c r="J1556" i="1"/>
  <c r="J1739" i="1"/>
  <c r="J1593" i="1"/>
  <c r="J1352" i="1"/>
  <c r="J1471" i="1"/>
  <c r="J1668" i="1"/>
  <c r="J1841" i="1"/>
  <c r="J1761" i="1"/>
  <c r="J1884" i="1"/>
  <c r="J1609" i="1"/>
  <c r="J2015" i="1"/>
  <c r="J1905" i="1"/>
  <c r="J2095" i="1"/>
  <c r="J2247" i="1"/>
  <c r="J2167" i="1"/>
  <c r="J2214" i="1"/>
  <c r="J2303" i="1"/>
  <c r="J2234" i="1"/>
  <c r="J2354" i="1"/>
  <c r="J2335" i="1"/>
  <c r="J2422" i="1"/>
  <c r="J2439" i="1"/>
  <c r="J2435" i="1"/>
  <c r="J2527" i="1"/>
  <c r="J2548" i="1"/>
  <c r="J2562" i="1"/>
  <c r="J2490" i="1"/>
  <c r="J2561" i="1"/>
  <c r="J2564" i="1"/>
  <c r="J2567" i="1"/>
  <c r="J2937" i="1"/>
  <c r="J2207" i="1"/>
  <c r="J2570" i="1"/>
  <c r="J2392" i="1"/>
  <c r="J3772" i="1"/>
  <c r="J844" i="1"/>
  <c r="J2320" i="1"/>
  <c r="J1848" i="1"/>
  <c r="J2547" i="1"/>
  <c r="J99" i="1"/>
  <c r="J470" i="1"/>
  <c r="J584" i="1"/>
  <c r="J820" i="1"/>
  <c r="J1026" i="1"/>
  <c r="J2122" i="1"/>
  <c r="J2460" i="1"/>
  <c r="J2252" i="1"/>
  <c r="J1855" i="1"/>
  <c r="J2436" i="1"/>
  <c r="J1040" i="1"/>
  <c r="J2540" i="1"/>
  <c r="J2372" i="1"/>
  <c r="J2542" i="1"/>
  <c r="J2758" i="1"/>
  <c r="J2475" i="1"/>
  <c r="J3431" i="1"/>
  <c r="J2530" i="1"/>
  <c r="J304" i="1"/>
  <c r="J280" i="1"/>
  <c r="J431" i="1"/>
  <c r="J415" i="1"/>
  <c r="J489" i="1"/>
  <c r="J223" i="1"/>
  <c r="J568" i="1"/>
  <c r="J641" i="1"/>
  <c r="J653" i="1"/>
  <c r="J520" i="1"/>
  <c r="J808" i="1"/>
  <c r="J903" i="1"/>
  <c r="J833" i="1"/>
  <c r="J881" i="1"/>
  <c r="J998" i="1"/>
  <c r="J993" i="1"/>
  <c r="J1178" i="1"/>
  <c r="J987" i="1"/>
  <c r="J1104" i="1"/>
  <c r="J1163" i="1"/>
  <c r="J1180" i="1"/>
  <c r="J1256" i="1"/>
  <c r="J1252" i="1"/>
  <c r="J1205" i="1"/>
  <c r="J1078" i="1"/>
  <c r="J1118" i="1"/>
  <c r="J1189" i="1"/>
  <c r="J1328" i="1"/>
  <c r="J1461" i="1"/>
  <c r="J1281" i="1"/>
  <c r="J1439" i="1"/>
  <c r="J34" i="1"/>
  <c r="J1449" i="1"/>
  <c r="J1410" i="1"/>
  <c r="J1351" i="1"/>
  <c r="J1434" i="1"/>
  <c r="J1481" i="1"/>
  <c r="J1486" i="1"/>
  <c r="J1310" i="1"/>
  <c r="J1506" i="1"/>
  <c r="J1450" i="1"/>
  <c r="J1535" i="1"/>
  <c r="J1314" i="1"/>
  <c r="J1673" i="1"/>
  <c r="J999" i="1"/>
  <c r="J1560" i="1"/>
  <c r="J1766" i="1"/>
  <c r="J1649" i="1"/>
  <c r="J1650" i="1"/>
  <c r="J1687" i="1"/>
  <c r="J2324" i="1"/>
  <c r="J1824" i="1"/>
  <c r="J1865" i="1"/>
  <c r="J1925" i="1"/>
  <c r="J1940" i="1"/>
  <c r="J1986" i="1"/>
  <c r="J2142" i="1"/>
  <c r="J2103" i="1"/>
  <c r="J2005" i="1"/>
  <c r="J2149" i="1"/>
  <c r="J2265" i="1"/>
  <c r="J2041" i="1"/>
  <c r="J2292" i="1"/>
  <c r="J2362" i="1"/>
  <c r="J2434" i="1"/>
  <c r="J2433" i="1"/>
  <c r="J2321" i="1"/>
  <c r="J2338" i="1"/>
  <c r="J2495" i="1"/>
  <c r="J2243" i="1"/>
  <c r="J2457" i="1"/>
  <c r="J2566" i="1"/>
  <c r="J2493" i="1"/>
  <c r="J2504" i="1"/>
  <c r="J2257" i="1"/>
  <c r="J407" i="1"/>
  <c r="J2511" i="1"/>
  <c r="J2515" i="1"/>
  <c r="J2513" i="1"/>
  <c r="J3727" i="1"/>
  <c r="J2413" i="1"/>
  <c r="J966" i="1"/>
  <c r="J613" i="1"/>
  <c r="J2226" i="1"/>
  <c r="J2376" i="1"/>
  <c r="J2358" i="1"/>
  <c r="J1710" i="1"/>
  <c r="J2445" i="1"/>
  <c r="J2452" i="1"/>
  <c r="J2456" i="1"/>
  <c r="J319" i="1"/>
  <c r="J529" i="1"/>
  <c r="J2263" i="1"/>
  <c r="J2105" i="1"/>
  <c r="J2133" i="1"/>
  <c r="J3780" i="1"/>
  <c r="J1611" i="1"/>
  <c r="J2418" i="1"/>
  <c r="J2421" i="1"/>
  <c r="J2232" i="1"/>
  <c r="J3786" i="1"/>
  <c r="J2302" i="1"/>
  <c r="J3518" i="1"/>
  <c r="J2473" i="1"/>
  <c r="J193" i="1"/>
  <c r="J2476" i="1"/>
  <c r="J2355" i="1"/>
  <c r="J1246" i="1"/>
  <c r="J3770" i="1"/>
  <c r="J2332" i="1"/>
  <c r="J405" i="1"/>
  <c r="J211" i="1"/>
  <c r="J2431" i="1"/>
  <c r="J638" i="1"/>
  <c r="J719" i="1"/>
  <c r="J784" i="1"/>
  <c r="J884" i="1"/>
  <c r="J2727" i="1"/>
  <c r="J859" i="1"/>
  <c r="J794" i="1"/>
  <c r="J1150" i="1"/>
  <c r="J1455" i="1"/>
  <c r="J1409" i="1"/>
  <c r="J1029" i="1"/>
  <c r="J1567" i="1"/>
  <c r="J1575" i="1"/>
  <c r="J1686" i="1"/>
  <c r="J1624" i="1"/>
  <c r="J1685" i="1"/>
  <c r="J1689" i="1"/>
  <c r="J1292" i="1"/>
  <c r="J1770" i="1"/>
  <c r="J1941" i="1"/>
  <c r="J1982" i="1"/>
  <c r="J2464" i="1"/>
  <c r="J2079" i="1"/>
  <c r="J2164" i="1"/>
  <c r="J2175" i="1"/>
  <c r="J2230" i="1"/>
  <c r="J2330" i="1"/>
  <c r="J2366" i="1"/>
  <c r="J2205" i="1"/>
  <c r="J2369" i="1"/>
  <c r="J2390" i="1"/>
  <c r="J2402" i="1"/>
  <c r="J2405" i="1"/>
  <c r="J2331" i="1"/>
  <c r="J2145" i="1"/>
  <c r="J2182" i="1"/>
  <c r="J2425" i="1"/>
  <c r="J2432" i="1"/>
  <c r="J2788" i="1"/>
  <c r="J3018" i="1"/>
  <c r="J2307" i="1"/>
  <c r="J3099" i="1"/>
  <c r="J2426" i="1"/>
  <c r="J2093" i="1"/>
  <c r="J2441" i="1"/>
  <c r="J2440" i="1"/>
  <c r="J2443" i="1"/>
  <c r="J55" i="1"/>
  <c r="J2428" i="1"/>
  <c r="J2420" i="1"/>
  <c r="J1667" i="1"/>
  <c r="J2393" i="1"/>
  <c r="J2113" i="1"/>
  <c r="J2419" i="1"/>
  <c r="J1900" i="1"/>
  <c r="J616" i="1"/>
  <c r="J294" i="1"/>
  <c r="J943" i="1"/>
  <c r="J944" i="1"/>
  <c r="J1390" i="1"/>
  <c r="J1018" i="1"/>
  <c r="J1554" i="1"/>
  <c r="J1584" i="1"/>
  <c r="J1738" i="1"/>
  <c r="J1128" i="1"/>
  <c r="J1787" i="1"/>
  <c r="J1944" i="1"/>
  <c r="J2327" i="1"/>
  <c r="J3215" i="1"/>
  <c r="J2377" i="1"/>
  <c r="J2386" i="1"/>
  <c r="J2389" i="1"/>
  <c r="J2383" i="1"/>
  <c r="J2395" i="1"/>
  <c r="J353" i="1"/>
  <c r="J1821" i="1"/>
  <c r="J2010" i="1"/>
  <c r="J1426" i="1"/>
  <c r="J1665" i="1"/>
  <c r="J2279" i="1"/>
  <c r="J2368" i="1"/>
  <c r="J1638" i="1"/>
  <c r="J2269" i="1"/>
  <c r="J1700" i="1"/>
  <c r="J1764" i="1"/>
  <c r="J120" i="1"/>
  <c r="J531" i="1"/>
  <c r="J1305" i="1"/>
  <c r="J720" i="1"/>
  <c r="J288" i="1"/>
  <c r="J1015" i="1"/>
  <c r="J1155" i="1"/>
  <c r="J870" i="1"/>
  <c r="J1135" i="1"/>
  <c r="J402" i="1"/>
  <c r="J580" i="1"/>
  <c r="J1190" i="1"/>
  <c r="J1019" i="1"/>
  <c r="J1183" i="1"/>
  <c r="J951" i="1"/>
  <c r="J1329" i="1"/>
  <c r="J1288" i="1"/>
  <c r="J1468" i="1"/>
  <c r="J1543" i="1"/>
  <c r="J1672" i="1"/>
  <c r="J1620" i="1"/>
  <c r="J1634" i="1"/>
  <c r="J1664" i="1"/>
  <c r="J1743" i="1"/>
  <c r="J1791" i="1"/>
  <c r="J1866" i="1"/>
  <c r="J1867" i="1"/>
  <c r="J1882" i="1"/>
  <c r="J1917" i="1"/>
  <c r="J2177" i="1"/>
  <c r="J2058" i="1"/>
  <c r="J2043" i="1"/>
  <c r="J2011" i="1"/>
  <c r="J1988" i="1"/>
  <c r="J2118" i="1"/>
  <c r="J2172" i="1"/>
  <c r="J2126" i="1"/>
  <c r="J2096" i="1"/>
  <c r="J2294" i="1"/>
  <c r="J1971" i="1"/>
  <c r="J2325" i="1"/>
  <c r="J2341" i="1"/>
  <c r="J2326" i="1"/>
  <c r="J2351" i="1"/>
  <c r="J2502" i="1"/>
  <c r="J2352" i="1"/>
  <c r="J2356" i="1"/>
  <c r="J2359" i="1"/>
  <c r="J1756" i="1"/>
  <c r="J1834" i="1"/>
  <c r="J2350" i="1"/>
  <c r="J1846" i="1"/>
  <c r="J1258" i="1"/>
  <c r="J1004" i="1"/>
  <c r="J1186" i="1"/>
  <c r="J1091" i="1"/>
  <c r="J277" i="1"/>
  <c r="J2159" i="1"/>
  <c r="J1570" i="1"/>
  <c r="J160" i="1"/>
  <c r="J812" i="1"/>
  <c r="J1919" i="1"/>
  <c r="J2297" i="1"/>
  <c r="J2322" i="1"/>
  <c r="J678" i="1"/>
  <c r="J810" i="1"/>
  <c r="J2024" i="1"/>
  <c r="J1343" i="1"/>
  <c r="J836" i="1"/>
  <c r="J1682" i="1"/>
  <c r="J949" i="1"/>
  <c r="J1737" i="1"/>
  <c r="J2179" i="1"/>
  <c r="J1886" i="1"/>
  <c r="J2233" i="1"/>
  <c r="J1658" i="1"/>
  <c r="J1943" i="1"/>
  <c r="J1391" i="1"/>
  <c r="J2298" i="1"/>
  <c r="J2299" i="1"/>
  <c r="J2306" i="1"/>
  <c r="J2301" i="1"/>
  <c r="J3015" i="1"/>
  <c r="J2728" i="1"/>
  <c r="J2304" i="1"/>
  <c r="J2281" i="1"/>
  <c r="J1708" i="1"/>
  <c r="J2209" i="1"/>
  <c r="J2170" i="1"/>
  <c r="J2290" i="1"/>
  <c r="J337" i="1"/>
  <c r="J778" i="1"/>
  <c r="J1106" i="1"/>
  <c r="J2248" i="1"/>
  <c r="J1386" i="1"/>
  <c r="J1022" i="1"/>
  <c r="J3084" i="1"/>
  <c r="J2280" i="1"/>
  <c r="J985" i="1"/>
  <c r="J2223" i="1"/>
  <c r="J1317" i="1"/>
  <c r="J1547" i="1"/>
  <c r="J1431" i="1"/>
  <c r="J1433" i="1"/>
  <c r="J1389" i="1"/>
  <c r="J1442" i="1"/>
  <c r="J770" i="1"/>
  <c r="J2317" i="1"/>
  <c r="J1645" i="1"/>
  <c r="J1726" i="1"/>
  <c r="J1705" i="1"/>
  <c r="J1725" i="1"/>
  <c r="J1654" i="1"/>
  <c r="J1819" i="1"/>
  <c r="J1837" i="1"/>
  <c r="J1851" i="1"/>
  <c r="J1918" i="1"/>
  <c r="J1923" i="1"/>
  <c r="J1612" i="1"/>
  <c r="J1993" i="1"/>
  <c r="J1893" i="1"/>
  <c r="J2137" i="1"/>
  <c r="J2084" i="1"/>
  <c r="J2077" i="1"/>
  <c r="J2131" i="1"/>
  <c r="J2198" i="1"/>
  <c r="J2346" i="1"/>
  <c r="J2550" i="1"/>
  <c r="J2253" i="1"/>
  <c r="J2409" i="1"/>
  <c r="J2991" i="1"/>
  <c r="J2218" i="1"/>
  <c r="J1989" i="1"/>
  <c r="J2246" i="1"/>
  <c r="J2271" i="1"/>
  <c r="J2293" i="1"/>
  <c r="J2272" i="1"/>
  <c r="J1755" i="1"/>
  <c r="J2068" i="1"/>
  <c r="J2268" i="1"/>
  <c r="J2202" i="1"/>
  <c r="J1815" i="1"/>
  <c r="J2212" i="1"/>
  <c r="J656" i="1"/>
  <c r="J1681" i="1"/>
  <c r="J1379" i="1"/>
  <c r="J1854" i="1"/>
  <c r="J2130" i="1"/>
  <c r="J2186" i="1"/>
  <c r="J1688" i="1"/>
  <c r="J2047" i="1"/>
  <c r="J734" i="1"/>
  <c r="J2259" i="1"/>
  <c r="J1951" i="1"/>
  <c r="J2107" i="1"/>
  <c r="J1717" i="1"/>
  <c r="J2089" i="1"/>
  <c r="J1674" i="1"/>
  <c r="J2033" i="1"/>
  <c r="J2197" i="1"/>
  <c r="J2229" i="1"/>
  <c r="J2236" i="1"/>
  <c r="J1159" i="1"/>
  <c r="J1385" i="1"/>
  <c r="J1587" i="1"/>
  <c r="J1589" i="1"/>
  <c r="J1577" i="1"/>
  <c r="J1723" i="1"/>
  <c r="J1883" i="1"/>
  <c r="J476" i="1"/>
  <c r="J2038" i="1"/>
  <c r="J2120" i="1"/>
  <c r="J1816" i="1"/>
  <c r="J2160" i="1"/>
  <c r="J2162" i="1"/>
  <c r="J2166" i="1"/>
  <c r="J2189" i="1"/>
  <c r="J2195" i="1"/>
  <c r="J2201" i="1"/>
  <c r="J2192" i="1"/>
  <c r="J2208" i="1"/>
  <c r="J2204" i="1"/>
  <c r="J2224" i="1"/>
  <c r="J2219" i="1"/>
  <c r="J2264" i="1"/>
  <c r="J2194" i="1"/>
  <c r="J61" i="1"/>
  <c r="J2163" i="1"/>
  <c r="J2200" i="1"/>
  <c r="J1757" i="1"/>
  <c r="J1935" i="1"/>
  <c r="J2090" i="1"/>
  <c r="J2146" i="1"/>
  <c r="J2102" i="1"/>
  <c r="J2220" i="1"/>
  <c r="J2151" i="1"/>
  <c r="J2206" i="1"/>
  <c r="J1139" i="1"/>
  <c r="J1779" i="1"/>
  <c r="J968" i="1"/>
  <c r="J460" i="1"/>
  <c r="J1151" i="1"/>
  <c r="J2185" i="1"/>
  <c r="J1552" i="1"/>
  <c r="J1505" i="1"/>
  <c r="J1877" i="1"/>
  <c r="J1831" i="1"/>
  <c r="J1835" i="1"/>
  <c r="J1633" i="1"/>
  <c r="J2404" i="1"/>
  <c r="J2091" i="1"/>
  <c r="J2168" i="1"/>
  <c r="J2171" i="1"/>
  <c r="J2173" i="1"/>
  <c r="J2174" i="1"/>
  <c r="J1950" i="1"/>
  <c r="J1300" i="1"/>
  <c r="J2100" i="1"/>
  <c r="J1942" i="1"/>
  <c r="J2227" i="1"/>
  <c r="J2158" i="1"/>
  <c r="J1731" i="1"/>
  <c r="J163" i="1"/>
  <c r="J816" i="1"/>
  <c r="J1164" i="1"/>
  <c r="J1239" i="1"/>
  <c r="J1158" i="1"/>
  <c r="J1284" i="1"/>
  <c r="J1203" i="1"/>
  <c r="J1453" i="1"/>
  <c r="J3781" i="1"/>
  <c r="J1573" i="1"/>
  <c r="J1502" i="1"/>
  <c r="J481" i="1"/>
  <c r="J1492" i="1"/>
  <c r="J1860" i="1"/>
  <c r="J1630" i="1"/>
  <c r="J1782" i="1"/>
  <c r="J1842" i="1"/>
  <c r="J1679" i="1"/>
  <c r="J1880" i="1"/>
  <c r="J1947" i="1"/>
  <c r="J1904" i="1"/>
  <c r="J1899" i="1"/>
  <c r="J1994" i="1"/>
  <c r="J2029" i="1"/>
  <c r="J2050" i="1"/>
  <c r="J2055" i="1"/>
  <c r="J2266" i="1"/>
  <c r="J2080" i="1"/>
  <c r="J2081" i="1"/>
  <c r="J2085" i="1"/>
  <c r="J2135" i="1"/>
  <c r="J2110" i="1"/>
  <c r="J2075" i="1"/>
  <c r="J2111" i="1"/>
  <c r="J2129" i="1"/>
  <c r="J2108" i="1"/>
  <c r="J2136" i="1"/>
  <c r="J2138" i="1"/>
  <c r="J2211" i="1"/>
  <c r="J2123" i="1"/>
  <c r="J2060" i="1"/>
  <c r="J2150" i="1"/>
  <c r="J2152" i="1"/>
  <c r="J2153" i="1"/>
  <c r="J2144" i="1"/>
  <c r="J2154" i="1"/>
  <c r="J2155" i="1"/>
  <c r="J2222" i="1"/>
  <c r="J1469" i="1"/>
  <c r="J2141" i="1"/>
  <c r="J1913" i="1"/>
  <c r="J1979" i="1"/>
  <c r="J2076" i="1"/>
  <c r="J1231" i="1"/>
  <c r="J2134" i="1"/>
  <c r="J2053" i="1"/>
  <c r="J1999" i="1"/>
  <c r="J1932" i="1"/>
  <c r="J2125" i="1"/>
  <c r="J1562" i="1"/>
  <c r="J1678" i="1"/>
  <c r="J1959" i="1"/>
  <c r="J1853" i="1"/>
  <c r="J2097" i="1"/>
  <c r="J2083" i="1"/>
  <c r="J2116" i="1"/>
  <c r="J1920" i="1"/>
  <c r="J168" i="1"/>
  <c r="J1641" i="1"/>
  <c r="J1715" i="1"/>
  <c r="J2065" i="1"/>
  <c r="J2098" i="1"/>
  <c r="J2106" i="1"/>
  <c r="J2132" i="1"/>
  <c r="J1538" i="1"/>
  <c r="J1928" i="1"/>
  <c r="J1814" i="1"/>
  <c r="J2101" i="1"/>
  <c r="J1833" i="1"/>
  <c r="J1781" i="1"/>
  <c r="J116" i="1"/>
  <c r="J1313" i="1"/>
  <c r="J2057" i="1"/>
  <c r="J2087" i="1"/>
  <c r="J2088" i="1"/>
  <c r="J2003" i="1"/>
  <c r="J2082" i="1"/>
  <c r="J760" i="1"/>
  <c r="J658" i="1"/>
  <c r="J830" i="1"/>
  <c r="J1181" i="1"/>
  <c r="J1616" i="1"/>
  <c r="J1751" i="1"/>
  <c r="J1840" i="1"/>
  <c r="J1896" i="1"/>
  <c r="J1871" i="1"/>
  <c r="J1931" i="1"/>
  <c r="J1910" i="1"/>
  <c r="J1911" i="1"/>
  <c r="J1924" i="1"/>
  <c r="J1972" i="1"/>
  <c r="J2023" i="1"/>
  <c r="J2030" i="1"/>
  <c r="J2034" i="1"/>
  <c r="J2045" i="1"/>
  <c r="J2046" i="1"/>
  <c r="J2240" i="1"/>
  <c r="J2049" i="1"/>
  <c r="J2059" i="1"/>
  <c r="J2052" i="1"/>
  <c r="J2063" i="1"/>
  <c r="J2069" i="1"/>
  <c r="J2036" i="1"/>
  <c r="J2070" i="1"/>
  <c r="J2072" i="1"/>
  <c r="J2067" i="1"/>
  <c r="J1793" i="1"/>
  <c r="J2180" i="1"/>
  <c r="J2008" i="1"/>
  <c r="J2066" i="1"/>
  <c r="J1820" i="1"/>
  <c r="J1754" i="1"/>
  <c r="J3362" i="1"/>
  <c r="J595" i="1"/>
  <c r="J2124" i="1"/>
  <c r="J191" i="1"/>
  <c r="J1878" i="1"/>
  <c r="J1852" i="1"/>
  <c r="J2012" i="1"/>
  <c r="J1914" i="1"/>
  <c r="J1984" i="1"/>
  <c r="J2037" i="1"/>
  <c r="J576" i="1"/>
  <c r="J1952" i="1"/>
  <c r="J1777" i="1"/>
  <c r="J2571" i="1"/>
  <c r="J2054" i="1"/>
  <c r="J2031" i="1"/>
  <c r="J1692" i="1"/>
  <c r="J1879" i="1"/>
  <c r="J1491" i="1"/>
  <c r="J1850" i="1"/>
  <c r="J1808" i="1"/>
  <c r="J2002" i="1"/>
  <c r="J1907" i="1"/>
  <c r="J2039" i="1"/>
  <c r="J2022" i="1"/>
  <c r="J2035" i="1"/>
  <c r="J2025" i="1"/>
  <c r="J2040" i="1"/>
  <c r="J1981" i="1"/>
  <c r="J1347" i="1"/>
  <c r="J1680" i="1"/>
  <c r="J1699" i="1"/>
  <c r="J1826" i="1"/>
  <c r="J1890" i="1"/>
  <c r="J1908" i="1"/>
  <c r="J1969" i="1"/>
  <c r="J2000" i="1"/>
  <c r="J2004" i="1"/>
  <c r="J1983" i="1"/>
  <c r="J1722" i="1"/>
  <c r="J2009" i="1"/>
  <c r="J2028" i="1"/>
  <c r="J2032" i="1"/>
  <c r="J2016" i="1"/>
  <c r="J1889" i="1"/>
  <c r="J1640" i="1"/>
  <c r="J1661" i="1"/>
  <c r="J1711" i="1"/>
  <c r="J1962" i="1"/>
  <c r="J1795" i="1"/>
  <c r="J2017" i="1"/>
  <c r="J1998" i="1"/>
  <c r="J1985" i="1"/>
  <c r="J2027" i="1"/>
  <c r="J1898" i="1"/>
  <c r="J1934" i="1"/>
  <c r="J1549" i="1"/>
  <c r="J1857" i="1"/>
  <c r="J1247" i="1"/>
  <c r="J1753" i="1"/>
  <c r="J1445" i="1"/>
  <c r="J2161" i="1"/>
  <c r="J1990" i="1"/>
  <c r="J2021" i="1"/>
  <c r="J2020" i="1"/>
  <c r="J1564" i="1"/>
  <c r="J1845" i="1"/>
  <c r="J1414" i="1"/>
  <c r="J989" i="1"/>
  <c r="J1619" i="1"/>
  <c r="J1976" i="1"/>
  <c r="J2019" i="1"/>
  <c r="J1721" i="1"/>
  <c r="J1926" i="1"/>
  <c r="J1360" i="1"/>
  <c r="J1996" i="1"/>
  <c r="J2001" i="1"/>
  <c r="J1407" i="1"/>
  <c r="J1938" i="1"/>
  <c r="J1961" i="1"/>
  <c r="J1954" i="1"/>
  <c r="J1956" i="1"/>
  <c r="J1735" i="1"/>
  <c r="J1995" i="1"/>
  <c r="J1744" i="1"/>
  <c r="J1858" i="1"/>
  <c r="J1963" i="1"/>
  <c r="J1978" i="1"/>
  <c r="J1964" i="1"/>
  <c r="J1967" i="1"/>
  <c r="J1906" i="1"/>
  <c r="J2140" i="1"/>
  <c r="J1929" i="1"/>
  <c r="J1977" i="1"/>
  <c r="J1812" i="1"/>
  <c r="J1991" i="1"/>
  <c r="J1974" i="1"/>
  <c r="J2" i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4" i="2"/>
  <c r="B11" i="2"/>
  <c r="B10" i="2"/>
  <c r="B9" i="2"/>
  <c r="B7" i="2"/>
  <c r="B8" i="2"/>
  <c r="B12" i="2"/>
  <c r="B13" i="2"/>
  <c r="B14" i="2"/>
  <c r="B15" i="2"/>
  <c r="B16" i="2"/>
  <c r="B17" i="2"/>
  <c r="B18" i="2"/>
  <c r="B19" i="2"/>
  <c r="B20" i="2"/>
  <c r="B6" i="2"/>
  <c r="B5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<sst xmlns="http://schemas.openxmlformats.org/spreadsheetml/2006/main" count="20740" uniqueCount="6431">
  <si>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</si>
  <si>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</si>
  <si>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</si>
  <si>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</si>
  <si>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</si>
  <si>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</si>
  <si>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</si>
  <si>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</si>
  <si>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</si>
  <si>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Genre Separated</t>
  </si>
  <si>
    <t>Profit</t>
  </si>
  <si>
    <t>Correlation</t>
  </si>
  <si>
    <t>James Cameron</t>
  </si>
  <si>
    <t>Action|Adventure|Fantasy|Sci-Fi</t>
  </si>
  <si>
    <t>AvatarÂ </t>
  </si>
  <si>
    <t>English</t>
  </si>
  <si>
    <t>USA</t>
  </si>
  <si>
    <t>Colin Trevorrow</t>
  </si>
  <si>
    <t>Action|Adventure|Sci-Fi|Thriller</t>
  </si>
  <si>
    <t>Jurassic WorldÂ </t>
  </si>
  <si>
    <t>Drama|Romance</t>
  </si>
  <si>
    <t>TitanicÂ </t>
  </si>
  <si>
    <t>George Lucas</t>
  </si>
  <si>
    <t>Star Wars: Episode IV - A New HopeÂ </t>
  </si>
  <si>
    <t>Steven Spielberg</t>
  </si>
  <si>
    <t>Family|Sci-Fi</t>
  </si>
  <si>
    <t>E.T. the Extra-TerrestrialÂ </t>
  </si>
  <si>
    <t>Joss Whedon</t>
  </si>
  <si>
    <t>Action|Adventure|Sci-Fi</t>
  </si>
  <si>
    <t>The AvengersÂ </t>
  </si>
  <si>
    <t>Roger Allers</t>
  </si>
  <si>
    <t>Adventure|Animation|Drama|Family|Musical</t>
  </si>
  <si>
    <t>The Lion KingÂ </t>
  </si>
  <si>
    <t>Star Wars: Episode I - The Phantom MenaceÂ </t>
  </si>
  <si>
    <t>Christopher Nolan</t>
  </si>
  <si>
    <t>Action|Crime|Drama|Thriller</t>
  </si>
  <si>
    <t>The Dark KnightÂ </t>
  </si>
  <si>
    <t>Gary Ross</t>
  </si>
  <si>
    <t>Adventure|Drama|Sci-Fi|Thriller</t>
  </si>
  <si>
    <t>The Hunger GamesÂ </t>
  </si>
  <si>
    <t>Tim Miller</t>
  </si>
  <si>
    <t>Action|Adventure|Comedy|Romance|Sci-Fi</t>
  </si>
  <si>
    <t>DeadpoolÂ </t>
  </si>
  <si>
    <t>Francis Lawrence</t>
  </si>
  <si>
    <t>Adventure|Sci-Fi|Thriller</t>
  </si>
  <si>
    <t>The Hunger Games: Catching FireÂ </t>
  </si>
  <si>
    <t>Jurassic ParkÂ </t>
  </si>
  <si>
    <t>Pierre Coffin</t>
  </si>
  <si>
    <t>Animation|Comedy|Family|Sci-Fi</t>
  </si>
  <si>
    <t>Despicable Me 2Â </t>
  </si>
  <si>
    <t>Clint Eastwood</t>
  </si>
  <si>
    <t>Action|Biography|Drama|History|Thriller|War</t>
  </si>
  <si>
    <t>American SniperÂ </t>
  </si>
  <si>
    <t>Andrew Stanton</t>
  </si>
  <si>
    <t>Adventure|Animation|Comedy|Family</t>
  </si>
  <si>
    <t>Finding NemoÂ </t>
  </si>
  <si>
    <t>Andrew Adamson</t>
  </si>
  <si>
    <t>Adventure|Animation|Comedy|Family|Fantasy|Romance</t>
  </si>
  <si>
    <t>Shrek 2Â </t>
  </si>
  <si>
    <t>Peter Jackson</t>
  </si>
  <si>
    <t>Action|Adventure|Drama|Fantasy</t>
  </si>
  <si>
    <t>The Lord of the Rings: The Return of the KingÂ </t>
  </si>
  <si>
    <t>Richard Marquand</t>
  </si>
  <si>
    <t>Star Wars: Episode VI - Return of the JediÂ </t>
  </si>
  <si>
    <t>Robert Zemeckis</t>
  </si>
  <si>
    <t>Comedy|Drama</t>
  </si>
  <si>
    <t>Forrest GumpÂ </t>
  </si>
  <si>
    <t>Irvin Kershner</t>
  </si>
  <si>
    <t>Star Wars: Episode V - The Empire Strikes BackÂ </t>
  </si>
  <si>
    <t>Chris Columbus</t>
  </si>
  <si>
    <t>Comedy|Family</t>
  </si>
  <si>
    <t>Home AloneÂ </t>
  </si>
  <si>
    <t>Star Wars: Episode III - Revenge of the SithÂ </t>
  </si>
  <si>
    <t>Sam Raimi</t>
  </si>
  <si>
    <t>Action|Adventure|Fantasy|Romance</t>
  </si>
  <si>
    <t>Spider-ManÂ </t>
  </si>
  <si>
    <t>Kyle Balda</t>
  </si>
  <si>
    <t>Action|Animation|Comedy|Family|Sci-Fi</t>
  </si>
  <si>
    <t>MinionsÂ </t>
  </si>
  <si>
    <t>M. Night Shyamalan</t>
  </si>
  <si>
    <t>Drama|Mystery|Thriller</t>
  </si>
  <si>
    <t>The Sixth SenseÂ </t>
  </si>
  <si>
    <t>Adventure|Drama|Thriller</t>
  </si>
  <si>
    <t>JawsÂ </t>
  </si>
  <si>
    <t>Chris Buck</t>
  </si>
  <si>
    <t>Adventure|Animation|Comedy|Family|Fantasy|Musical</t>
  </si>
  <si>
    <t>FrozenÂ </t>
  </si>
  <si>
    <t>Yarrow Cheney</t>
  </si>
  <si>
    <t>Animation|Comedy|Family</t>
  </si>
  <si>
    <t>The Secret Life of PetsÂ </t>
  </si>
  <si>
    <t>Japan</t>
  </si>
  <si>
    <t>Chris Weitz</t>
  </si>
  <si>
    <t>Adventure|Drama|Fantasy|Romance</t>
  </si>
  <si>
    <t>The Twilight Saga: New MoonÂ </t>
  </si>
  <si>
    <t>The Lord of the Rings: The Two TowersÂ </t>
  </si>
  <si>
    <t>Todd Phillips</t>
  </si>
  <si>
    <t>Comedy</t>
  </si>
  <si>
    <t>The HangoverÂ </t>
  </si>
  <si>
    <t>Joel Zwick</t>
  </si>
  <si>
    <t>Comedy|Family|Romance</t>
  </si>
  <si>
    <t>My Big Fat Greek WeddingÂ </t>
  </si>
  <si>
    <t>David Slade</t>
  </si>
  <si>
    <t>The Twilight Saga: EclipseÂ </t>
  </si>
  <si>
    <t>Roland Emmerich</t>
  </si>
  <si>
    <t>Independence DayÂ </t>
  </si>
  <si>
    <t>John Lee Hancock</t>
  </si>
  <si>
    <t>Biography|Drama|Sport</t>
  </si>
  <si>
    <t>The Blind SideÂ </t>
  </si>
  <si>
    <t>Action|Adventure</t>
  </si>
  <si>
    <t>Raiders of the Lost ArkÂ </t>
  </si>
  <si>
    <t>The Lord of the Rings: The Fellowship of the RingÂ </t>
  </si>
  <si>
    <t>New Zealand</t>
  </si>
  <si>
    <t>Martin Brest</t>
  </si>
  <si>
    <t>Action|Comedy|Crime</t>
  </si>
  <si>
    <t>Beverly Hills CopÂ </t>
  </si>
  <si>
    <t>Tim Burton</t>
  </si>
  <si>
    <t>BatmanÂ </t>
  </si>
  <si>
    <t>Lee Unkrich</t>
  </si>
  <si>
    <t>Adventure|Animation|Comedy|Family|Fantasy</t>
  </si>
  <si>
    <t>Toy Story 3Â </t>
  </si>
  <si>
    <t>The Hunger Games: Mockingjay - Part 1Â </t>
  </si>
  <si>
    <t>Shane Black</t>
  </si>
  <si>
    <t>Iron Man 3Â </t>
  </si>
  <si>
    <t>Avengers: Age of UltronÂ </t>
  </si>
  <si>
    <t>ShrekÂ </t>
  </si>
  <si>
    <t>Michael Bay</t>
  </si>
  <si>
    <t>Transformers: Revenge of the FallenÂ </t>
  </si>
  <si>
    <t>Jay Roach</t>
  </si>
  <si>
    <t>Comedy|Romance</t>
  </si>
  <si>
    <t>Meet the FockersÂ </t>
  </si>
  <si>
    <t>Action|Thriller</t>
  </si>
  <si>
    <t>The Dark Knight RisesÂ </t>
  </si>
  <si>
    <t>Gore Verbinski</t>
  </si>
  <si>
    <t>Action|Adventure|Fantasy</t>
  </si>
  <si>
    <t>Pirates of the Caribbean: Dead Man's ChestÂ </t>
  </si>
  <si>
    <t>Phil Lord</t>
  </si>
  <si>
    <t>Action|Adventure|Animation|Comedy|Family|Fantasy</t>
  </si>
  <si>
    <t>The Lego MovieÂ </t>
  </si>
  <si>
    <t>Australia</t>
  </si>
  <si>
    <t>William Friedkin</t>
  </si>
  <si>
    <t>Horror</t>
  </si>
  <si>
    <t>The ExorcistÂ </t>
  </si>
  <si>
    <t>Star Wars: Episode II - Attack of the ClonesÂ </t>
  </si>
  <si>
    <t>Jerry Zucker</t>
  </si>
  <si>
    <t>Drama|Fantasy|Romance|Thriller</t>
  </si>
  <si>
    <t>GhostÂ </t>
  </si>
  <si>
    <t>Victor Fleming</t>
  </si>
  <si>
    <t>Drama|History|Romance|War</t>
  </si>
  <si>
    <t>Gone with the WindÂ </t>
  </si>
  <si>
    <t>Comedy|Drama|Family|Romance</t>
  </si>
  <si>
    <t>Mrs. DoubtfireÂ </t>
  </si>
  <si>
    <t>Adventure|Family|Fantasy</t>
  </si>
  <si>
    <t>Harry Potter and the Sorcerer's StoneÂ </t>
  </si>
  <si>
    <t>UK</t>
  </si>
  <si>
    <t>Adventure|Comedy|Sci-Fi</t>
  </si>
  <si>
    <t>Back to the FutureÂ </t>
  </si>
  <si>
    <t>Ron Clements</t>
  </si>
  <si>
    <t>Adventure|Animation|Comedy|Family|Fantasy|Musical|Romance</t>
  </si>
  <si>
    <t>AladdinÂ </t>
  </si>
  <si>
    <t>Jon Favreau</t>
  </si>
  <si>
    <t>Adventure|Drama|Family|Fantasy</t>
  </si>
  <si>
    <t>The Jungle BookÂ </t>
  </si>
  <si>
    <t>William Cottrell</t>
  </si>
  <si>
    <t>Animation|Family|Fantasy|Musical</t>
  </si>
  <si>
    <t>Snow White and the Seven DwarfsÂ </t>
  </si>
  <si>
    <t>Despicable MeÂ </t>
  </si>
  <si>
    <t>Pete Docter</t>
  </si>
  <si>
    <t>Adventure|Animation|Comedy|Drama|Family|Fantasy</t>
  </si>
  <si>
    <t>Inside OutÂ </t>
  </si>
  <si>
    <t>Iron ManÂ </t>
  </si>
  <si>
    <t>Randal Kleiser</t>
  </si>
  <si>
    <t>Musical|Romance</t>
  </si>
  <si>
    <t>GreaseÂ </t>
  </si>
  <si>
    <t>Monsters, Inc.Â </t>
  </si>
  <si>
    <t>The Hangover Part IIÂ </t>
  </si>
  <si>
    <t>Alfonso CuarÃ³n</t>
  </si>
  <si>
    <t>GravityÂ </t>
  </si>
  <si>
    <t>Spider-Man 2Â </t>
  </si>
  <si>
    <t>Action|Adventure|Comedy|Crime</t>
  </si>
  <si>
    <t>Austin Powers: The Spy Who Shagged MeÂ </t>
  </si>
  <si>
    <t>Bill Condon</t>
  </si>
  <si>
    <t>The Twilight Saga: Breaking Dawn - Part 2Â </t>
  </si>
  <si>
    <t>Brad Bird</t>
  </si>
  <si>
    <t>Action|Adventure|Animation|Family</t>
  </si>
  <si>
    <t>The IncrediblesÂ </t>
  </si>
  <si>
    <t>TransformersÂ </t>
  </si>
  <si>
    <t>Seth MacFarlane</t>
  </si>
  <si>
    <t>Comedy|Fantasy</t>
  </si>
  <si>
    <t>TedÂ </t>
  </si>
  <si>
    <t>Peter Faiman</t>
  </si>
  <si>
    <t>Adventure|Comedy</t>
  </si>
  <si>
    <t>Crocodile DundeeÂ </t>
  </si>
  <si>
    <t>Pirates of the Caribbean: The Curse of the Black PearlÂ </t>
  </si>
  <si>
    <t>Garry Marshall</t>
  </si>
  <si>
    <t>Pretty WomanÂ </t>
  </si>
  <si>
    <t>James Gunn</t>
  </si>
  <si>
    <t>Guardians of the GalaxyÂ </t>
  </si>
  <si>
    <t>Kevin Costner</t>
  </si>
  <si>
    <t>Adventure|Drama|Western</t>
  </si>
  <si>
    <t>Dances with WolvesÂ </t>
  </si>
  <si>
    <t>Adventure|Family|Fantasy|Mystery</t>
  </si>
  <si>
    <t>Harry Potter and the Chamber of SecretsÂ </t>
  </si>
  <si>
    <t>John Lasseter</t>
  </si>
  <si>
    <t>Toy StoryÂ </t>
  </si>
  <si>
    <t>Tony Scott</t>
  </si>
  <si>
    <t>Action|Drama|Romance</t>
  </si>
  <si>
    <t>Top GunÂ </t>
  </si>
  <si>
    <t>Tom Shadyac</t>
  </si>
  <si>
    <t>Bruce AlmightyÂ </t>
  </si>
  <si>
    <t>Chris Miller</t>
  </si>
  <si>
    <t>Shrek the ThirdÂ </t>
  </si>
  <si>
    <t>Barry Sonnenfeld</t>
  </si>
  <si>
    <t>Adventure|Comedy|Family|Mystery|Sci-Fi</t>
  </si>
  <si>
    <t>Men in BlackÂ </t>
  </si>
  <si>
    <t>James Wan</t>
  </si>
  <si>
    <t>Action|Crime|Thriller</t>
  </si>
  <si>
    <t>Furious 7Â </t>
  </si>
  <si>
    <t>Transformers: Dark of the MoonÂ </t>
  </si>
  <si>
    <t>Tim Hill</t>
  </si>
  <si>
    <t>Animation|Comedy|Family|Fantasy|Music</t>
  </si>
  <si>
    <t>Alvin and the ChipmunksÂ </t>
  </si>
  <si>
    <t>Anthony Russo</t>
  </si>
  <si>
    <t>Captain America: Civil WarÂ </t>
  </si>
  <si>
    <t>Leonard Nimoy</t>
  </si>
  <si>
    <t>Comedy|Drama|Family</t>
  </si>
  <si>
    <t>3 Men and a BabyÂ </t>
  </si>
  <si>
    <t>The Lost World: Jurassic ParkÂ </t>
  </si>
  <si>
    <t>Drama|Sci-Fi|Thriller</t>
  </si>
  <si>
    <t>SignsÂ </t>
  </si>
  <si>
    <t>Toy Story 2Â </t>
  </si>
  <si>
    <t>Adventure|Comedy|Family</t>
  </si>
  <si>
    <t>Home Alone 2: Lost in New YorkÂ </t>
  </si>
  <si>
    <t>Sydney Pollack</t>
  </si>
  <si>
    <t>Comedy|Drama|Romance</t>
  </si>
  <si>
    <t>TootsieÂ </t>
  </si>
  <si>
    <t>Robert Wise</t>
  </si>
  <si>
    <t>Biography|Drama|Family|Musical|Romance</t>
  </si>
  <si>
    <t>The Sound of MusicÂ </t>
  </si>
  <si>
    <t>Catherine Hardwicke</t>
  </si>
  <si>
    <t>Drama|Fantasy|Romance</t>
  </si>
  <si>
    <t>TwilightÂ </t>
  </si>
  <si>
    <t>Elizabeth Banks</t>
  </si>
  <si>
    <t>Comedy|Music</t>
  </si>
  <si>
    <t>Pitch Perfect 2Â </t>
  </si>
  <si>
    <t>George Roy Hill</t>
  </si>
  <si>
    <t>Comedy|Crime|Drama</t>
  </si>
  <si>
    <t>The StingÂ </t>
  </si>
  <si>
    <t>Bobby Farrelly</t>
  </si>
  <si>
    <t>There's Something About MaryÂ </t>
  </si>
  <si>
    <t>Indiana Jones and the Temple of DoomÂ </t>
  </si>
  <si>
    <t>Austin Powers in GoldmemberÂ </t>
  </si>
  <si>
    <t>Jan de Bont</t>
  </si>
  <si>
    <t>Action|Adventure|Drama|Thriller</t>
  </si>
  <si>
    <t>TwisterÂ </t>
  </si>
  <si>
    <t>Indiana Jones and the Last CrusadeÂ </t>
  </si>
  <si>
    <t>Barry Levinson</t>
  </si>
  <si>
    <t>Drama</t>
  </si>
  <si>
    <t>Rain ManÂ </t>
  </si>
  <si>
    <t>Action|Drama|War</t>
  </si>
  <si>
    <t>Saving Private RyanÂ </t>
  </si>
  <si>
    <t>Zack Snyder</t>
  </si>
  <si>
    <t>Action|Drama|Fantasy|War</t>
  </si>
  <si>
    <t>300Â </t>
  </si>
  <si>
    <t>Tate Taylor</t>
  </si>
  <si>
    <t>The HelpÂ </t>
  </si>
  <si>
    <t>Betty Thomas</t>
  </si>
  <si>
    <t>Alvin and the Chipmunks: The SqueakquelÂ </t>
  </si>
  <si>
    <t>Adventure|Drama|Romance</t>
  </si>
  <si>
    <t>Cast AwayÂ </t>
  </si>
  <si>
    <t>Adrian Lyne</t>
  </si>
  <si>
    <t>Drama|Romance|Thriller</t>
  </si>
  <si>
    <t>Fatal AttractionÂ </t>
  </si>
  <si>
    <t>David Yates</t>
  </si>
  <si>
    <t>Harry Potter and the Order of the PhoenixÂ </t>
  </si>
  <si>
    <t>22 Jump StreetÂ </t>
  </si>
  <si>
    <t>Frank Coraci</t>
  </si>
  <si>
    <t>Comedy|Sport</t>
  </si>
  <si>
    <t>The WaterboyÂ </t>
  </si>
  <si>
    <t>Shawn Levy</t>
  </si>
  <si>
    <t>Action|Adventure|Comedy|Family|Fantasy</t>
  </si>
  <si>
    <t>Night at the MuseumÂ </t>
  </si>
  <si>
    <t>Daniel Myrick</t>
  </si>
  <si>
    <t>The Blair Witch ProjectÂ </t>
  </si>
  <si>
    <t>Comedy|Family|Fantasy|Romance</t>
  </si>
  <si>
    <t>ElfÂ </t>
  </si>
  <si>
    <t>Mike Newell</t>
  </si>
  <si>
    <t>Harry Potter and the Goblet of FireÂ </t>
  </si>
  <si>
    <t>Andrew Davis</t>
  </si>
  <si>
    <t>Action|Adventure|Crime|Drama|Mystery|Thriller</t>
  </si>
  <si>
    <t>The FugitiveÂ </t>
  </si>
  <si>
    <t>John Landis</t>
  </si>
  <si>
    <t>Animal HouseÂ </t>
  </si>
  <si>
    <t>Joe Dante</t>
  </si>
  <si>
    <t>Comedy|Fantasy|Horror</t>
  </si>
  <si>
    <t>GremlinsÂ </t>
  </si>
  <si>
    <t>Ron Howard</t>
  </si>
  <si>
    <t>Comedy|Family|Fantasy</t>
  </si>
  <si>
    <t>How the Grinch Stole ChristmasÂ </t>
  </si>
  <si>
    <t>Paul Feig</t>
  </si>
  <si>
    <t>BridesmaidsÂ </t>
  </si>
  <si>
    <t>Comedy|Fantasy|Romance</t>
  </si>
  <si>
    <t>Liar LiarÂ </t>
  </si>
  <si>
    <t>Brett Ratner</t>
  </si>
  <si>
    <t>Action|Comedy|Crime|Thriller</t>
  </si>
  <si>
    <t>Rush Hour 2Â </t>
  </si>
  <si>
    <t>Jason Reitman</t>
  </si>
  <si>
    <t>JunoÂ </t>
  </si>
  <si>
    <t>Alice in WonderlandÂ </t>
  </si>
  <si>
    <t>Ethan Coen</t>
  </si>
  <si>
    <t>True GritÂ </t>
  </si>
  <si>
    <t>F. Gary Gray</t>
  </si>
  <si>
    <t>Biography|Crime|Drama|History|Music</t>
  </si>
  <si>
    <t>Straight Outta ComptonÂ </t>
  </si>
  <si>
    <t>InceptionÂ </t>
  </si>
  <si>
    <t>Nicholas Stoller</t>
  </si>
  <si>
    <t>NeighborsÂ </t>
  </si>
  <si>
    <t>Indiana Jones and the Kingdom of the Crystal SkullÂ </t>
  </si>
  <si>
    <t>Oliver Stone</t>
  </si>
  <si>
    <t>Drama|War</t>
  </si>
  <si>
    <t>PlatoonÂ </t>
  </si>
  <si>
    <t>Lana Wachowski</t>
  </si>
  <si>
    <t>Action|Sci-Fi</t>
  </si>
  <si>
    <t>The Matrix ReloadedÂ </t>
  </si>
  <si>
    <t>Dennis Dugan</t>
  </si>
  <si>
    <t>Big DaddyÂ </t>
  </si>
  <si>
    <t>Francis Ford Coppola</t>
  </si>
  <si>
    <t>Crime|Drama</t>
  </si>
  <si>
    <t>The GodfatherÂ </t>
  </si>
  <si>
    <t>Gus Van Sant</t>
  </si>
  <si>
    <t>Good Will HuntingÂ </t>
  </si>
  <si>
    <t>Danny Boyle</t>
  </si>
  <si>
    <t>Slumdog MillionaireÂ </t>
  </si>
  <si>
    <t>Sam Taylor-Johnson</t>
  </si>
  <si>
    <t>Fifty Shades of GreyÂ </t>
  </si>
  <si>
    <t>Rob Marshall</t>
  </si>
  <si>
    <t>Comedy|Crime|Musical</t>
  </si>
  <si>
    <t>ChicagoÂ </t>
  </si>
  <si>
    <t>Beverly Hills Cop IIÂ </t>
  </si>
  <si>
    <t>Adventure|Animation|Comedy|Family|Sport</t>
  </si>
  <si>
    <t>CarsÂ </t>
  </si>
  <si>
    <t>Anne Fletcher</t>
  </si>
  <si>
    <t>The ProposalÂ </t>
  </si>
  <si>
    <t>Tom Hooper</t>
  </si>
  <si>
    <t>Biography|Drama|History|Romance</t>
  </si>
  <si>
    <t>The King's SpeechÂ </t>
  </si>
  <si>
    <t>Adventure|Fantasy</t>
  </si>
  <si>
    <t>The Hobbit: An Unexpected JourneyÂ </t>
  </si>
  <si>
    <t>John Pasquin</t>
  </si>
  <si>
    <t>Comedy|Drama|Family|Fantasy</t>
  </si>
  <si>
    <t>The Santa ClauseÂ </t>
  </si>
  <si>
    <t>Adventure|Sci-Fi</t>
  </si>
  <si>
    <t>The Hunger Games: Mockingjay - Part 2Â </t>
  </si>
  <si>
    <t>Ridley Scott</t>
  </si>
  <si>
    <t>Adventure|Drama|Sci-Fi</t>
  </si>
  <si>
    <t>The MartianÂ </t>
  </si>
  <si>
    <t>Pierre Morel</t>
  </si>
  <si>
    <t>TakenÂ </t>
  </si>
  <si>
    <t>France</t>
  </si>
  <si>
    <t>Harry Potter and the Prisoner of AzkabanÂ </t>
  </si>
  <si>
    <t>Guy Ritchie</t>
  </si>
  <si>
    <t>Action|Adventure|Crime|Mystery|Thriller</t>
  </si>
  <si>
    <t>Sherlock HolmesÂ </t>
  </si>
  <si>
    <t>Judd Apatow</t>
  </si>
  <si>
    <t>Knocked UpÂ </t>
  </si>
  <si>
    <t>Eric Darnell</t>
  </si>
  <si>
    <t>MadagascarÂ </t>
  </si>
  <si>
    <t>UpÂ </t>
  </si>
  <si>
    <t>Kevin Reynolds</t>
  </si>
  <si>
    <t>Action|Adventure|Drama|Romance</t>
  </si>
  <si>
    <t>Robin Hood: Prince of ThievesÂ </t>
  </si>
  <si>
    <t>Chris Wedge</t>
  </si>
  <si>
    <t>Ice AgeÂ </t>
  </si>
  <si>
    <t>Horror|Mystery|Thriller</t>
  </si>
  <si>
    <t>The ConjuringÂ </t>
  </si>
  <si>
    <t>Biography|Drama|History|War</t>
  </si>
  <si>
    <t>LincolnÂ </t>
  </si>
  <si>
    <t>Paul Greengrass</t>
  </si>
  <si>
    <t>Action|Mystery|Thriller</t>
  </si>
  <si>
    <t>The Bourne UltimatumÂ </t>
  </si>
  <si>
    <t>Mel Brooks</t>
  </si>
  <si>
    <t>Comedy|Western</t>
  </si>
  <si>
    <t>Blazing SaddlesÂ </t>
  </si>
  <si>
    <t>The HeatÂ </t>
  </si>
  <si>
    <t>The FirmÂ </t>
  </si>
  <si>
    <t>John G. Avildsen</t>
  </si>
  <si>
    <t>Drama|Sport</t>
  </si>
  <si>
    <t>RockyÂ </t>
  </si>
  <si>
    <t>Carlos Saldanha</t>
  </si>
  <si>
    <t>Ice Age: The MeltdownÂ </t>
  </si>
  <si>
    <t>J.B. Rogers</t>
  </si>
  <si>
    <t>American Pie 2Â </t>
  </si>
  <si>
    <t>Gran TorinoÂ </t>
  </si>
  <si>
    <t>Sam Mendes</t>
  </si>
  <si>
    <t>American BeautyÂ </t>
  </si>
  <si>
    <t>Comedy|Drama|Music</t>
  </si>
  <si>
    <t>American GraffitiÂ </t>
  </si>
  <si>
    <t>Rawson Marshall Thurber</t>
  </si>
  <si>
    <t>Comedy|Crime</t>
  </si>
  <si>
    <t>We're the MillersÂ </t>
  </si>
  <si>
    <t>Michael Moore</t>
  </si>
  <si>
    <t>Documentary|Drama|War</t>
  </si>
  <si>
    <t>Fahrenheit 9/11Â </t>
  </si>
  <si>
    <t>Ang Lee</t>
  </si>
  <si>
    <t>Crouching Tiger, Hidden DragonÂ </t>
  </si>
  <si>
    <t>Mandarin</t>
  </si>
  <si>
    <t>Taiwan</t>
  </si>
  <si>
    <t>Josh Boone</t>
  </si>
  <si>
    <t>The Fault in Our StarsÂ </t>
  </si>
  <si>
    <t>Nancy Meyers</t>
  </si>
  <si>
    <t>What Women WantÂ </t>
  </si>
  <si>
    <t>Biography|Drama</t>
  </si>
  <si>
    <t>A Beautiful MindÂ </t>
  </si>
  <si>
    <t>Biography|Crime|Drama</t>
  </si>
  <si>
    <t>Catch Me If You CanÂ </t>
  </si>
  <si>
    <t>Iron Man 2Â </t>
  </si>
  <si>
    <t>Jonathan Demme</t>
  </si>
  <si>
    <t>Crime|Drama|Horror|Thriller</t>
  </si>
  <si>
    <t>The Silence of the LambsÂ </t>
  </si>
  <si>
    <t>The Chronicles of Narnia: The Lion, the Witch and the WardrobeÂ </t>
  </si>
  <si>
    <t>Meet the ParentsÂ </t>
  </si>
  <si>
    <t>Peter Farrelly</t>
  </si>
  <si>
    <t>Dumb &amp; DumberÂ </t>
  </si>
  <si>
    <t>David O. Russell</t>
  </si>
  <si>
    <t>Silver Linings PlaybookÂ </t>
  </si>
  <si>
    <t>Biography|Comedy|Drama|War</t>
  </si>
  <si>
    <t>Good Morning, VietnamÂ </t>
  </si>
  <si>
    <t>Larry Charles</t>
  </si>
  <si>
    <t>Borat: Cultural Learnings of America for Make Benefit Glorious Nation of KazakhstanÂ </t>
  </si>
  <si>
    <t>American HustleÂ </t>
  </si>
  <si>
    <t>Adventure|Drama|History</t>
  </si>
  <si>
    <t>Apollo 13Â </t>
  </si>
  <si>
    <t>Richard Donner</t>
  </si>
  <si>
    <t>Lethal Weapon 3Â </t>
  </si>
  <si>
    <t>Tim Story</t>
  </si>
  <si>
    <t>Action|Comedy|Crime|Romance</t>
  </si>
  <si>
    <t>Ride AlongÂ </t>
  </si>
  <si>
    <t>Drama|Sci-Fi</t>
  </si>
  <si>
    <t>Close Encounters of the Third KindÂ </t>
  </si>
  <si>
    <t>The MatrixÂ </t>
  </si>
  <si>
    <t>David Silverman</t>
  </si>
  <si>
    <t>Adventure|Animation|Comedy</t>
  </si>
  <si>
    <t>The Simpsons MovieÂ </t>
  </si>
  <si>
    <t>Oren Peli</t>
  </si>
  <si>
    <t>Paranormal ActivityÂ </t>
  </si>
  <si>
    <t>J.J. Abrams</t>
  </si>
  <si>
    <t>Star TrekÂ </t>
  </si>
  <si>
    <t>Milos Forman</t>
  </si>
  <si>
    <t>One Flew Over the Cuckoo's NestÂ </t>
  </si>
  <si>
    <t>Gabriele Muccino</t>
  </si>
  <si>
    <t>The Pursuit of HappynessÂ </t>
  </si>
  <si>
    <t>Andy Tennant</t>
  </si>
  <si>
    <t>HitchÂ </t>
  </si>
  <si>
    <t>David Fincher</t>
  </si>
  <si>
    <t>Crime|Drama|Mystery|Thriller</t>
  </si>
  <si>
    <t>Gone GirlÂ </t>
  </si>
  <si>
    <t>Steven Soderbergh</t>
  </si>
  <si>
    <t>Magic MikeÂ </t>
  </si>
  <si>
    <t>Action|Adventure|Animation|Comedy|Family</t>
  </si>
  <si>
    <t>Ice Age: Dawn of the DinosaursÂ </t>
  </si>
  <si>
    <t>Rob Cohen</t>
  </si>
  <si>
    <t>The Fast and the FuriousÂ </t>
  </si>
  <si>
    <t>George P. Cosmatos</t>
  </si>
  <si>
    <t>Action|Adventure|Thriller|War</t>
  </si>
  <si>
    <t>Rambo: First Blood Part IIÂ </t>
  </si>
  <si>
    <t>Drama|Horror|Sci-Fi</t>
  </si>
  <si>
    <t>I Am LegendÂ </t>
  </si>
  <si>
    <t>Kenneth Branagh</t>
  </si>
  <si>
    <t>Drama|Family|Fantasy|Romance</t>
  </si>
  <si>
    <t>CinderellaÂ </t>
  </si>
  <si>
    <t>Bryan Singer</t>
  </si>
  <si>
    <t>Action|Adventure|Fantasy|Sci-Fi|Thriller</t>
  </si>
  <si>
    <t>X-Men 2Â </t>
  </si>
  <si>
    <t>Canada</t>
  </si>
  <si>
    <t>Action|Adventure|Thriller</t>
  </si>
  <si>
    <t>SkyfallÂ </t>
  </si>
  <si>
    <t>Stephen Sommers</t>
  </si>
  <si>
    <t>Action|Adventure|Fantasy|Thriller</t>
  </si>
  <si>
    <t>The Mummy ReturnsÂ </t>
  </si>
  <si>
    <t>Cameron Crowe</t>
  </si>
  <si>
    <t>Comedy|Drama|Romance|Sport</t>
  </si>
  <si>
    <t>Jerry MaguireÂ </t>
  </si>
  <si>
    <t>Terminator 2: Judgment DayÂ </t>
  </si>
  <si>
    <t>War of the WorldsÂ </t>
  </si>
  <si>
    <t>Chuck Russell</t>
  </si>
  <si>
    <t>Action|Comedy|Crime|Fantasy</t>
  </si>
  <si>
    <t>The MaskÂ </t>
  </si>
  <si>
    <t>Penelope Spheeris</t>
  </si>
  <si>
    <t>Wayne's WorldÂ </t>
  </si>
  <si>
    <t>Bob Clark</t>
  </si>
  <si>
    <t>Porky'sÂ </t>
  </si>
  <si>
    <t>Greg Mottola</t>
  </si>
  <si>
    <t>SuperbadÂ </t>
  </si>
  <si>
    <t>Rob Reiner</t>
  </si>
  <si>
    <t>Drama|Thriller</t>
  </si>
  <si>
    <t>A Few Good MenÂ </t>
  </si>
  <si>
    <t>The Bourne SupremacyÂ </t>
  </si>
  <si>
    <t>Brian De Palma</t>
  </si>
  <si>
    <t>Mission: ImpossibleÂ </t>
  </si>
  <si>
    <t>David Lean</t>
  </si>
  <si>
    <t>Drama|Romance|War</t>
  </si>
  <si>
    <t>Doctor ZhivagoÂ </t>
  </si>
  <si>
    <t>Sean Anders</t>
  </si>
  <si>
    <t>Daddy's HomeÂ </t>
  </si>
  <si>
    <t>Takashi Shimizu</t>
  </si>
  <si>
    <t>The GrudgeÂ </t>
  </si>
  <si>
    <t>Quentin Tarantino</t>
  </si>
  <si>
    <t>Pulp FictionÂ </t>
  </si>
  <si>
    <t>Adam Shankman</t>
  </si>
  <si>
    <t>Bringing Down the HouseÂ </t>
  </si>
  <si>
    <t>Seth Gordon</t>
  </si>
  <si>
    <t>Identity ThiefÂ </t>
  </si>
  <si>
    <t>Bruce Beresford</t>
  </si>
  <si>
    <t>Driving Miss DaisyÂ </t>
  </si>
  <si>
    <t>Henry Joost</t>
  </si>
  <si>
    <t>Paranormal Activity 3Â </t>
  </si>
  <si>
    <t>Cheaper by the DozenÂ </t>
  </si>
  <si>
    <t>Crime|Thriller</t>
  </si>
  <si>
    <t>Ocean's ElevenÂ </t>
  </si>
  <si>
    <t>George Miller</t>
  </si>
  <si>
    <t>Animation|Comedy|Family|Music|Romance</t>
  </si>
  <si>
    <t>Happy FeetÂ </t>
  </si>
  <si>
    <t>James L. Brooks</t>
  </si>
  <si>
    <t>As Good as It GetsÂ </t>
  </si>
  <si>
    <t>Jeff Tremaine</t>
  </si>
  <si>
    <t>Action|Comedy|Documentary</t>
  </si>
  <si>
    <t>Jackass 3DÂ </t>
  </si>
  <si>
    <t>Penny Marshall</t>
  </si>
  <si>
    <t>Comedy|Drama|Family|Fantasy|Romance</t>
  </si>
  <si>
    <t>BigÂ </t>
  </si>
  <si>
    <t>Mick Jackson</t>
  </si>
  <si>
    <t>Action|Drama|Music|Romance</t>
  </si>
  <si>
    <t>The BodyguardÂ </t>
  </si>
  <si>
    <t>Ivan Reitman</t>
  </si>
  <si>
    <t>TwinsÂ </t>
  </si>
  <si>
    <t>21 Jump StreetÂ 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</si>
  <si>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</si>
  <si>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</si>
  <si>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</si>
  <si>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</si>
  <si>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</si>
  <si>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Action|Adventure|Crime|Thriller</t>
  </si>
  <si>
    <t>SpeedÂ </t>
  </si>
  <si>
    <t>Michael Sucsy</t>
  </si>
  <si>
    <t>The VowÂ </t>
  </si>
  <si>
    <t>Olivier Megaton</t>
  </si>
  <si>
    <t>Taken 2Â </t>
  </si>
  <si>
    <t>Dodgeball: A True Underdog StoryÂ </t>
  </si>
  <si>
    <t>Darren Aronofsky</t>
  </si>
  <si>
    <t>Black SwanÂ </t>
  </si>
  <si>
    <t>John Cornell</t>
  </si>
  <si>
    <t>Action|Adventure|Comedy</t>
  </si>
  <si>
    <t>Crocodile Dundee IIÂ </t>
  </si>
  <si>
    <t>Mystery|Thriller</t>
  </si>
  <si>
    <t>The Da Vinci CodeÂ </t>
  </si>
  <si>
    <t>John McTiernan</t>
  </si>
  <si>
    <t>The Hunt for Red OctoberÂ </t>
  </si>
  <si>
    <t>Phyllida Lloyd</t>
  </si>
  <si>
    <t>Comedy|Family|Musical|Romance</t>
  </si>
  <si>
    <t>Mamma Mia!Â </t>
  </si>
  <si>
    <t>Ben Affleck</t>
  </si>
  <si>
    <t>Biography|Drama|History|Thriller</t>
  </si>
  <si>
    <t>ArgoÂ </t>
  </si>
  <si>
    <t>James Mangold</t>
  </si>
  <si>
    <t>Biography|Drama|Music|Romance</t>
  </si>
  <si>
    <t>Walk the LineÂ </t>
  </si>
  <si>
    <t>Drama|Music|Romance</t>
  </si>
  <si>
    <t>FlashdanceÂ </t>
  </si>
  <si>
    <t>Paul Weitz</t>
  </si>
  <si>
    <t>American PieÂ </t>
  </si>
  <si>
    <t>John Woo</t>
  </si>
  <si>
    <t>Mission: Impossible IIÂ </t>
  </si>
  <si>
    <t>Captain America: The Winter SoldierÂ </t>
  </si>
  <si>
    <t>David Frankel</t>
  </si>
  <si>
    <t>The Devil Wears PradaÂ </t>
  </si>
  <si>
    <t>Genndy Tartakovsky</t>
  </si>
  <si>
    <t>Animation|Comedy|Family|Fantasy</t>
  </si>
  <si>
    <t>Hotel Transylvania 2Â </t>
  </si>
  <si>
    <t>Sweet Home AlabamaÂ </t>
  </si>
  <si>
    <t>Paul Tibbitt</t>
  </si>
  <si>
    <t>The SpongeBob Movie: Sponge Out of WaterÂ </t>
  </si>
  <si>
    <t>Joe Johnston</t>
  </si>
  <si>
    <t>Jurassic Park IIIÂ </t>
  </si>
  <si>
    <t>Wes Craven</t>
  </si>
  <si>
    <t>Horror|Mystery</t>
  </si>
  <si>
    <t>ScreamÂ </t>
  </si>
  <si>
    <t>Drama|Musical|Romance</t>
  </si>
  <si>
    <t>Les MisÃ©rablesÂ </t>
  </si>
  <si>
    <t>Wolfgang Petersen</t>
  </si>
  <si>
    <t>Air Force OneÂ </t>
  </si>
  <si>
    <t>Raja Gosnell</t>
  </si>
  <si>
    <t>Big Momma's HouseÂ </t>
  </si>
  <si>
    <t>Bad GrandpaÂ </t>
  </si>
  <si>
    <t>Drama|Western</t>
  </si>
  <si>
    <t>UnforgivenÂ </t>
  </si>
  <si>
    <t>Lee Daniels</t>
  </si>
  <si>
    <t>Lee Daniels' The ButlerÂ </t>
  </si>
  <si>
    <t>Mike Gabriel</t>
  </si>
  <si>
    <t>Adventure|Animation|Drama|Family|History|Musical|Romance</t>
  </si>
  <si>
    <t>PocahontasÂ </t>
  </si>
  <si>
    <t>Luc Besson</t>
  </si>
  <si>
    <t>Action|Sci-Fi|Thriller</t>
  </si>
  <si>
    <t>LucyÂ </t>
  </si>
  <si>
    <t>Bibo Bergeron</t>
  </si>
  <si>
    <t>Shark TaleÂ </t>
  </si>
  <si>
    <t>Boaz Yakin</t>
  </si>
  <si>
    <t>Remember the TitansÂ </t>
  </si>
  <si>
    <t>Neill Blomkamp</t>
  </si>
  <si>
    <t>District 9Â </t>
  </si>
  <si>
    <t>South Africa</t>
  </si>
  <si>
    <t>Brian Levant</t>
  </si>
  <si>
    <t>The FlintstonesÂ </t>
  </si>
  <si>
    <t>Mark Osborne</t>
  </si>
  <si>
    <t>Kung Fu PandaÂ </t>
  </si>
  <si>
    <t>Peter Berg</t>
  </si>
  <si>
    <t>Action|Biography|Drama|Thriller|War</t>
  </si>
  <si>
    <t>Lone SurvivorÂ </t>
  </si>
  <si>
    <t>Biography|Comedy|Drama|Romance</t>
  </si>
  <si>
    <t>Patch AdamsÂ </t>
  </si>
  <si>
    <t>Justin Lin</t>
  </si>
  <si>
    <t>Fast FiveÂ </t>
  </si>
  <si>
    <t>Star Trek IV: The Voyage HomeÂ </t>
  </si>
  <si>
    <t>GladiatorÂ </t>
  </si>
  <si>
    <t>Mark Waters</t>
  </si>
  <si>
    <t>Comedy|Family|Fantasy|Music|Romance</t>
  </si>
  <si>
    <t>Freaky FridayÂ </t>
  </si>
  <si>
    <t>Joel Schumacher</t>
  </si>
  <si>
    <t>Batman ForeverÂ </t>
  </si>
  <si>
    <t>Rupert Wyatt</t>
  </si>
  <si>
    <t>Action|Drama|Sci-Fi|Thriller</t>
  </si>
  <si>
    <t>Rise of the Planet of the ApesÂ </t>
  </si>
  <si>
    <t>Young FrankensteinÂ </t>
  </si>
  <si>
    <t>The 40-Year-Old VirginÂ </t>
  </si>
  <si>
    <t>Marley &amp; MeÂ </t>
  </si>
  <si>
    <t>Darren Lynn Bousman</t>
  </si>
  <si>
    <t>Saw IIÂ </t>
  </si>
  <si>
    <t>Jeannot Szwarc</t>
  </si>
  <si>
    <t>Adventure|Horror|Thriller</t>
  </si>
  <si>
    <t>Jaws 2Â </t>
  </si>
  <si>
    <t>Action</t>
  </si>
  <si>
    <t>Batman ReturnsÂ </t>
  </si>
  <si>
    <t>Action|Drama|Family|Sport</t>
  </si>
  <si>
    <t>The Karate KidÂ </t>
  </si>
  <si>
    <t>Horrible BossesÂ </t>
  </si>
  <si>
    <t>X-MenÂ </t>
  </si>
  <si>
    <t>Runaway BrideÂ </t>
  </si>
  <si>
    <t>Grown UpsÂ </t>
  </si>
  <si>
    <t>Tod Williams</t>
  </si>
  <si>
    <t>Paranormal Activity 2Â </t>
  </si>
  <si>
    <t>Norman Ferguson</t>
  </si>
  <si>
    <t>PinocchioÂ </t>
  </si>
  <si>
    <t>P.J. Hogan</t>
  </si>
  <si>
    <t>My Best Friend's WeddingÂ </t>
  </si>
  <si>
    <t>Jake Kasdan</t>
  </si>
  <si>
    <t>Bad TeacherÂ </t>
  </si>
  <si>
    <t>Batman v Superman: Dawn of JusticeÂ </t>
  </si>
  <si>
    <t>Planet of the ApesÂ </t>
  </si>
  <si>
    <t>Jim Abrahams</t>
  </si>
  <si>
    <t>Airplane!Â </t>
  </si>
  <si>
    <t>Kenny Ortega</t>
  </si>
  <si>
    <t>Comedy|Drama|Family|Music|Musical|Romance</t>
  </si>
  <si>
    <t>High School Musical 3: Senior YearÂ </t>
  </si>
  <si>
    <t>Think Like a ManÂ </t>
  </si>
  <si>
    <t>Alejandro AmenÃ¡bar</t>
  </si>
  <si>
    <t>Fantasy|Horror|Thriller</t>
  </si>
  <si>
    <t>The OthersÂ </t>
  </si>
  <si>
    <t>Peter Weir</t>
  </si>
  <si>
    <t>Dead Poets SocietyÂ </t>
  </si>
  <si>
    <t>Hugh Wilson</t>
  </si>
  <si>
    <t>The First Wives ClubÂ </t>
  </si>
  <si>
    <t>Randall Wallace</t>
  </si>
  <si>
    <t>Heaven Is for RealÂ </t>
  </si>
  <si>
    <t>Michael Lembeck</t>
  </si>
  <si>
    <t>The Santa Clause 2Â </t>
  </si>
  <si>
    <t>Action|Adventure|Drama|Romance|Sci-Fi</t>
  </si>
  <si>
    <t>SupermanÂ </t>
  </si>
  <si>
    <t>The Color PurpleÂ </t>
  </si>
  <si>
    <t>Insidious: Chapter 2Â </t>
  </si>
  <si>
    <t>Action|Adventure|Romance</t>
  </si>
  <si>
    <t>Spider-Man 3Â </t>
  </si>
  <si>
    <t>Back to the Future Part IIÂ </t>
  </si>
  <si>
    <t>Steve Oedekerk</t>
  </si>
  <si>
    <t>Ace Ventura: When Nature CallsÂ </t>
  </si>
  <si>
    <t>Thomas Carter</t>
  </si>
  <si>
    <t>Save the Last DanceÂ </t>
  </si>
  <si>
    <t>Adventure|Comedy|Drama|Fantasy|Musical</t>
  </si>
  <si>
    <t>Into the WoodsÂ </t>
  </si>
  <si>
    <t>Action|Drama</t>
  </si>
  <si>
    <t>HancockÂ </t>
  </si>
  <si>
    <t>John R. Leonetti</t>
  </si>
  <si>
    <t>AnnabelleÂ </t>
  </si>
  <si>
    <t>Robert Rodriguez</t>
  </si>
  <si>
    <t>Action|Adventure|Comedy|Family|Sci-Fi</t>
  </si>
  <si>
    <t>Spy KidsÂ </t>
  </si>
  <si>
    <t>Scream 2Â </t>
  </si>
  <si>
    <t>Morten Tyldum</t>
  </si>
  <si>
    <t>Biography|Drama|Thriller|War</t>
  </si>
  <si>
    <t>The Imitation GameÂ </t>
  </si>
  <si>
    <t>Robert Luketic</t>
  </si>
  <si>
    <t>Legally BlondeÂ </t>
  </si>
  <si>
    <t>Mystery|Sci-Fi|Thriller</t>
  </si>
  <si>
    <t>Super 8Â </t>
  </si>
  <si>
    <t>When Harry Met Sally...Â </t>
  </si>
  <si>
    <t>Frank Darabont</t>
  </si>
  <si>
    <t>Crime|Drama|Fantasy|Mystery</t>
  </si>
  <si>
    <t>The Green MileÂ </t>
  </si>
  <si>
    <t>Police AcademyÂ </t>
  </si>
  <si>
    <t>Harold Ramis</t>
  </si>
  <si>
    <t>Analyze ThisÂ </t>
  </si>
  <si>
    <t>Igor Kovalyov</t>
  </si>
  <si>
    <t>Adventure|Animation|Comedy|Drama|Family|Musical</t>
  </si>
  <si>
    <t>The Rugrats MovieÂ </t>
  </si>
  <si>
    <t>Steven Brill</t>
  </si>
  <si>
    <t>Mr. DeedsÂ </t>
  </si>
  <si>
    <t>Peter Segal</t>
  </si>
  <si>
    <t>Comedy|Crime|Sport</t>
  </si>
  <si>
    <t>The Longest YardÂ </t>
  </si>
  <si>
    <t>Crime|Drama|Thriller</t>
  </si>
  <si>
    <t>TrafficÂ </t>
  </si>
  <si>
    <t>Central IntelligenceÂ </t>
  </si>
  <si>
    <t>Stephen Herek</t>
  </si>
  <si>
    <t>Drama|Music</t>
  </si>
  <si>
    <t>Mr. Holland's OpusÂ </t>
  </si>
  <si>
    <t>Curtis Hanson</t>
  </si>
  <si>
    <t>8 MileÂ </t>
  </si>
  <si>
    <t>The Addams FamilyÂ </t>
  </si>
  <si>
    <t>Action|Comedy|War</t>
  </si>
  <si>
    <t>StripesÂ </t>
  </si>
  <si>
    <t>John Madden</t>
  </si>
  <si>
    <t>Shakespeare in LoveÂ </t>
  </si>
  <si>
    <t>Adam McKay</t>
  </si>
  <si>
    <t>Action|Comedy|Sport</t>
  </si>
  <si>
    <t>Talladega Nights: The Ballad of Ricky BobbyÂ </t>
  </si>
  <si>
    <t>Tim Johnson</t>
  </si>
  <si>
    <t>Over the HedgeÂ </t>
  </si>
  <si>
    <t>TrainwreckÂ </t>
  </si>
  <si>
    <t>Comedy|Romance|Sci-Fi</t>
  </si>
  <si>
    <t>The Nutty ProfessorÂ </t>
  </si>
  <si>
    <t>Ryan Coogler</t>
  </si>
  <si>
    <t>CreedÂ </t>
  </si>
  <si>
    <t>Adventure|Comedy|Drama|Family|Romance</t>
  </si>
  <si>
    <t>Beverly Hills ChihuahuaÂ </t>
  </si>
  <si>
    <t>James Algar</t>
  </si>
  <si>
    <t>Animation|Family|Fantasy|Music</t>
  </si>
  <si>
    <t>FantasiaÂ </t>
  </si>
  <si>
    <t>Biography|Drama|History</t>
  </si>
  <si>
    <t>Schindler's ListÂ </t>
  </si>
  <si>
    <t>Roger Michell</t>
  </si>
  <si>
    <t>Notting HillÂ </t>
  </si>
  <si>
    <t>Spy Kids 3-D: Game OverÂ </t>
  </si>
  <si>
    <t>Erin BrockovichÂ </t>
  </si>
  <si>
    <t>Mike Mitchell</t>
  </si>
  <si>
    <t>Shrek Forever AfterÂ </t>
  </si>
  <si>
    <t>Jon Turteltaub</t>
  </si>
  <si>
    <t>Action|Adventure|Comedy|Family|Mystery</t>
  </si>
  <si>
    <t>National TreasureÂ </t>
  </si>
  <si>
    <t>Doctor DolittleÂ </t>
  </si>
  <si>
    <t>Drama|Fantasy|Romance|Sci-Fi</t>
  </si>
  <si>
    <t>PhenomenonÂ </t>
  </si>
  <si>
    <t>Herbert Ross</t>
  </si>
  <si>
    <t>FootlooseÂ </t>
  </si>
  <si>
    <t>Madagascar 3: Europe's Most WantedÂ </t>
  </si>
  <si>
    <t>The Princess DiariesÂ </t>
  </si>
  <si>
    <t>xXxÂ </t>
  </si>
  <si>
    <t>Million Dollar BabyÂ </t>
  </si>
  <si>
    <t>Saw IIIÂ </t>
  </si>
  <si>
    <t>Evan Goldberg</t>
  </si>
  <si>
    <t>This Is the EndÂ </t>
  </si>
  <si>
    <t>Luc Jacquet</t>
  </si>
  <si>
    <t>Documentary</t>
  </si>
  <si>
    <t>March of the PenguinsÂ </t>
  </si>
  <si>
    <t>French</t>
  </si>
  <si>
    <t>Adventure|Comedy|Mystery</t>
  </si>
  <si>
    <t>Scooby-DooÂ </t>
  </si>
  <si>
    <t>Mean GirlsÂ </t>
  </si>
  <si>
    <t>Brokeback MountainÂ </t>
  </si>
  <si>
    <t>James DeMonaco</t>
  </si>
  <si>
    <t>Action|Horror|Sci-Fi|Thriller</t>
  </si>
  <si>
    <t>The Purge: Election YearÂ </t>
  </si>
  <si>
    <t>A Time to KillÂ </t>
  </si>
  <si>
    <t>Andy Fickman</t>
  </si>
  <si>
    <t>Comedy|Family|Sport</t>
  </si>
  <si>
    <t>The Game PlanÂ </t>
  </si>
  <si>
    <t>The FighterÂ </t>
  </si>
  <si>
    <t>Dan Scanlon</t>
  </si>
  <si>
    <t>Monsters UniversityÂ </t>
  </si>
  <si>
    <t>Wes Ball</t>
  </si>
  <si>
    <t>Action|Mystery|Sci-Fi|Thriller</t>
  </si>
  <si>
    <t>The Maze RunnerÂ </t>
  </si>
  <si>
    <t>Nicholas Meyer</t>
  </si>
  <si>
    <t>Star Trek II: The Wrath of KhanÂ </t>
  </si>
  <si>
    <t>Horror|Sci-Fi</t>
  </si>
  <si>
    <t>AlienÂ </t>
  </si>
  <si>
    <t>John Badham</t>
  </si>
  <si>
    <t>Sci-Fi|Thriller</t>
  </si>
  <si>
    <t>WarGamesÂ </t>
  </si>
  <si>
    <t>Comedy|Drama|Sport</t>
  </si>
  <si>
    <t>A League of Their OwnÂ </t>
  </si>
  <si>
    <t>Comedy|Drama|Fantasy|Romance</t>
  </si>
  <si>
    <t>ClickÂ </t>
  </si>
  <si>
    <t>Se7enÂ </t>
  </si>
  <si>
    <t>AliensÂ </t>
  </si>
  <si>
    <t>Peyton Reed</t>
  </si>
  <si>
    <t>The Break-UpÂ </t>
  </si>
  <si>
    <t>Doug Liman</t>
  </si>
  <si>
    <t>Action|Comedy|Crime|Romance|Thriller</t>
  </si>
  <si>
    <t>Mr. &amp; Mrs. SmithÂ </t>
  </si>
  <si>
    <t>Steve Martino</t>
  </si>
  <si>
    <t>Ice Age: Continental DriftÂ </t>
  </si>
  <si>
    <t>Man of SteelÂ </t>
  </si>
  <si>
    <t>Tobe Hooper</t>
  </si>
  <si>
    <t>Fantasy|Horror</t>
  </si>
  <si>
    <t>PoltergeistÂ </t>
  </si>
  <si>
    <t>Jonathan Liebesman</t>
  </si>
  <si>
    <t>Action|Adventure|Comedy|Sci-Fi</t>
  </si>
  <si>
    <t>Teenage Mutant Ninja TurtlesÂ </t>
  </si>
  <si>
    <t>Neil Burger</t>
  </si>
  <si>
    <t>Adventure|Mystery|Sci-Fi</t>
  </si>
  <si>
    <t>DivergentÂ </t>
  </si>
  <si>
    <t>Dean DeBlois</t>
  </si>
  <si>
    <t>Adventure|Animation|Comedy|Drama|Family|Fantasy|Sci-Fi</t>
  </si>
  <si>
    <t>Lilo &amp; StitchÂ </t>
  </si>
  <si>
    <t>Comedy|Drama|Sci-Fi</t>
  </si>
  <si>
    <t>The Truman ShowÂ </t>
  </si>
  <si>
    <t>Mimi Leder</t>
  </si>
  <si>
    <t>Action|Drama|Romance|Sci-Fi|Thriller</t>
  </si>
  <si>
    <t>Deep ImpactÂ </t>
  </si>
  <si>
    <t>Kindergarten CopÂ </t>
  </si>
  <si>
    <t>Luke Greenfield</t>
  </si>
  <si>
    <t>Let's Be CopsÂ </t>
  </si>
  <si>
    <t>Gabor Csupo</t>
  </si>
  <si>
    <t>Bridge to TerabithiaÂ </t>
  </si>
  <si>
    <t>Mystic RiverÂ </t>
  </si>
  <si>
    <t>Ben Falcone</t>
  </si>
  <si>
    <t>TammyÂ </t>
  </si>
  <si>
    <t>Mission: Impossible - Ghost ProtocolÂ </t>
  </si>
  <si>
    <t>David Zucker</t>
  </si>
  <si>
    <t>The Naked Gun 2Â½: The Smell of FearÂ </t>
  </si>
  <si>
    <t>Hotel TransylvaniaÂ </t>
  </si>
  <si>
    <t>BarbershopÂ </t>
  </si>
  <si>
    <t>Django UnchainedÂ </t>
  </si>
  <si>
    <t>FlightÂ </t>
  </si>
  <si>
    <t>Alexander Payne</t>
  </si>
  <si>
    <t>The DescendantsÂ </t>
  </si>
  <si>
    <t>The Purge: AnarchyÂ </t>
  </si>
  <si>
    <t>The Conjuring 2Â </t>
  </si>
  <si>
    <t>Scary Movie 3Â </t>
  </si>
  <si>
    <t>Sherlock Holmes: A Game of ShadowsÂ </t>
  </si>
  <si>
    <t>Donald Petrie</t>
  </si>
  <si>
    <t>Miss CongenialityÂ </t>
  </si>
  <si>
    <t>SplashÂ </t>
  </si>
  <si>
    <t>Peter Lord</t>
  </si>
  <si>
    <t>Adventure|Animation|Comedy|Drama|Family</t>
  </si>
  <si>
    <t>Chicken RunÂ </t>
  </si>
  <si>
    <t>The Day After TomorrowÂ </t>
  </si>
  <si>
    <t>ArmageddonÂ </t>
  </si>
  <si>
    <t>The Bourne IdentityÂ </t>
  </si>
  <si>
    <t>Horror|Sci-Fi|Thriller</t>
  </si>
  <si>
    <t>The PurgeÂ </t>
  </si>
  <si>
    <t>Robert Stromberg</t>
  </si>
  <si>
    <t>Action|Adventure|Family|Fantasy|Romance</t>
  </si>
  <si>
    <t>MaleficentÂ </t>
  </si>
  <si>
    <t>David Gordon Green</t>
  </si>
  <si>
    <t>Pineapple ExpressÂ </t>
  </si>
  <si>
    <t>Neil Jordan</t>
  </si>
  <si>
    <t>Crime|Drama|Romance|Thriller</t>
  </si>
  <si>
    <t>The Crying GameÂ </t>
  </si>
  <si>
    <t>Ace Ventura: Pet DetectiveÂ </t>
  </si>
  <si>
    <t>Horror|Thriller</t>
  </si>
  <si>
    <t>The VisitÂ </t>
  </si>
  <si>
    <t>D.J. Caruso</t>
  </si>
  <si>
    <t>DisturbiaÂ </t>
  </si>
  <si>
    <t>Phillip Noyce</t>
  </si>
  <si>
    <t>Clear and Present DangerÂ </t>
  </si>
  <si>
    <t>Jon M. Chu</t>
  </si>
  <si>
    <t>Documentary|Music</t>
  </si>
  <si>
    <t>Justin Bieber: Never Say NeverÂ </t>
  </si>
  <si>
    <t>Howard Zieff</t>
  </si>
  <si>
    <t>Comedy|War</t>
  </si>
  <si>
    <t>Private BenjaminÂ </t>
  </si>
  <si>
    <t>Timur Bekmambetov</t>
  </si>
  <si>
    <t>Action|Crime|Fantasy|Thriller</t>
  </si>
  <si>
    <t>WantedÂ </t>
  </si>
  <si>
    <t>Adventure|Comedy|Drama|Romance</t>
  </si>
  <si>
    <t>SidewaysÂ </t>
  </si>
  <si>
    <t>Star Trek III: The Search for SpockÂ </t>
  </si>
  <si>
    <t>Comedy|Documentary</t>
  </si>
  <si>
    <t>Jackass: The MovieÂ </t>
  </si>
  <si>
    <t>The RockÂ </t>
  </si>
  <si>
    <t>Up in the AirÂ </t>
  </si>
  <si>
    <t>Action|Drama|History|Romance|War</t>
  </si>
  <si>
    <t>Pearl HarborÂ </t>
  </si>
  <si>
    <t>Valentine's DayÂ </t>
  </si>
  <si>
    <t>Bring It OnÂ </t>
  </si>
  <si>
    <t>BeetlejuiceÂ </t>
  </si>
  <si>
    <t>Nutty Professor II: The KlumpsÂ </t>
  </si>
  <si>
    <t>Anchorman: The Legend of Ron BurgundyÂ </t>
  </si>
  <si>
    <t>Adventure|Animation|Comedy|Family|Fantasy|Music</t>
  </si>
  <si>
    <t>Alvin and the Chipmunks: ChipwreckedÂ </t>
  </si>
  <si>
    <t>Mike McCoy</t>
  </si>
  <si>
    <t>Action|Adventure|Drama|Thriller|War</t>
  </si>
  <si>
    <t>Act of ValorÂ </t>
  </si>
  <si>
    <t>Don Hall</t>
  </si>
  <si>
    <t>Action|Adventure|Animation|Comedy|Drama|Family|Sci-Fi</t>
  </si>
  <si>
    <t>Big Hero 6Â </t>
  </si>
  <si>
    <t>Tyler Perry</t>
  </si>
  <si>
    <t>Madea's Family ReunionÂ </t>
  </si>
  <si>
    <t>Josh Gordon</t>
  </si>
  <si>
    <t>Blades of GloryÂ </t>
  </si>
  <si>
    <t>Action|Comedy|Drama|Family|Thriller</t>
  </si>
  <si>
    <t>The PacifierÂ </t>
  </si>
  <si>
    <t>The Social NetworkÂ </t>
  </si>
  <si>
    <t>Dan Trachtenberg</t>
  </si>
  <si>
    <t>Drama|Horror|Mystery|Sci-Fi|Thriller</t>
  </si>
  <si>
    <t>10 Cloverfield LaneÂ </t>
  </si>
  <si>
    <t>Eric Brevig</t>
  </si>
  <si>
    <t>Action|Adventure|Family|Fantasy|Sci-Fi</t>
  </si>
  <si>
    <t>Journey to the Center of the EarthÂ </t>
  </si>
  <si>
    <t>Adventure|Comedy|Family|Fantasy</t>
  </si>
  <si>
    <t>Charlie and the Chocolate FactoryÂ </t>
  </si>
  <si>
    <t>RansomÂ </t>
  </si>
  <si>
    <t>RatatouilleÂ </t>
  </si>
  <si>
    <t>Groundhog DayÂ </t>
  </si>
  <si>
    <t>Biography|Drama|Romance</t>
  </si>
  <si>
    <t>Out of AfricaÂ </t>
  </si>
  <si>
    <t>Biography|Drama|War</t>
  </si>
  <si>
    <t>Born on the Fourth of JulyÂ </t>
  </si>
  <si>
    <t>How to Lose a Guy in 10 DaysÂ </t>
  </si>
  <si>
    <t>Alan J. Pakula</t>
  </si>
  <si>
    <t>The Pelican BriefÂ </t>
  </si>
  <si>
    <t>Kathryn Bigelow</t>
  </si>
  <si>
    <t>Drama|History|Thriller</t>
  </si>
  <si>
    <t>Zero Dark ThirtyÂ </t>
  </si>
  <si>
    <t>Drama|Family|Sport</t>
  </si>
  <si>
    <t>The RookieÂ </t>
  </si>
  <si>
    <t>Stephen Hillenburg</t>
  </si>
  <si>
    <t>The SpongeBob SquarePants MovieÂ </t>
  </si>
  <si>
    <t>Drama|Fantasy|Horror|Mystery|Thriller</t>
  </si>
  <si>
    <t>What Lies BeneathÂ </t>
  </si>
  <si>
    <t>Batman BeginsÂ </t>
  </si>
  <si>
    <t>Jim Gillespie</t>
  </si>
  <si>
    <t>I Know What You Did Last SummerÂ </t>
  </si>
  <si>
    <t>The TownÂ </t>
  </si>
  <si>
    <t>The Princess Diaries 2: Royal EngagementÂ </t>
  </si>
  <si>
    <t>Scott Derrickson</t>
  </si>
  <si>
    <t>Drama|Horror|Thriller</t>
  </si>
  <si>
    <t>The Exorcism of Emily RoseÂ </t>
  </si>
  <si>
    <t>Matt Reeves</t>
  </si>
  <si>
    <t>Action|Adventure|Horror|Sci-Fi</t>
  </si>
  <si>
    <t>CloverfieldÂ </t>
  </si>
  <si>
    <t>Lasse HallstrÃ¶m</t>
  </si>
  <si>
    <t>Dear JohnÂ </t>
  </si>
  <si>
    <t>Brian Helgeland</t>
  </si>
  <si>
    <t>42Â </t>
  </si>
  <si>
    <t>George Cukor</t>
  </si>
  <si>
    <t>Drama|Family|Musical|Romance</t>
  </si>
  <si>
    <t>My Fair LadyÂ </t>
  </si>
  <si>
    <t>Michael Ritchie</t>
  </si>
  <si>
    <t>Action|Adventure|Comedy|Fantasy|Mystery</t>
  </si>
  <si>
    <t>The Golden ChildÂ </t>
  </si>
  <si>
    <t>Terence Young</t>
  </si>
  <si>
    <t>ThunderballÂ </t>
  </si>
  <si>
    <t>Paul Verhoeven</t>
  </si>
  <si>
    <t>Total RecallÂ </t>
  </si>
  <si>
    <t>Richard Lester</t>
  </si>
  <si>
    <t>Action|Adventure|Romance|Sci-Fi</t>
  </si>
  <si>
    <t>Superman IIÂ </t>
  </si>
  <si>
    <t>Drama|Mystery|Romance|Thriller</t>
  </si>
  <si>
    <t>The VillageÂ </t>
  </si>
  <si>
    <t>Nora Ephron</t>
  </si>
  <si>
    <t>Julie &amp; JuliaÂ </t>
  </si>
  <si>
    <t>SawÂ </t>
  </si>
  <si>
    <t>Ken Kwapis</t>
  </si>
  <si>
    <t>He's Just Not That Into YouÂ </t>
  </si>
  <si>
    <t>Adventure|Comedy|Family|Sport</t>
  </si>
  <si>
    <t>Cool RunningsÂ </t>
  </si>
  <si>
    <t>Grown Ups 2Â </t>
  </si>
  <si>
    <t>Michael Pressman</t>
  </si>
  <si>
    <t>Teenage Mutant Ninja Turtles II: The Secret of the OozeÂ </t>
  </si>
  <si>
    <t>Adventure|Animation|Comedy|Family|Musical</t>
  </si>
  <si>
    <t>RioÂ </t>
  </si>
  <si>
    <t>WitnessÂ </t>
  </si>
  <si>
    <t>Malcolm D. Lee</t>
  </si>
  <si>
    <t>The Best Man HolidayÂ </t>
  </si>
  <si>
    <t>Die HardÂ </t>
  </si>
  <si>
    <t>Robert Iscove</t>
  </si>
  <si>
    <t>She's All ThatÂ </t>
  </si>
  <si>
    <t>Hugh Hudson</t>
  </si>
  <si>
    <t>Chariots of FireÂ </t>
  </si>
  <si>
    <t>Saw IVÂ </t>
  </si>
  <si>
    <t>Crime|Drama|Music|Romance</t>
  </si>
  <si>
    <t>Step UpÂ </t>
  </si>
  <si>
    <t>Adventure|Animation|Comedy|Family|Sci-Fi</t>
  </si>
  <si>
    <t>RobotsÂ </t>
  </si>
  <si>
    <t>Road TripÂ </t>
  </si>
  <si>
    <t>Josh Trank</t>
  </si>
  <si>
    <t>ChronicleÂ </t>
  </si>
  <si>
    <t>Fantasy|Horror|Mystery|Thriller</t>
  </si>
  <si>
    <t>InsidiousÂ </t>
  </si>
  <si>
    <t>Adventure|Animation|Family|Fantasy</t>
  </si>
  <si>
    <t>How to Train Your DragonÂ </t>
  </si>
  <si>
    <t>Paul W.S. Anderson</t>
  </si>
  <si>
    <t>Mortal KombatÂ </t>
  </si>
  <si>
    <t>Mark Andrews</t>
  </si>
  <si>
    <t>BraveÂ </t>
  </si>
  <si>
    <t>Parental GuidanceÂ </t>
  </si>
  <si>
    <t>William Brent Bell</t>
  </si>
  <si>
    <t>The Devil InsideÂ </t>
  </si>
  <si>
    <t>Kirk De Micco</t>
  </si>
  <si>
    <t>The CroodsÂ </t>
  </si>
  <si>
    <t>Ronny Yu</t>
  </si>
  <si>
    <t>Action|Horror|Thriller</t>
  </si>
  <si>
    <t>Freddy vs. JasonÂ </t>
  </si>
  <si>
    <t>Biography|Drama|Thriller</t>
  </si>
  <si>
    <t>Captain PhillipsÂ </t>
  </si>
  <si>
    <t>Ruben Fleischer</t>
  </si>
  <si>
    <t>Adventure|Comedy|Horror|Sci-Fi</t>
  </si>
  <si>
    <t>ZombielandÂ </t>
  </si>
  <si>
    <t>Harry Potter and the Half-Blood PrinceÂ </t>
  </si>
  <si>
    <t>Jonathan Dayton</t>
  </si>
  <si>
    <t>Little Miss SunshineÂ </t>
  </si>
  <si>
    <t>Anthony Minghella</t>
  </si>
  <si>
    <t>The English PatientÂ </t>
  </si>
  <si>
    <t>David F. Sandberg</t>
  </si>
  <si>
    <t>Lights OutÂ </t>
  </si>
  <si>
    <t>AndrÃ©s Muschietti</t>
  </si>
  <si>
    <t>MamaÂ </t>
  </si>
  <si>
    <t>John Singleton</t>
  </si>
  <si>
    <t>Boyz n the HoodÂ </t>
  </si>
  <si>
    <t>PhiladelphiaÂ </t>
  </si>
  <si>
    <t>The UntouchablesÂ </t>
  </si>
  <si>
    <t>Gregory Jacobs</t>
  </si>
  <si>
    <t>Magic Mike XXLÂ </t>
  </si>
  <si>
    <t>Dumb and Dumber ToÂ </t>
  </si>
  <si>
    <t>2 Fast 2 FuriousÂ </t>
  </si>
  <si>
    <t>Mike Judge</t>
  </si>
  <si>
    <t>Adventure|Animation|Comedy|Crime</t>
  </si>
  <si>
    <t>Beavis and Butt-Head Do AmericaÂ </t>
  </si>
  <si>
    <t>John A. Davis</t>
  </si>
  <si>
    <t>Action|Adventure|Animation|Comedy|Family|Sci-Fi</t>
  </si>
  <si>
    <t>Jimmy Neutron: Boy GeniusÂ </t>
  </si>
  <si>
    <t>The Ugly TruthÂ </t>
  </si>
  <si>
    <t>Action|Comedy</t>
  </si>
  <si>
    <t>Ride Along 2Â </t>
  </si>
  <si>
    <t>You've Got MailÂ </t>
  </si>
  <si>
    <t>Old SchoolÂ </t>
  </si>
  <si>
    <t>Angelina Jolie Pitt</t>
  </si>
  <si>
    <t>Biography|Drama|Sport|War</t>
  </si>
  <si>
    <t>UnbrokenÂ </t>
  </si>
  <si>
    <t>Phil Alden Robinson</t>
  </si>
  <si>
    <t>Action|Drama|Thriller</t>
  </si>
  <si>
    <t>The Sum of All FearsÂ </t>
  </si>
  <si>
    <t>Action|Adventure|Comedy|Family|Fantasy|Mystery|Sci-Fi</t>
  </si>
  <si>
    <t>Men in Black IIÂ </t>
  </si>
  <si>
    <t>Will Gluck</t>
  </si>
  <si>
    <t>Easy AÂ </t>
  </si>
  <si>
    <t>Etan Cohen</t>
  </si>
  <si>
    <t>Get HardÂ </t>
  </si>
  <si>
    <t>Brad Silberling</t>
  </si>
  <si>
    <t>CasperÂ </t>
  </si>
  <si>
    <t>Get SmartÂ </t>
  </si>
  <si>
    <t>Adventure|Comedy|Family|Romance</t>
  </si>
  <si>
    <t>Are We There Yet?Â </t>
  </si>
  <si>
    <t>Sam Weisman</t>
  </si>
  <si>
    <t>Action|Adventure|Comedy|Family|Romance</t>
  </si>
  <si>
    <t>George of the JungleÂ </t>
  </si>
  <si>
    <t>Ant-ManÂ </t>
  </si>
  <si>
    <t>HookÂ </t>
  </si>
  <si>
    <t>Peter Chelsom</t>
  </si>
  <si>
    <t>Comedy|Drama|Family|Music|Romance</t>
  </si>
  <si>
    <t>Hannah Montana: The MovieÂ </t>
  </si>
  <si>
    <t>Jesse Dylan</t>
  </si>
  <si>
    <t>American WeddingÂ </t>
  </si>
  <si>
    <t>No Country for Old MenÂ </t>
  </si>
  <si>
    <t>Peter Billingsley</t>
  </si>
  <si>
    <t>Couples RetreatÂ </t>
  </si>
  <si>
    <t>Scream 3Â </t>
  </si>
  <si>
    <t>Thor Freudenthal</t>
  </si>
  <si>
    <t>Diary of a Wimpy KidÂ </t>
  </si>
  <si>
    <t>Paranormal Activity 4Â </t>
  </si>
  <si>
    <t>Robert Redford</t>
  </si>
  <si>
    <t>Ordinary PeopleÂ </t>
  </si>
  <si>
    <t>Patricia Riggen</t>
  </si>
  <si>
    <t>Miracles from HeavenÂ </t>
  </si>
  <si>
    <t>Martin Campbell</t>
  </si>
  <si>
    <t>GoldenEyeÂ </t>
  </si>
  <si>
    <t>Alejandro G. IÃ±Ã¡rritu</t>
  </si>
  <si>
    <t>Adventure|Drama|Thriller|Western</t>
  </si>
  <si>
    <t>The RevenantÂ </t>
  </si>
  <si>
    <t>Deuce Bigalow: Male GigoloÂ </t>
  </si>
  <si>
    <t>Adventure|Comedy|Drama</t>
  </si>
  <si>
    <t>The Bucket ListÂ </t>
  </si>
  <si>
    <t>Little FockersÂ </t>
  </si>
  <si>
    <t>Biography|Comedy|Drama|History|Music</t>
  </si>
  <si>
    <t>Saving Mr. BanksÂ </t>
  </si>
  <si>
    <t>Four Weddings and a FuneralÂ </t>
  </si>
  <si>
    <t>Jared Hess</t>
  </si>
  <si>
    <t>Nacho LibreÂ </t>
  </si>
  <si>
    <t>Germany</t>
  </si>
  <si>
    <t>Guy Hamilton</t>
  </si>
  <si>
    <t>GoldfingerÂ </t>
  </si>
  <si>
    <t>Paul Haggis</t>
  </si>
  <si>
    <t>CrashÂ </t>
  </si>
  <si>
    <t>Jason Moore</t>
  </si>
  <si>
    <t>Comedy|Music|Romance</t>
  </si>
  <si>
    <t>Pitch PerfectÂ </t>
  </si>
  <si>
    <t>Martin Scorsese</t>
  </si>
  <si>
    <t>Shutter IslandÂ </t>
  </si>
  <si>
    <t>Luis Valdez</t>
  </si>
  <si>
    <t>Biography|Drama|Music</t>
  </si>
  <si>
    <t>La BambaÂ </t>
  </si>
  <si>
    <t>Steve Carr</t>
  </si>
  <si>
    <t>Next FridayÂ </t>
  </si>
  <si>
    <t>Adventure|Comedy|Sci-Fi|Western</t>
  </si>
  <si>
    <t>Back to the Future Part IIIÂ </t>
  </si>
  <si>
    <t>Spy Kids 2: Island of Lost DreamsÂ </t>
  </si>
  <si>
    <t>Renny Harlin</t>
  </si>
  <si>
    <t>Die Hard 2Â </t>
  </si>
  <si>
    <t>Sylvain White</t>
  </si>
  <si>
    <t>Stomp the YardÂ </t>
  </si>
  <si>
    <t>Adventure|Comedy|Drama|Family|Mystery</t>
  </si>
  <si>
    <t>HolesÂ </t>
  </si>
  <si>
    <t>Panic RoomÂ </t>
  </si>
  <si>
    <t>Star Trek: The Motion PictureÂ </t>
  </si>
  <si>
    <t>Apocalypse NowÂ </t>
  </si>
  <si>
    <t>The ClientÂ </t>
  </si>
  <si>
    <t>Chris Koch</t>
  </si>
  <si>
    <t>Snow DayÂ </t>
  </si>
  <si>
    <t>Jonathan Frakes</t>
  </si>
  <si>
    <t>Action|Adventure|Drama|Sci-Fi|Thriller</t>
  </si>
  <si>
    <t>Star Trek: First ContactÂ </t>
  </si>
  <si>
    <t>Mikael HÃ¥fstrÃ¶m</t>
  </si>
  <si>
    <t>1408Â </t>
  </si>
  <si>
    <t>Kevin Rodney Sullivan</t>
  </si>
  <si>
    <t>Barbershop 2: Back in BusinessÂ </t>
  </si>
  <si>
    <t>Action|Comedy|Crime|Drama|Thriller</t>
  </si>
  <si>
    <t>Bad BoysÂ </t>
  </si>
  <si>
    <t>27 DressesÂ </t>
  </si>
  <si>
    <t>Crime|Mystery|Thriller</t>
  </si>
  <si>
    <t>Double JeopardyÂ </t>
  </si>
  <si>
    <t>John Carpenter</t>
  </si>
  <si>
    <t>HalloweenÂ </t>
  </si>
  <si>
    <t>Stephen Frears</t>
  </si>
  <si>
    <t>The QueenÂ </t>
  </si>
  <si>
    <t>Antoine Fuqua</t>
  </si>
  <si>
    <t>The EqualizerÂ </t>
  </si>
  <si>
    <t>Stig Bergqvist</t>
  </si>
  <si>
    <t>Adventure|Animation|Comedy|Family|Romance</t>
  </si>
  <si>
    <t>Rugrats in Paris: The MovieÂ </t>
  </si>
  <si>
    <t>National Lampoon's VacationÂ </t>
  </si>
  <si>
    <t>ChocolatÂ </t>
  </si>
  <si>
    <t>Sylvester Stallone</t>
  </si>
  <si>
    <t>Rocky BalboaÂ </t>
  </si>
  <si>
    <t>Richard Linklater</t>
  </si>
  <si>
    <t>School of RockÂ </t>
  </si>
  <si>
    <t>21Â </t>
  </si>
  <si>
    <t>Snow DogsÂ </t>
  </si>
  <si>
    <t>The Italian JobÂ </t>
  </si>
  <si>
    <t>Mary Lambert</t>
  </si>
  <si>
    <t>Pet SemataryÂ </t>
  </si>
  <si>
    <t>David Hackl</t>
  </si>
  <si>
    <t>Saw VÂ </t>
  </si>
  <si>
    <t>Geoffrey Sax</t>
  </si>
  <si>
    <t>Drama|Horror|Mystery|Thriller</t>
  </si>
  <si>
    <t>White NoiseÂ </t>
  </si>
  <si>
    <t>John Hamburg</t>
  </si>
  <si>
    <t>Along Came PollyÂ </t>
  </si>
  <si>
    <t>Stiles White</t>
  </si>
  <si>
    <t>OuijaÂ </t>
  </si>
  <si>
    <t>50 First DatesÂ </t>
  </si>
  <si>
    <t>Scary Movie 4Â </t>
  </si>
  <si>
    <t>No Strings AttachedÂ </t>
  </si>
  <si>
    <t>Madea's Witness ProtectionÂ </t>
  </si>
  <si>
    <t>Joe Roth</t>
  </si>
  <si>
    <t>America's SweetheartsÂ </t>
  </si>
  <si>
    <t>Adventure|Drama|War</t>
  </si>
  <si>
    <t>Inglourious BasterdsÂ </t>
  </si>
  <si>
    <t>Sharon Maguire</t>
  </si>
  <si>
    <t>Bridget Jones's DiaryÂ </t>
  </si>
  <si>
    <t>Tom Vaughan</t>
  </si>
  <si>
    <t>What Happens in VegasÂ </t>
  </si>
  <si>
    <t>Drama|Fantasy|Horror</t>
  </si>
  <si>
    <t>Interview with the Vampire: The Vampire ChroniclesÂ </t>
  </si>
  <si>
    <t>Andrew Douglas</t>
  </si>
  <si>
    <t>The Amityville HorrorÂ </t>
  </si>
  <si>
    <t>Brad Peyton</t>
  </si>
  <si>
    <t>San AndreasÂ </t>
  </si>
  <si>
    <t>SinisterÂ </t>
  </si>
  <si>
    <t>HopÂ </t>
  </si>
  <si>
    <t>Christopher McQuarrie</t>
  </si>
  <si>
    <t>Mission: Impossible - Rogue NationÂ </t>
  </si>
  <si>
    <t>China</t>
  </si>
  <si>
    <t>Star Trek VI: The Undiscovered CountryÂ </t>
  </si>
  <si>
    <t>Darren Grant</t>
  </si>
  <si>
    <t>Diary of a Mad Black WomanÂ </t>
  </si>
  <si>
    <t>Charles Herman-Wurmfeld</t>
  </si>
  <si>
    <t>Legally Blonde 2: Red, White &amp; BlondeÂ </t>
  </si>
  <si>
    <t>Barbra Streisand</t>
  </si>
  <si>
    <t>The Prince of TidesÂ </t>
  </si>
  <si>
    <t>Action|Horror|Sci-Fi</t>
  </si>
  <si>
    <t>PredatorÂ </t>
  </si>
  <si>
    <t>Stanley Kubrick</t>
  </si>
  <si>
    <t>2001: A Space OdysseyÂ </t>
  </si>
  <si>
    <t>Amy Heckerling</t>
  </si>
  <si>
    <t>CluelessÂ </t>
  </si>
  <si>
    <t>Something's Gotta GiveÂ </t>
  </si>
  <si>
    <t>The Godfather: Part IIÂ </t>
  </si>
  <si>
    <t>Adventure|Drama</t>
  </si>
  <si>
    <t>Stand by MeÂ </t>
  </si>
  <si>
    <t>Burr Steers</t>
  </si>
  <si>
    <t>17 AgainÂ </t>
  </si>
  <si>
    <t>Daddy Day CareÂ </t>
  </si>
  <si>
    <t>Napoleon DynamiteÂ </t>
  </si>
  <si>
    <t>Cape FearÂ </t>
  </si>
  <si>
    <t>Nick Cassavetes</t>
  </si>
  <si>
    <t>The Other WomanÂ </t>
  </si>
  <si>
    <t>HairsprayÂ </t>
  </si>
  <si>
    <t>Adventure|Animation|Family|Sci-Fi</t>
  </si>
  <si>
    <t>WALLÂ·EÂ </t>
  </si>
  <si>
    <t>Comedy|Crime|Romance|Thriller</t>
  </si>
  <si>
    <t>Date NightÂ </t>
  </si>
  <si>
    <t>James Bobin</t>
  </si>
  <si>
    <t>Adventure|Comedy|Family|Musical</t>
  </si>
  <si>
    <t>The MuppetsÂ </t>
  </si>
  <si>
    <t>Spike Lee</t>
  </si>
  <si>
    <t>Inside ManÂ </t>
  </si>
  <si>
    <t>My GirlÂ </t>
  </si>
  <si>
    <t>Safe HavenÂ </t>
  </si>
  <si>
    <t>Julie Anne Robinson</t>
  </si>
  <si>
    <t>Drama|Family|Music|Romance</t>
  </si>
  <si>
    <t>The Last SongÂ </t>
  </si>
  <si>
    <t>A Bug's LifeÂ </t>
  </si>
  <si>
    <t>Nima Nourizadeh</t>
  </si>
  <si>
    <t>Project XÂ </t>
  </si>
  <si>
    <t>Kevin Lima</t>
  </si>
  <si>
    <t>Animation|Comedy|Family|Fantasy|Musical|Romance</t>
  </si>
  <si>
    <t>EnchantedÂ </t>
  </si>
  <si>
    <t>Louis Leterrier</t>
  </si>
  <si>
    <t>Now You See MeÂ </t>
  </si>
  <si>
    <t>The Perfect StormÂ </t>
  </si>
  <si>
    <t>Callie Khouri</t>
  </si>
  <si>
    <t>Divine Secrets of the Ya-Ya SisterhoodÂ </t>
  </si>
  <si>
    <t>Fantasy|Horror|Romance</t>
  </si>
  <si>
    <t>Bram Stoker's DraculaÂ </t>
  </si>
  <si>
    <t>Eli Roth</t>
  </si>
  <si>
    <t>HostelÂ </t>
  </si>
  <si>
    <t>The DepartedÂ </t>
  </si>
  <si>
    <t>A Nightmare on Elm Street 4: The Dream MasterÂ </t>
  </si>
  <si>
    <t>Peter Cattaneo</t>
  </si>
  <si>
    <t>The Full MontyÂ </t>
  </si>
  <si>
    <t>Adventure|Animation|Comedy|Family|Fantasy|Sci-Fi</t>
  </si>
  <si>
    <t>HomeÂ </t>
  </si>
  <si>
    <t>Biography|Comedy|Drama|History</t>
  </si>
  <si>
    <t>The Big ShortÂ </t>
  </si>
  <si>
    <t>Leigh Whannell</t>
  </si>
  <si>
    <t>Insidious: Chapter 3Â </t>
  </si>
  <si>
    <t>Terry Zwigoff</t>
  </si>
  <si>
    <t>Bad SantaÂ </t>
  </si>
  <si>
    <t>Jonathan Lynn</t>
  </si>
  <si>
    <t>My Cousin VinnyÂ </t>
  </si>
  <si>
    <t>Comedy|Crime|Thriller</t>
  </si>
  <si>
    <t>Get ShortyÂ </t>
  </si>
  <si>
    <t>Cody Cameron</t>
  </si>
  <si>
    <t>Animation|Comedy|Family|Fantasy|Sci-Fi</t>
  </si>
  <si>
    <t>Cloudy with a Chance of Meatballs 2Â </t>
  </si>
  <si>
    <t>Frank Marshall</t>
  </si>
  <si>
    <t>Adventure|Drama|Family</t>
  </si>
  <si>
    <t>Eight BelowÂ </t>
  </si>
  <si>
    <t>Kirk Jones</t>
  </si>
  <si>
    <t>My Big Fat Greek Wedding 2Â </t>
  </si>
  <si>
    <t>Baltasar KormÃ¡kur</t>
  </si>
  <si>
    <t>ContrabandÂ </t>
  </si>
  <si>
    <t>Jaume Collet-Serra</t>
  </si>
  <si>
    <t>Non-StopÂ </t>
  </si>
  <si>
    <t>The Talented Mr. RipleyÂ </t>
  </si>
  <si>
    <t>Taken 3Â </t>
  </si>
  <si>
    <t>Think Like a Man TooÂ </t>
  </si>
  <si>
    <t>Daniel Espinosa</t>
  </si>
  <si>
    <t>Action|Crime|Mystery|Thriller</t>
  </si>
  <si>
    <t>Safe HouseÂ </t>
  </si>
  <si>
    <t>Paul Blart: Mall Cop 2Â </t>
  </si>
  <si>
    <t>StepmomÂ </t>
  </si>
  <si>
    <t>Norman Jewison</t>
  </si>
  <si>
    <t>Fiddler on the RoofÂ </t>
  </si>
  <si>
    <t>Dr. Dolittle 2Â </t>
  </si>
  <si>
    <t>Comedy|Drama|Family|Sport</t>
  </si>
  <si>
    <t>The Mighty DucksÂ </t>
  </si>
  <si>
    <t>David Carson</t>
  </si>
  <si>
    <t>Action|Adventure|Mystery|Sci-Fi|Thriller</t>
  </si>
  <si>
    <t>Star Trek: GenerationsÂ </t>
  </si>
  <si>
    <t>Sofia Coppola</t>
  </si>
  <si>
    <t>Lost in TranslationÂ </t>
  </si>
  <si>
    <t>John Glen</t>
  </si>
  <si>
    <t>OctopussyÂ </t>
  </si>
  <si>
    <t>Peter Hewitt</t>
  </si>
  <si>
    <t>GarfieldÂ </t>
  </si>
  <si>
    <t>Action|Fantasy|Horror|Thriller</t>
  </si>
  <si>
    <t>A Nightmare on Elm Street 3: Dream WarriorsÂ </t>
  </si>
  <si>
    <t>The InternÂ </t>
  </si>
  <si>
    <t>Why Did I Get Married?Â </t>
  </si>
  <si>
    <t>Four ChristmasesÂ </t>
  </si>
  <si>
    <t>Kill Bill: Vol. 1Â </t>
  </si>
  <si>
    <t>Why Did I Get Married Too?Â </t>
  </si>
  <si>
    <t>Woody Allen</t>
  </si>
  <si>
    <t>Midnight in ParisÂ </t>
  </si>
  <si>
    <t>Spain</t>
  </si>
  <si>
    <t>Baz Luhrmann</t>
  </si>
  <si>
    <t>The Great GatsbyÂ </t>
  </si>
  <si>
    <t>Ever After: A Cinderella StoryÂ </t>
  </si>
  <si>
    <t>Harold Becker</t>
  </si>
  <si>
    <t>Sea of LoveÂ </t>
  </si>
  <si>
    <t>Me, Myself &amp; IreneÂ </t>
  </si>
  <si>
    <t>R.J. Cutler</t>
  </si>
  <si>
    <t>Drama|Fantasy|Music|Romance</t>
  </si>
  <si>
    <t>If I StayÂ </t>
  </si>
  <si>
    <t>Eugenio Derbez</t>
  </si>
  <si>
    <t>Instructions Not IncludedÂ </t>
  </si>
  <si>
    <t>Spanish</t>
  </si>
  <si>
    <t>Mexico</t>
  </si>
  <si>
    <t>Sam Miller</t>
  </si>
  <si>
    <t>No Good DeedÂ </t>
  </si>
  <si>
    <t>David Wain</t>
  </si>
  <si>
    <t>Role ModelsÂ </t>
  </si>
  <si>
    <t>Daniel Stamm</t>
  </si>
  <si>
    <t>The Last ExorcismÂ </t>
  </si>
  <si>
    <t>Without a PaddleÂ </t>
  </si>
  <si>
    <t>Joe Camp</t>
  </si>
  <si>
    <t>Adventure|Family|Romance</t>
  </si>
  <si>
    <t>BenjiÂ </t>
  </si>
  <si>
    <t>Miguel Arteta</t>
  </si>
  <si>
    <t>Alexander and the Terrible, Horrible, No Good, Very Bad DayÂ </t>
  </si>
  <si>
    <t>Brad Anderson</t>
  </si>
  <si>
    <t>The CallÂ </t>
  </si>
  <si>
    <t>Wayne Wang</t>
  </si>
  <si>
    <t>Maid in ManhattanÂ </t>
  </si>
  <si>
    <t>David S. Ward</t>
  </si>
  <si>
    <t>Major LeagueÂ </t>
  </si>
  <si>
    <t>Joel Edgerton</t>
  </si>
  <si>
    <t>The GiftÂ </t>
  </si>
  <si>
    <t>Star Trek Into DarknessÂ </t>
  </si>
  <si>
    <t>I Can Do Bad All by MyselfÂ </t>
  </si>
  <si>
    <t>Tom Dey</t>
  </si>
  <si>
    <t>Failure to LaunchÂ </t>
  </si>
  <si>
    <t>Action|Adventure|Drama|Sci-Fi</t>
  </si>
  <si>
    <t>Dawn of the Planet of the ApesÂ </t>
  </si>
  <si>
    <t>The Color of MoneyÂ </t>
  </si>
  <si>
    <t>Action|Drama|Thriller|War</t>
  </si>
  <si>
    <t>Crimson TideÂ </t>
  </si>
  <si>
    <t>Patriot GamesÂ </t>
  </si>
  <si>
    <t>Clash of the TitansÂ </t>
  </si>
  <si>
    <t>Just MarriedÂ </t>
  </si>
  <si>
    <t>Hotel for DogsÂ </t>
  </si>
  <si>
    <t>Sidney Lumet</t>
  </si>
  <si>
    <t>The VerdictÂ </t>
  </si>
  <si>
    <t>John Luessenhop</t>
  </si>
  <si>
    <t>TakersÂ </t>
  </si>
  <si>
    <t>Christopher Spencer</t>
  </si>
  <si>
    <t>Son of GodÂ </t>
  </si>
  <si>
    <t>Jerome Robbins</t>
  </si>
  <si>
    <t>Crime|Drama|Musical|Romance|Thriller</t>
  </si>
  <si>
    <t>West Side StoryÂ </t>
  </si>
  <si>
    <t>Michael Tiddes</t>
  </si>
  <si>
    <t>A Haunted HouseÂ </t>
  </si>
  <si>
    <t>PreciousÂ </t>
  </si>
  <si>
    <t>Terry Gilliam</t>
  </si>
  <si>
    <t>Adventure|Comedy|Fantasy|Sci-Fi</t>
  </si>
  <si>
    <t>Time BanditsÂ </t>
  </si>
  <si>
    <t>James Watkins</t>
  </si>
  <si>
    <t>Drama|Fantasy|Horror|Thriller</t>
  </si>
  <si>
    <t>The Woman in BlackÂ </t>
  </si>
  <si>
    <t>The ShallowsÂ </t>
  </si>
  <si>
    <t>Coach CarterÂ </t>
  </si>
  <si>
    <t>Fede Alvarez</t>
  </si>
  <si>
    <t>Evil DeadÂ </t>
  </si>
  <si>
    <t>Drama|Horror|Sci-Fi|Thriller</t>
  </si>
  <si>
    <t>28 Days Later...Â </t>
  </si>
  <si>
    <t>Stanley Kramer</t>
  </si>
  <si>
    <t>It's a Mad, Mad, Mad, Mad WorldÂ </t>
  </si>
  <si>
    <t>Brian Robbins</t>
  </si>
  <si>
    <t>Varsity BluesÂ </t>
  </si>
  <si>
    <t>Austin Powers: International Man of MysteryÂ </t>
  </si>
  <si>
    <t>Steve McQueen</t>
  </si>
  <si>
    <t>12 Years a SlaveÂ </t>
  </si>
  <si>
    <t>Clark Johnson</t>
  </si>
  <si>
    <t>S.W.A.T.Â </t>
  </si>
  <si>
    <t>Captain America: The First AvengerÂ </t>
  </si>
  <si>
    <t>Chris Noonan</t>
  </si>
  <si>
    <t>BabeÂ </t>
  </si>
  <si>
    <t>Diamonds Are ForeverÂ </t>
  </si>
  <si>
    <t>Edward Zwick</t>
  </si>
  <si>
    <t>Drama|Romance|War|Western</t>
  </si>
  <si>
    <t>Legends of the FallÂ </t>
  </si>
  <si>
    <t>Patrick Lussier</t>
  </si>
  <si>
    <t>My Bloody ValentineÂ </t>
  </si>
  <si>
    <t>Rian Johnson</t>
  </si>
  <si>
    <t>Action|Crime|Drama|Sci-Fi|Thriller</t>
  </si>
  <si>
    <t>LooperÂ </t>
  </si>
  <si>
    <t>Charles Stone III</t>
  </si>
  <si>
    <t>Comedy|Drama|Music|Romance</t>
  </si>
  <si>
    <t>DrumlineÂ </t>
  </si>
  <si>
    <t>The Best Exotic Marigold HotelÂ </t>
  </si>
  <si>
    <t>Gavin O'Connor</t>
  </si>
  <si>
    <t>Biography|Drama|History|Sport</t>
  </si>
  <si>
    <t>MiracleÂ </t>
  </si>
  <si>
    <t>Fantasy|Romance</t>
  </si>
  <si>
    <t>Edward ScissorhandsÂ </t>
  </si>
  <si>
    <t>Alan Taylor</t>
  </si>
  <si>
    <t>Thor: The Dark WorldÂ </t>
  </si>
  <si>
    <t>Drama|Romance|Western</t>
  </si>
  <si>
    <t>Open RangeÂ </t>
  </si>
  <si>
    <t>Kill Bill: Vol. 2Â </t>
  </si>
  <si>
    <t>Thea Sharrock</t>
  </si>
  <si>
    <t>Me Before YouÂ </t>
  </si>
  <si>
    <t>Steve Pink</t>
  </si>
  <si>
    <t>About Last NightÂ </t>
  </si>
  <si>
    <t>Preston A. Whitmore II</t>
  </si>
  <si>
    <t>This ChristmasÂ </t>
  </si>
  <si>
    <t>George Tillman Jr.</t>
  </si>
  <si>
    <t>Soul FoodÂ </t>
  </si>
  <si>
    <t>The Bridges of Madison CountyÂ </t>
  </si>
  <si>
    <t>Last VegasÂ </t>
  </si>
  <si>
    <t>Don Bluth</t>
  </si>
  <si>
    <t>Adventure|Animation|Family</t>
  </si>
  <si>
    <t>The Land Before TimeÂ </t>
  </si>
  <si>
    <t>FlatlinersÂ </t>
  </si>
  <si>
    <t>Step BrothersÂ </t>
  </si>
  <si>
    <t>Jon Lucas</t>
  </si>
  <si>
    <t>Bad MomsÂ </t>
  </si>
  <si>
    <t>Due DateÂ </t>
  </si>
  <si>
    <t>Scott Hicks</t>
  </si>
  <si>
    <t>The Lucky OneÂ </t>
  </si>
  <si>
    <t>Transformers: Age of ExtinctionÂ </t>
  </si>
  <si>
    <t>Taylor Hackford</t>
  </si>
  <si>
    <t>RayÂ </t>
  </si>
  <si>
    <t>Charles Martin Smith</t>
  </si>
  <si>
    <t>Drama|Family</t>
  </si>
  <si>
    <t>Dolphin TaleÂ </t>
  </si>
  <si>
    <t>Annie HallÂ </t>
  </si>
  <si>
    <t>The Original Kings of ComedyÂ </t>
  </si>
  <si>
    <t>Ole Bornedal</t>
  </si>
  <si>
    <t>The PossessionÂ </t>
  </si>
  <si>
    <t>John QÂ </t>
  </si>
  <si>
    <t>About SchmidtÂ </t>
  </si>
  <si>
    <t>Drama|Music|Musical|Romance</t>
  </si>
  <si>
    <t>Step Up 2: The StreetsÂ </t>
  </si>
  <si>
    <t>Michael Mann</t>
  </si>
  <si>
    <t>CollateralÂ </t>
  </si>
  <si>
    <t>Gillian Armstrong</t>
  </si>
  <si>
    <t>Drama|Family|Romance</t>
  </si>
  <si>
    <t>Little WomenÂ </t>
  </si>
  <si>
    <t>Cop LandÂ </t>
  </si>
  <si>
    <t>Robert Schwentke</t>
  </si>
  <si>
    <t>FlightplanÂ </t>
  </si>
  <si>
    <t>Colin Higgins</t>
  </si>
  <si>
    <t>Comedy|Musical</t>
  </si>
  <si>
    <t>The Best Little Whorehouse in TexasÂ </t>
  </si>
  <si>
    <t>Western</t>
  </si>
  <si>
    <t>Pale RiderÂ </t>
  </si>
  <si>
    <t>For Your Eyes OnlyÂ </t>
  </si>
  <si>
    <t>Glenn Ficarra</t>
  </si>
  <si>
    <t>Crazy, Stupid, Love.Â </t>
  </si>
  <si>
    <t>Clay Kaytis</t>
  </si>
  <si>
    <t>Action|Animation|Comedy|Family</t>
  </si>
  <si>
    <t>The Angry Birds MovieÂ </t>
  </si>
  <si>
    <t>Todd Field</t>
  </si>
  <si>
    <t>In the BedroomÂ </t>
  </si>
  <si>
    <t>Down to EarthÂ </t>
  </si>
  <si>
    <t>Frank Miller</t>
  </si>
  <si>
    <t>Sin CityÂ </t>
  </si>
  <si>
    <t>Wes Anderson</t>
  </si>
  <si>
    <t>Adventure|Comedy|Crime|Drama</t>
  </si>
  <si>
    <t>The Grand Budapest HotelÂ </t>
  </si>
  <si>
    <t>The BossÂ </t>
  </si>
  <si>
    <t>David Ayer</t>
  </si>
  <si>
    <t>End of WatchÂ </t>
  </si>
  <si>
    <t>X-Men: Days of Future PastÂ </t>
  </si>
  <si>
    <t>CaddyshackÂ </t>
  </si>
  <si>
    <t>Comedy|Sci-Fi</t>
  </si>
  <si>
    <t>The AnimalÂ </t>
  </si>
  <si>
    <t>Danny Leiner</t>
  </si>
  <si>
    <t>Comedy|Mystery</t>
  </si>
  <si>
    <t>Dude, Where's My Car?Â </t>
  </si>
  <si>
    <t>Biography|Drama|History|Music</t>
  </si>
  <si>
    <t>AmadeusÂ </t>
  </si>
  <si>
    <t>Lewis Gilbert</t>
  </si>
  <si>
    <t>You Only Live TwiceÂ </t>
  </si>
  <si>
    <t>Phone BoothÂ </t>
  </si>
  <si>
    <t>Cory Edwards</t>
  </si>
  <si>
    <t>Action|Animation|Comedy|Crime|Family</t>
  </si>
  <si>
    <t>Hoodwinked!Â </t>
  </si>
  <si>
    <t>Hope SpringsÂ </t>
  </si>
  <si>
    <t>Gary Fleder</t>
  </si>
  <si>
    <t>Kiss the GirlsÂ </t>
  </si>
  <si>
    <t>Lawrence Guterman</t>
  </si>
  <si>
    <t>Action|Comedy|Family|Fantasy</t>
  </si>
  <si>
    <t>Cats &amp; DogsÂ </t>
  </si>
  <si>
    <t>The Hobbit: The Desolation of SmaugÂ </t>
  </si>
  <si>
    <t>Drama|Music|Musical</t>
  </si>
  <si>
    <t>DreamgirlsÂ </t>
  </si>
  <si>
    <t>Marc Lawrence</t>
  </si>
  <si>
    <t>Two Weeks NoticeÂ </t>
  </si>
  <si>
    <t>McG</t>
  </si>
  <si>
    <t>Action|Adventure|Comedy|Crime|Thriller</t>
  </si>
  <si>
    <t>Charlie's AngelsÂ </t>
  </si>
  <si>
    <t>The Whole Nine YardsÂ </t>
  </si>
  <si>
    <t>Jane Campion</t>
  </si>
  <si>
    <t>The PianoÂ </t>
  </si>
  <si>
    <t>Drama|History|Sport</t>
  </si>
  <si>
    <t>SeabiscuitÂ </t>
  </si>
  <si>
    <t>John Schlesinger</t>
  </si>
  <si>
    <t>Eye for an EyeÂ </t>
  </si>
  <si>
    <t>Guess WhoÂ </t>
  </si>
  <si>
    <t>Alex Kendrick</t>
  </si>
  <si>
    <t>FireproofÂ </t>
  </si>
  <si>
    <t>Dawn of the DeadÂ </t>
  </si>
  <si>
    <t>Forgetting Sarah MarshallÂ </t>
  </si>
  <si>
    <t>Simon West</t>
  </si>
  <si>
    <t>When a Stranger CallsÂ </t>
  </si>
  <si>
    <t>Big Fat LiarÂ </t>
  </si>
  <si>
    <t>Adventure|Comedy|Crime|Romance</t>
  </si>
  <si>
    <t>The MexicanÂ </t>
  </si>
  <si>
    <t>The Spy Who Loved MeÂ </t>
  </si>
  <si>
    <t>Fantasy|Mystery|Romance|Sci-Fi|Thriller</t>
  </si>
  <si>
    <t>Vanilla SkyÂ </t>
  </si>
  <si>
    <t>The SmurfsÂ </t>
  </si>
  <si>
    <t>This Is 40Â </t>
  </si>
  <si>
    <t>CourageousÂ </t>
  </si>
  <si>
    <t>Scott Cooper</t>
  </si>
  <si>
    <t>Crazy HeartÂ </t>
  </si>
  <si>
    <t>Action|Adventure|Drama|Romance|War</t>
  </si>
  <si>
    <t>The Last of the MohicansÂ </t>
  </si>
  <si>
    <t>REDÂ </t>
  </si>
  <si>
    <t>Bridge of SpiesÂ </t>
  </si>
  <si>
    <t>Pete Travis</t>
  </si>
  <si>
    <t>Vantage PointÂ </t>
  </si>
  <si>
    <t>The Hundred-Foot JourneyÂ </t>
  </si>
  <si>
    <t>Action|Crime|Sci-Fi|Thriller</t>
  </si>
  <si>
    <t>Face/OffÂ </t>
  </si>
  <si>
    <t>Steve Miner</t>
  </si>
  <si>
    <t>Friday the 13th Part IIIÂ </t>
  </si>
  <si>
    <t>Keenen Ivory Wayans</t>
  </si>
  <si>
    <t>White ChicksÂ </t>
  </si>
  <si>
    <t>Ocean's ThirteenÂ </t>
  </si>
  <si>
    <t>Chris Stokes</t>
  </si>
  <si>
    <t>You Got ServedÂ </t>
  </si>
  <si>
    <t>Ava DuVernay</t>
  </si>
  <si>
    <t>SelmaÂ </t>
  </si>
  <si>
    <t>Marc Webb</t>
  </si>
  <si>
    <t>The Amazing Spider-ManÂ </t>
  </si>
  <si>
    <t>Cecil B. DeMille</t>
  </si>
  <si>
    <t>The Greatest Show on EarthÂ </t>
  </si>
  <si>
    <t>How to Train Your Dragon 2Â </t>
  </si>
  <si>
    <t>The TerminatorÂ </t>
  </si>
  <si>
    <t>Red EyeÂ </t>
  </si>
  <si>
    <t>Romeo + JulietÂ </t>
  </si>
  <si>
    <t>Christopher Cain</t>
  </si>
  <si>
    <t>Action|Crime|Drama|Thriller|Western</t>
  </si>
  <si>
    <t>Young GunsÂ </t>
  </si>
  <si>
    <t>David Bowers</t>
  </si>
  <si>
    <t>Diary of a Wimpy Kid: Rodrick RulesÂ </t>
  </si>
  <si>
    <t>PaybackÂ </t>
  </si>
  <si>
    <t>Action|Biography|Drama|History|Romance|Western</t>
  </si>
  <si>
    <t>TombstoneÂ </t>
  </si>
  <si>
    <t>Mark Rosman</t>
  </si>
  <si>
    <t>A Cinderella StoryÂ </t>
  </si>
  <si>
    <t>The Boy Next DoorÂ </t>
  </si>
  <si>
    <t>Jonathan Levine</t>
  </si>
  <si>
    <t>Comedy|Horror|Romance</t>
  </si>
  <si>
    <t>Warm BodiesÂ </t>
  </si>
  <si>
    <t>The Royal TenenbaumsÂ </t>
  </si>
  <si>
    <t>I Love You, ManÂ </t>
  </si>
  <si>
    <t>Action|Comedy|Thriller</t>
  </si>
  <si>
    <t>True LiesÂ </t>
  </si>
  <si>
    <t>Training DayÂ </t>
  </si>
  <si>
    <t>Brenda Chapman</t>
  </si>
  <si>
    <t>Adventure|Animation|Biography|Drama|Family|Fantasy|Musical</t>
  </si>
  <si>
    <t>The Prince of EgyptÂ </t>
  </si>
  <si>
    <t>Alfred Hitchcock</t>
  </si>
  <si>
    <t>PsychoÂ </t>
  </si>
  <si>
    <t>The Peanuts MovieÂ </t>
  </si>
  <si>
    <t>Theodore Melfi</t>
  </si>
  <si>
    <t>St. VincentÂ </t>
  </si>
  <si>
    <t>UnknownÂ </t>
  </si>
  <si>
    <t>Action|Adventure|Mystery|Sci-Fi</t>
  </si>
  <si>
    <t>CongoÂ </t>
  </si>
  <si>
    <t>ThorÂ </t>
  </si>
  <si>
    <t>Trey Parker</t>
  </si>
  <si>
    <t>Animation|Comedy|Fantasy|Musical</t>
  </si>
  <si>
    <t>South Park: Bigger Longer &amp; UncutÂ </t>
  </si>
  <si>
    <t>Henry Koster</t>
  </si>
  <si>
    <t>Drama|History</t>
  </si>
  <si>
    <t>The RobeÂ </t>
  </si>
  <si>
    <t>Andrzej Bartkowiak</t>
  </si>
  <si>
    <t>Romeo Must DieÂ </t>
  </si>
  <si>
    <t>Dinesh D'Souza</t>
  </si>
  <si>
    <t>2016: Obama's AmericaÂ </t>
  </si>
  <si>
    <t>Shallow HalÂ </t>
  </si>
  <si>
    <t>Joseph Zito</t>
  </si>
  <si>
    <t>Friday the 13th: The Final ChapterÂ </t>
  </si>
  <si>
    <t>The Texas Chain Saw MassacreÂ </t>
  </si>
  <si>
    <t>Salim Akil</t>
  </si>
  <si>
    <t>Jumping the BroomÂ </t>
  </si>
  <si>
    <t>Tony Bancroft</t>
  </si>
  <si>
    <t>Adventure|Animation|Family|Fantasy|Musical|War</t>
  </si>
  <si>
    <t>MulanÂ </t>
  </si>
  <si>
    <t>Levan Gabriadze</t>
  </si>
  <si>
    <t>UnfriendedÂ </t>
  </si>
  <si>
    <t>Adventure|Comedy|Music|Sci-Fi</t>
  </si>
  <si>
    <t>Bill &amp; Ted's Excellent AdventureÂ </t>
  </si>
  <si>
    <t>JFKÂ </t>
  </si>
  <si>
    <t>The Scorpion KingÂ </t>
  </si>
  <si>
    <t>ShineÂ </t>
  </si>
  <si>
    <t>James Wong</t>
  </si>
  <si>
    <t>Final DestinationÂ </t>
  </si>
  <si>
    <t>Jay Chandrasekhar</t>
  </si>
  <si>
    <t>The Dukes of HazzardÂ </t>
  </si>
  <si>
    <t>Michael McCullers</t>
  </si>
  <si>
    <t>Baby MamaÂ </t>
  </si>
  <si>
    <t>A Walk to RememberÂ </t>
  </si>
  <si>
    <t>John Whitesell</t>
  </si>
  <si>
    <t>Big Momma's House 2Â </t>
  </si>
  <si>
    <t>American GangsterÂ </t>
  </si>
  <si>
    <t>Reginald Hudlin</t>
  </si>
  <si>
    <t>BoomerangÂ </t>
  </si>
  <si>
    <t>Forest Whitaker</t>
  </si>
  <si>
    <t>Hope FloatsÂ </t>
  </si>
  <si>
    <t>Minority ReportÂ </t>
  </si>
  <si>
    <t>Chris Kentis</t>
  </si>
  <si>
    <t>Adventure|Biography|Drama|Horror|Thriller</t>
  </si>
  <si>
    <t>Open WaterÂ </t>
  </si>
  <si>
    <t>Bedtime StoriesÂ </t>
  </si>
  <si>
    <t>Madagascar: Escape 2 AfricaÂ </t>
  </si>
  <si>
    <t>Patty Jenkins</t>
  </si>
  <si>
    <t>Biography|Crime|Drama|Thriller</t>
  </si>
  <si>
    <t>MonsterÂ </t>
  </si>
  <si>
    <t>Alex Proyas</t>
  </si>
  <si>
    <t>Drama|Mystery|Sci-Fi|Thriller</t>
  </si>
  <si>
    <t>KnowingÂ </t>
  </si>
  <si>
    <t>Gavin Hood</t>
  </si>
  <si>
    <t>X-Men Origins: WolverineÂ </t>
  </si>
  <si>
    <t>Leslie Small</t>
  </si>
  <si>
    <t>Kevin Hart: Let Me ExplainÂ </t>
  </si>
  <si>
    <t>Michel Hazanavicius</t>
  </si>
  <si>
    <t>The ArtistÂ </t>
  </si>
  <si>
    <t>L.A. ConfidentialÂ </t>
  </si>
  <si>
    <t>Moonrise KingdomÂ </t>
  </si>
  <si>
    <t>Action|Crime|Drama|Mystery|Thriller</t>
  </si>
  <si>
    <t>Four BrothersÂ </t>
  </si>
  <si>
    <t>Len Wiseman</t>
  </si>
  <si>
    <t>Action|Fantasy|Thriller</t>
  </si>
  <si>
    <t>UnderworldÂ </t>
  </si>
  <si>
    <t>Jay Russell</t>
  </si>
  <si>
    <t>My Dog SkipÂ </t>
  </si>
  <si>
    <t>Final Destination 3Â </t>
  </si>
  <si>
    <t>Gurinder Chadha</t>
  </si>
  <si>
    <t>Bend It Like BeckhamÂ </t>
  </si>
  <si>
    <t>Adventure|Comedy|Family|Sci-Fi</t>
  </si>
  <si>
    <t>Sky HighÂ </t>
  </si>
  <si>
    <t>Olympus Has FallenÂ </t>
  </si>
  <si>
    <t>Wall StreetÂ </t>
  </si>
  <si>
    <t>Frank Oz</t>
  </si>
  <si>
    <t>In &amp; OutÂ </t>
  </si>
  <si>
    <t>Action|Adventure|Comedy|Romance|Thriller|Western</t>
  </si>
  <si>
    <t>The Mask of ZorroÂ </t>
  </si>
  <si>
    <t>Irwin Winkler</t>
  </si>
  <si>
    <t>The NetÂ </t>
  </si>
  <si>
    <t>Gary Winick</t>
  </si>
  <si>
    <t>Bride WarsÂ </t>
  </si>
  <si>
    <t>MoonrakerÂ </t>
  </si>
  <si>
    <t>Aaron Seltzer</t>
  </si>
  <si>
    <t>Date MovieÂ </t>
  </si>
  <si>
    <t>Rio 2Â </t>
  </si>
  <si>
    <t>Don Siegel</t>
  </si>
  <si>
    <t>Escape from AlcatrazÂ </t>
  </si>
  <si>
    <t>George Clooney</t>
  </si>
  <si>
    <t>The Ides of MarchÂ </t>
  </si>
  <si>
    <t>Robin Budd</t>
  </si>
  <si>
    <t>Return to Never LandÂ </t>
  </si>
  <si>
    <t>Live and Let DieÂ </t>
  </si>
  <si>
    <t>Mike Figgis</t>
  </si>
  <si>
    <t>Leaving Las VegasÂ </t>
  </si>
  <si>
    <t>Comedy|Drama|Fantasy</t>
  </si>
  <si>
    <t>ScroogedÂ </t>
  </si>
  <si>
    <t>Tarsem Singh</t>
  </si>
  <si>
    <t>The CellÂ </t>
  </si>
  <si>
    <t>Starsky &amp; HutchÂ </t>
  </si>
  <si>
    <t>Tim Robbins</t>
  </si>
  <si>
    <t>Dead Man WalkingÂ </t>
  </si>
  <si>
    <t>Wag the DogÂ </t>
  </si>
  <si>
    <t>DisclosureÂ </t>
  </si>
  <si>
    <t>Ric Roman Waugh</t>
  </si>
  <si>
    <t>SnitchÂ </t>
  </si>
  <si>
    <t>Steve Trenbirth</t>
  </si>
  <si>
    <t>Adventure|Animation|Family|Musical</t>
  </si>
  <si>
    <t>The Jungle Book 2Â </t>
  </si>
  <si>
    <t>John Francis Daley</t>
  </si>
  <si>
    <t>VacationÂ </t>
  </si>
  <si>
    <t>Mennan Yapo</t>
  </si>
  <si>
    <t>PremonitionÂ </t>
  </si>
  <si>
    <t>Jack Sholder</t>
  </si>
  <si>
    <t>A Nightmare on Elm Street 2: Freddy's RevengeÂ </t>
  </si>
  <si>
    <t>It's ComplicatedÂ </t>
  </si>
  <si>
    <t>Roger Kumble</t>
  </si>
  <si>
    <t>Cruel IntentionsÂ </t>
  </si>
  <si>
    <t>Action|Drama|Fantasy</t>
  </si>
  <si>
    <t>The CrowÂ </t>
  </si>
  <si>
    <t>Yes ManÂ </t>
  </si>
  <si>
    <t>Jackie BrownÂ </t>
  </si>
  <si>
    <t>Guillermo del Toro</t>
  </si>
  <si>
    <t>Blade IIÂ </t>
  </si>
  <si>
    <t>Michael Dougherty</t>
  </si>
  <si>
    <t>KrampusÂ </t>
  </si>
  <si>
    <t>A Madea ChristmasÂ </t>
  </si>
  <si>
    <t>Victor Salva</t>
  </si>
  <si>
    <t>Jeepers CreepersÂ </t>
  </si>
  <si>
    <t>Niki Caro</t>
  </si>
  <si>
    <t>McFarland, USAÂ </t>
  </si>
  <si>
    <t>Christopher Landon</t>
  </si>
  <si>
    <t>Paranormal Activity: The Marked OnesÂ </t>
  </si>
  <si>
    <t>William Shatner</t>
  </si>
  <si>
    <t>Star Trek V: The Final FrontierÂ </t>
  </si>
  <si>
    <t>John Crowley</t>
  </si>
  <si>
    <t>BrooklynÂ </t>
  </si>
  <si>
    <t>Marc Forster</t>
  </si>
  <si>
    <t>Monster's BallÂ </t>
  </si>
  <si>
    <t>Night at the Museum: Battle of the SmithsonianÂ </t>
  </si>
  <si>
    <t>Action|Comedy|Crime|Music</t>
  </si>
  <si>
    <t>The Blues BrothersÂ </t>
  </si>
  <si>
    <t>Action|Comedy|Romance</t>
  </si>
  <si>
    <t>The Bounty HunterÂ </t>
  </si>
  <si>
    <t>Action|Crime|Drama|Romance|Thriller</t>
  </si>
  <si>
    <t>Set It OffÂ </t>
  </si>
  <si>
    <t>Diary of a Wimpy Kid: Dog DaysÂ </t>
  </si>
  <si>
    <t>50/50Â </t>
  </si>
  <si>
    <t>Peter Hedges</t>
  </si>
  <si>
    <t>The Odd Life of Timothy GreenÂ </t>
  </si>
  <si>
    <t>Once Upon a Time in MexicoÂ </t>
  </si>
  <si>
    <t>Alexandre Aja</t>
  </si>
  <si>
    <t>The Hills Have EyesÂ </t>
  </si>
  <si>
    <t>Gina Prince-Bythewood</t>
  </si>
  <si>
    <t>The Secret Life of BeesÂ </t>
  </si>
  <si>
    <t>Martin Lawrence</t>
  </si>
  <si>
    <t>Comedy|Crime|Drama|Romance|Thriller</t>
  </si>
  <si>
    <t>A Thin Line Between Love and HateÂ </t>
  </si>
  <si>
    <t>Biography|Drama|Family</t>
  </si>
  <si>
    <t>Finding NeverlandÂ </t>
  </si>
  <si>
    <t>David S. Goyer</t>
  </si>
  <si>
    <t>The UnbornÂ </t>
  </si>
  <si>
    <t>Joseph L. Mankiewicz</t>
  </si>
  <si>
    <t>CleopatraÂ </t>
  </si>
  <si>
    <t>Happy GilmoreÂ </t>
  </si>
  <si>
    <t>Joe Carnahan</t>
  </si>
  <si>
    <t>The GreyÂ </t>
  </si>
  <si>
    <t>David R. Ellis</t>
  </si>
  <si>
    <t>The Final DestinationÂ </t>
  </si>
  <si>
    <t>Dean Parisot</t>
  </si>
  <si>
    <t>Galaxy QuestÂ </t>
  </si>
  <si>
    <t>Rachel Talalay</t>
  </si>
  <si>
    <t>Comedy|Fantasy|Horror|Thriller</t>
  </si>
  <si>
    <t>Freddy's Dead: The Final NightmareÂ </t>
  </si>
  <si>
    <t>Stephen Kay</t>
  </si>
  <si>
    <t>BoogeymanÂ </t>
  </si>
  <si>
    <t>Scary Movie 2Â </t>
  </si>
  <si>
    <t>Sense and SensibilityÂ </t>
  </si>
  <si>
    <t>Jon Hurwitz</t>
  </si>
  <si>
    <t>Harold &amp; Kumar Escape from Guantanamo BayÂ </t>
  </si>
  <si>
    <t>Con AirÂ </t>
  </si>
  <si>
    <t>Steve Box</t>
  </si>
  <si>
    <t>Animation|Comedy|Family|Mystery|Sci-Fi</t>
  </si>
  <si>
    <t>The Curse of the Were-RabbitÂ </t>
  </si>
  <si>
    <t>Dave Green</t>
  </si>
  <si>
    <t>Adventure|Family|Sci-Fi</t>
  </si>
  <si>
    <t>Earth to EchoÂ </t>
  </si>
  <si>
    <t>Sean McNamara</t>
  </si>
  <si>
    <t>Biography|Drama|Family|Sport</t>
  </si>
  <si>
    <t>Soul SurferÂ </t>
  </si>
  <si>
    <t>The BoyÂ </t>
  </si>
  <si>
    <t>PhilomenaÂ </t>
  </si>
  <si>
    <t>FirefoxÂ </t>
  </si>
  <si>
    <t>Jim Fall</t>
  </si>
  <si>
    <t>Adventure|Comedy|Family|Music|Romance</t>
  </si>
  <si>
    <t>The Lizzie McGuire MovieÂ </t>
  </si>
  <si>
    <t>Kevin Greutert</t>
  </si>
  <si>
    <t>Saw 3D: The Final ChapterÂ </t>
  </si>
  <si>
    <t>Stuart Gillard</t>
  </si>
  <si>
    <t>Action|Adventure|Comedy|Family|Fantasy|Sci-Fi</t>
  </si>
  <si>
    <t>Teenage Mutant Ninja Turtles IIIÂ </t>
  </si>
  <si>
    <t>Bennett Miller</t>
  </si>
  <si>
    <t>MoneyballÂ </t>
  </si>
  <si>
    <t>Audrey Wells</t>
  </si>
  <si>
    <t>Under the Tuscan SunÂ </t>
  </si>
  <si>
    <t>Ari Sandel</t>
  </si>
  <si>
    <t>The DUFFÂ </t>
  </si>
  <si>
    <t>Space CowboysÂ </t>
  </si>
  <si>
    <t>The Wedding PlannerÂ </t>
  </si>
  <si>
    <t>Mystery|Romance|Thriller</t>
  </si>
  <si>
    <t>Dressed to KillÂ </t>
  </si>
  <si>
    <t>Tamra Davis</t>
  </si>
  <si>
    <t>CrossroadsÂ </t>
  </si>
  <si>
    <t>The Best ManÂ </t>
  </si>
  <si>
    <t>Horror|Mystery|Sci-Fi</t>
  </si>
  <si>
    <t>The FacultyÂ </t>
  </si>
  <si>
    <t>Roger Donaldson</t>
  </si>
  <si>
    <t>SpeciesÂ </t>
  </si>
  <si>
    <t>Stephen Norrington</t>
  </si>
  <si>
    <t>Action|Horror</t>
  </si>
  <si>
    <t>BladeÂ </t>
  </si>
  <si>
    <t>Tom McCarthy</t>
  </si>
  <si>
    <t>Biography|Crime|Drama|History</t>
  </si>
  <si>
    <t>SpotlightÂ </t>
  </si>
  <si>
    <t>500 Days of SummerÂ </t>
  </si>
  <si>
    <t>Cloudy with a Chance of MeatballsÂ </t>
  </si>
  <si>
    <t>Stanley Tong</t>
  </si>
  <si>
    <t>Rumble in the BronxÂ </t>
  </si>
  <si>
    <t>Cantonese</t>
  </si>
  <si>
    <t>Hong Kong</t>
  </si>
  <si>
    <t>Journey 2: The Mysterious IslandÂ </t>
  </si>
  <si>
    <t>Richard Attenborough</t>
  </si>
  <si>
    <t>Drama|History|War</t>
  </si>
  <si>
    <t>A Bridge Too FarÂ </t>
  </si>
  <si>
    <t>I, RobotÂ </t>
  </si>
  <si>
    <t>Mark Tonderai</t>
  </si>
  <si>
    <t>House at the End of the StreetÂ </t>
  </si>
  <si>
    <t>A Nightmare on Elm StreetÂ </t>
  </si>
  <si>
    <t>Biography|Drama|Family|History|Sport</t>
  </si>
  <si>
    <t>SecretariatÂ </t>
  </si>
  <si>
    <t>Comedy|Romance|Sport</t>
  </si>
  <si>
    <t>The BenchwarmersÂ </t>
  </si>
  <si>
    <t>Live Free or Die HardÂ </t>
  </si>
  <si>
    <t>Rich Moore</t>
  </si>
  <si>
    <t>Wreck-It RalphÂ </t>
  </si>
  <si>
    <t>The Time Traveler's WifeÂ </t>
  </si>
  <si>
    <t>FridayÂ </t>
  </si>
  <si>
    <t>Albert Hughes</t>
  </si>
  <si>
    <t>Menace II SocietyÂ </t>
  </si>
  <si>
    <t>Perry Andelin Blake</t>
  </si>
  <si>
    <t>The Master of DisguiseÂ </t>
  </si>
  <si>
    <t>X-Men: The Last StandÂ </t>
  </si>
  <si>
    <t>Birdman or (The Unexpected Virtue of Ignorance)Â </t>
  </si>
  <si>
    <t>ShaftÂ </t>
  </si>
  <si>
    <t>Zach Braff</t>
  </si>
  <si>
    <t>Garden StateÂ </t>
  </si>
  <si>
    <t>Tom Holland</t>
  </si>
  <si>
    <t>Child's PlayÂ </t>
  </si>
  <si>
    <t>The Bridge on the River KwaiÂ </t>
  </si>
  <si>
    <t>Drama|Fantasy|War</t>
  </si>
  <si>
    <t>Pan's LabyrinthÂ </t>
  </si>
  <si>
    <t>SnatchÂ </t>
  </si>
  <si>
    <t>Road to PerditionÂ </t>
  </si>
  <si>
    <t>Jamie Blanks</t>
  </si>
  <si>
    <t>Urban LegendÂ </t>
  </si>
  <si>
    <t>Dan Mazer</t>
  </si>
  <si>
    <t>Dirty GrandpaÂ </t>
  </si>
  <si>
    <t>Tony Gilroy</t>
  </si>
  <si>
    <t>Michael ClaytonÂ </t>
  </si>
  <si>
    <t>Good Night, and Good Luck.Â </t>
  </si>
  <si>
    <t>Mad Max Beyond ThunderdomeÂ </t>
  </si>
  <si>
    <t>Pain &amp; GainÂ </t>
  </si>
  <si>
    <t>The IllusionistÂ </t>
  </si>
  <si>
    <t>Nelson McCormick</t>
  </si>
  <si>
    <t>Prom NightÂ </t>
  </si>
  <si>
    <t>Dan Gilroy</t>
  </si>
  <si>
    <t>NightcrawlerÂ </t>
  </si>
  <si>
    <t>City of AngelsÂ </t>
  </si>
  <si>
    <t>Richard LaGravenese</t>
  </si>
  <si>
    <t>P.S. I Love YouÂ </t>
  </si>
  <si>
    <t>Billy Bob Thornton</t>
  </si>
  <si>
    <t>Sling BladeÂ </t>
  </si>
  <si>
    <t>John Erick Dowdle</t>
  </si>
  <si>
    <t>DevilÂ </t>
  </si>
  <si>
    <t>Sex, Lies, and VideotapeÂ </t>
  </si>
  <si>
    <t>The Texas Chainsaw Massacre: The BeginningÂ </t>
  </si>
  <si>
    <t>Peggy Sue Got MarriedÂ </t>
  </si>
  <si>
    <t>Law Abiding CitizenÂ </t>
  </si>
  <si>
    <t>Burn After ReadingÂ </t>
  </si>
  <si>
    <t>Texas Chainsaw 3DÂ </t>
  </si>
  <si>
    <t>Rob Letterman</t>
  </si>
  <si>
    <t>Monsters vs. AliensÂ </t>
  </si>
  <si>
    <t>Fred Wolf</t>
  </si>
  <si>
    <t>The House BunnyÂ </t>
  </si>
  <si>
    <t>The Second Best Exotic Marigold HotelÂ </t>
  </si>
  <si>
    <t>Just Go with ItÂ </t>
  </si>
  <si>
    <t>Letters to JulietÂ </t>
  </si>
  <si>
    <t>Michael Schultz</t>
  </si>
  <si>
    <t>Action|Comedy|Drama|Music</t>
  </si>
  <si>
    <t>The Last DragonÂ </t>
  </si>
  <si>
    <t>InterstellarÂ </t>
  </si>
  <si>
    <t>The ExpendablesÂ </t>
  </si>
  <si>
    <t>Ted Demme</t>
  </si>
  <si>
    <t>BlowÂ </t>
  </si>
  <si>
    <t>Monster-in-LawÂ </t>
  </si>
  <si>
    <t>Jean-Marc VallÃ©e</t>
  </si>
  <si>
    <t>Adventure|Biography|Drama</t>
  </si>
  <si>
    <t>WildÂ </t>
  </si>
  <si>
    <t>From Russia with LoveÂ </t>
  </si>
  <si>
    <t>Duncan Jones</t>
  </si>
  <si>
    <t>Source CodeÂ </t>
  </si>
  <si>
    <t>Mike Flanagan</t>
  </si>
  <si>
    <t>OculusÂ </t>
  </si>
  <si>
    <t>Action|Drama|Sport</t>
  </si>
  <si>
    <t>Days of ThunderÂ </t>
  </si>
  <si>
    <t>Travis Cluff</t>
  </si>
  <si>
    <t>The GallowsÂ </t>
  </si>
  <si>
    <t>Adventure|Family</t>
  </si>
  <si>
    <t>MaxÂ </t>
  </si>
  <si>
    <t>Cheaper by the Dozen 2Â </t>
  </si>
  <si>
    <t>Neil Marshall</t>
  </si>
  <si>
    <t>The DescentÂ </t>
  </si>
  <si>
    <t>David Gelb</t>
  </si>
  <si>
    <t>The Lazarus EffectÂ </t>
  </si>
  <si>
    <t>Peter Sollett</t>
  </si>
  <si>
    <t>Nick and Norah's Infinite PlaylistÂ </t>
  </si>
  <si>
    <t>SouthpawÂ </t>
  </si>
  <si>
    <t>David Kellogg</t>
  </si>
  <si>
    <t>Inspector GadgetÂ </t>
  </si>
  <si>
    <t>Simon Curtis</t>
  </si>
  <si>
    <t>Woman in GoldÂ </t>
  </si>
  <si>
    <t>Dallas Buyers ClubÂ </t>
  </si>
  <si>
    <t>No EscapeÂ </t>
  </si>
  <si>
    <t>Peter Lepeniotis</t>
  </si>
  <si>
    <t>The Nut JobÂ </t>
  </si>
  <si>
    <t>Gil Junger</t>
  </si>
  <si>
    <t>10 Things I Hate About YouÂ </t>
  </si>
  <si>
    <t>ArachnophobiaÂ </t>
  </si>
  <si>
    <t>Nanny McPheeÂ </t>
  </si>
  <si>
    <t>Billy Wilder</t>
  </si>
  <si>
    <t>Some Like It HotÂ </t>
  </si>
  <si>
    <t>Fat AlbertÂ </t>
  </si>
  <si>
    <t>Brett Leonard</t>
  </si>
  <si>
    <t>The Lawnmower ManÂ </t>
  </si>
  <si>
    <t>Adventure|Comedy|Family|Fantasy|Horror</t>
  </si>
  <si>
    <t>GoosebumpsÂ </t>
  </si>
  <si>
    <t>SerendipityÂ </t>
  </si>
  <si>
    <t>Joel Gallen</t>
  </si>
  <si>
    <t>Not Another Teen MovieÂ </t>
  </si>
  <si>
    <t>The Man in the Iron MaskÂ </t>
  </si>
  <si>
    <t>Steve Beck</t>
  </si>
  <si>
    <t>Thir13en GhostsÂ </t>
  </si>
  <si>
    <t>William Malone</t>
  </si>
  <si>
    <t>House on Haunted HillÂ </t>
  </si>
  <si>
    <t>GoodfellasÂ </t>
  </si>
  <si>
    <t>Changing LanesÂ </t>
  </si>
  <si>
    <t>Waking Ned DevineÂ </t>
  </si>
  <si>
    <t>CapoteÂ </t>
  </si>
  <si>
    <t>Jon Amiel</t>
  </si>
  <si>
    <t>Action|Crime|Romance|Thriller</t>
  </si>
  <si>
    <t>EntrapmentÂ </t>
  </si>
  <si>
    <t>Robert Eggers</t>
  </si>
  <si>
    <t>The WitchÂ </t>
  </si>
  <si>
    <t>Air BudÂ </t>
  </si>
  <si>
    <t>You, Me and DupreeÂ </t>
  </si>
  <si>
    <t>BarnyardÂ </t>
  </si>
  <si>
    <t>William Wyler</t>
  </si>
  <si>
    <t>The Best Years of Our LivesÂ </t>
  </si>
  <si>
    <t>Enemy of the StateÂ </t>
  </si>
  <si>
    <t>Robert Altman</t>
  </si>
  <si>
    <t>Drama|Mystery</t>
  </si>
  <si>
    <t>Gosford ParkÂ </t>
  </si>
  <si>
    <t>IdentityÂ </t>
  </si>
  <si>
    <t>Joseph Gordon-Levitt</t>
  </si>
  <si>
    <t>Don JonÂ </t>
  </si>
  <si>
    <t>Gary Hardwick</t>
  </si>
  <si>
    <t>The BrothersÂ </t>
  </si>
  <si>
    <t>John Schultz</t>
  </si>
  <si>
    <t>Comedy|Family|Fantasy|Sport</t>
  </si>
  <si>
    <t>Like MikeÂ </t>
  </si>
  <si>
    <t>BoyhoodÂ </t>
  </si>
  <si>
    <t>Crime|Romance|Thriller</t>
  </si>
  <si>
    <t>The Thomas Crown AffairÂ </t>
  </si>
  <si>
    <t>Christian E. Christiansen</t>
  </si>
  <si>
    <t>The RoommateÂ </t>
  </si>
  <si>
    <t>Harald Zwart</t>
  </si>
  <si>
    <t>Action|Adventure|Comedy|Crime|Family|Romance|Thriller</t>
  </si>
  <si>
    <t>Agent Cody BanksÂ </t>
  </si>
  <si>
    <t>InsomniaÂ </t>
  </si>
  <si>
    <t>The Living DaylightsÂ </t>
  </si>
  <si>
    <t>Paul King</t>
  </si>
  <si>
    <t>PaddingtonÂ </t>
  </si>
  <si>
    <t>Darkness FallsÂ </t>
  </si>
  <si>
    <t>Eagle EyeÂ </t>
  </si>
  <si>
    <t>Naked Gun 33 1/3: The Final InsultÂ </t>
  </si>
  <si>
    <t>John Polson</t>
  </si>
  <si>
    <t>Hide and SeekÂ </t>
  </si>
  <si>
    <t>Do the Right ThingÂ </t>
  </si>
  <si>
    <t>Rupert Wainwright</t>
  </si>
  <si>
    <t>StigmataÂ </t>
  </si>
  <si>
    <t>Action|Comedy|Sci-Fi</t>
  </si>
  <si>
    <t>Superman IIIÂ </t>
  </si>
  <si>
    <t>Bernardo Bertolucci</t>
  </si>
  <si>
    <t>The Last EmperorÂ </t>
  </si>
  <si>
    <t>Michael Lehmann</t>
  </si>
  <si>
    <t>40 Days and 40 NightsÂ </t>
  </si>
  <si>
    <t>Joe Wright</t>
  </si>
  <si>
    <t>Drama|Mystery|Romance|War</t>
  </si>
  <si>
    <t>AtonementÂ </t>
  </si>
  <si>
    <t>Comedy|Drama|Family|Musical</t>
  </si>
  <si>
    <t>AnnieÂ </t>
  </si>
  <si>
    <t>James Marsh</t>
  </si>
  <si>
    <t>The Theory of EverythingÂ </t>
  </si>
  <si>
    <t>Friends with BenefitsÂ </t>
  </si>
  <si>
    <t>White FangÂ </t>
  </si>
  <si>
    <t>Water for ElephantsÂ </t>
  </si>
  <si>
    <t>Dangerous LiaisonsÂ </t>
  </si>
  <si>
    <t>Mark Rydell</t>
  </si>
  <si>
    <t>The RoseÂ </t>
  </si>
  <si>
    <t>The Scorch TrialsÂ </t>
  </si>
  <si>
    <t>Kevin Smith</t>
  </si>
  <si>
    <t>Adventure|Comedy|Drama|Fantasy</t>
  </si>
  <si>
    <t>DogmaÂ </t>
  </si>
  <si>
    <t>Ryan Murphy</t>
  </si>
  <si>
    <t>Eat Pray LoveÂ </t>
  </si>
  <si>
    <t>John Hoffman</t>
  </si>
  <si>
    <t>Comedy|Drama|Family|Fantasy|Sci-Fi</t>
  </si>
  <si>
    <t>Good Boy!Â </t>
  </si>
  <si>
    <t>Luis Llosa</t>
  </si>
  <si>
    <t>Action|Adventure|Horror|Thriller</t>
  </si>
  <si>
    <t>AnacondaÂ </t>
  </si>
  <si>
    <t>Any Given SundayÂ </t>
  </si>
  <si>
    <t>Final Destination 2Â </t>
  </si>
  <si>
    <t>Broken ArrowÂ </t>
  </si>
  <si>
    <t>The FogÂ </t>
  </si>
  <si>
    <t>Bob Dolman</t>
  </si>
  <si>
    <t>The Banger SistersÂ </t>
  </si>
  <si>
    <t>A View to a KillÂ </t>
  </si>
  <si>
    <t>Neighbors 2: Sorority RisingÂ </t>
  </si>
  <si>
    <t>AVP: Alien vs. PredatorÂ </t>
  </si>
  <si>
    <t>The WrestlerÂ </t>
  </si>
  <si>
    <t>Yogi BearÂ </t>
  </si>
  <si>
    <t>Kevin Munroe</t>
  </si>
  <si>
    <t>Action|Adventure|Animation|Comedy|Family|Fantasy|Sci-Fi</t>
  </si>
  <si>
    <t>TMNTÂ </t>
  </si>
  <si>
    <t>Drama|Romance|Sci-Fi</t>
  </si>
  <si>
    <t>The GiverÂ </t>
  </si>
  <si>
    <t>SwimfanÂ </t>
  </si>
  <si>
    <t>Nicolas Winding Refn</t>
  </si>
  <si>
    <t>DriveÂ </t>
  </si>
  <si>
    <t>Jack ReacherÂ </t>
  </si>
  <si>
    <t>The SkullsÂ </t>
  </si>
  <si>
    <t>UnbreakableÂ </t>
  </si>
  <si>
    <t>InsurgentÂ </t>
  </si>
  <si>
    <t>Jake Schreier</t>
  </si>
  <si>
    <t>Drama|Mystery|Romance</t>
  </si>
  <si>
    <t>Paper TownsÂ </t>
  </si>
  <si>
    <t>Oz the Great and PowerfulÂ </t>
  </si>
  <si>
    <t>Jesse Peretz</t>
  </si>
  <si>
    <t>Our Idiot BrotherÂ </t>
  </si>
  <si>
    <t>Gene Quintano</t>
  </si>
  <si>
    <t>Loaded Weapon 1Â </t>
  </si>
  <si>
    <t>Jason Friedberg</t>
  </si>
  <si>
    <t>Epic MovieÂ </t>
  </si>
  <si>
    <t>ScarfaceÂ </t>
  </si>
  <si>
    <t>QuarantineÂ </t>
  </si>
  <si>
    <t>Mark Romanek</t>
  </si>
  <si>
    <t>One Hour PhotoÂ </t>
  </si>
  <si>
    <t>Mathieu Kassovitz</t>
  </si>
  <si>
    <t>GothikaÂ </t>
  </si>
  <si>
    <t>Ladder 49Â </t>
  </si>
  <si>
    <t>Joel Coen</t>
  </si>
  <si>
    <t>Adventure|Comedy|Crime|Music</t>
  </si>
  <si>
    <t>O Brother, Where Art Thou?Â </t>
  </si>
  <si>
    <t>Never Say Never AgainÂ </t>
  </si>
  <si>
    <t>Fantasy|Horror|Sci-Fi</t>
  </si>
  <si>
    <t>Twilight Zone: The MovieÂ </t>
  </si>
  <si>
    <t>In Good CompanyÂ </t>
  </si>
  <si>
    <t>Nothing to LoseÂ </t>
  </si>
  <si>
    <t>Adventure|Family|Fantasy|Musical</t>
  </si>
  <si>
    <t>The Wizard of OzÂ </t>
  </si>
  <si>
    <t>David Moreau</t>
  </si>
  <si>
    <t>The EyeÂ </t>
  </si>
  <si>
    <t>A Low Down Dirty ShameÂ </t>
  </si>
  <si>
    <t>Rick Famuyiwa</t>
  </si>
  <si>
    <t>Brown SugarÂ </t>
  </si>
  <si>
    <t>Escape from New YorkÂ </t>
  </si>
  <si>
    <t>Puss in BootsÂ </t>
  </si>
  <si>
    <t>Action|Adventure|Drama|Romance|Thriller</t>
  </si>
  <si>
    <t>The Count of Monte CristoÂ </t>
  </si>
  <si>
    <t>The Other GuysÂ </t>
  </si>
  <si>
    <t>HardballÂ </t>
  </si>
  <si>
    <t>My Sister's KeeperÂ </t>
  </si>
  <si>
    <t>Christopher Erskin</t>
  </si>
  <si>
    <t>Johnson Family VacationÂ </t>
  </si>
  <si>
    <t>How HighÂ </t>
  </si>
  <si>
    <t>The Grudge 2Â </t>
  </si>
  <si>
    <t>Clerks IIÂ </t>
  </si>
  <si>
    <t>Breck Eisner</t>
  </si>
  <si>
    <t>The CraziesÂ </t>
  </si>
  <si>
    <t>Danny Steinmann</t>
  </si>
  <si>
    <t>Friday the 13th: A New BeginningÂ </t>
  </si>
  <si>
    <t>John Moore</t>
  </si>
  <si>
    <t>Behind Enemy LinesÂ </t>
  </si>
  <si>
    <t>The WoodÂ </t>
  </si>
  <si>
    <t>13 Going on 30Â </t>
  </si>
  <si>
    <t>Morgan Spurlock</t>
  </si>
  <si>
    <t>One Direction: This Is UsÂ </t>
  </si>
  <si>
    <t>Phil Traill</t>
  </si>
  <si>
    <t>All About SteveÂ </t>
  </si>
  <si>
    <t>Matt Williams</t>
  </si>
  <si>
    <t>Where the Heart IsÂ </t>
  </si>
  <si>
    <t>Exit WoundsÂ </t>
  </si>
  <si>
    <t>Because of Winn-DixieÂ </t>
  </si>
  <si>
    <t>Smokin' AcesÂ </t>
  </si>
  <si>
    <t>DesperadoÂ </t>
  </si>
  <si>
    <t>Fernando Meirelles</t>
  </si>
  <si>
    <t>The Constant GardenerÂ </t>
  </si>
  <si>
    <t>Ice Cube</t>
  </si>
  <si>
    <t>The Players ClubÂ </t>
  </si>
  <si>
    <t>The Bone CollectorÂ </t>
  </si>
  <si>
    <t>Ben Stiller</t>
  </si>
  <si>
    <t>Tropic ThunderÂ </t>
  </si>
  <si>
    <t>YentlÂ </t>
  </si>
  <si>
    <t>Rob Zombie</t>
  </si>
  <si>
    <t>Halloween IIÂ </t>
  </si>
  <si>
    <t>Tom McGrath</t>
  </si>
  <si>
    <t>MegamindÂ </t>
  </si>
  <si>
    <t>Malibu's Most WantedÂ </t>
  </si>
  <si>
    <t>Thank You for SmokingÂ </t>
  </si>
  <si>
    <t>Jessie Nelson</t>
  </si>
  <si>
    <t>I Am SamÂ </t>
  </si>
  <si>
    <t>Lee Tamahori</t>
  </si>
  <si>
    <t>Die Another DayÂ </t>
  </si>
  <si>
    <t>Juan JosÃ© Campanella</t>
  </si>
  <si>
    <t>The Secret in Their EyesÂ </t>
  </si>
  <si>
    <t>Argentina</t>
  </si>
  <si>
    <t>Jeepers Creepers IIÂ </t>
  </si>
  <si>
    <t>Tom Gormican</t>
  </si>
  <si>
    <t>That Awkward MomentÂ </t>
  </si>
  <si>
    <t>Matthew Vaughn</t>
  </si>
  <si>
    <t>Kick-AssÂ </t>
  </si>
  <si>
    <t>Adventure|Comedy|Fantasy|Music|Sci-Fi</t>
  </si>
  <si>
    <t>Bill &amp; Ted's Bogus JourneyÂ </t>
  </si>
  <si>
    <t>BrÃ¼noÂ </t>
  </si>
  <si>
    <t>Brad Furman</t>
  </si>
  <si>
    <t>The Lincoln LawyerÂ </t>
  </si>
  <si>
    <t>James Ivory</t>
  </si>
  <si>
    <t>A Room with a ViewÂ </t>
  </si>
  <si>
    <t>Masayuki Ochiai</t>
  </si>
  <si>
    <t>ShutterÂ </t>
  </si>
  <si>
    <t>The Fisher KingÂ </t>
  </si>
  <si>
    <t>Rob Bowman</t>
  </si>
  <si>
    <t>The X FilesÂ </t>
  </si>
  <si>
    <t>Friday the 13th Part 2Â </t>
  </si>
  <si>
    <t>OutbreakÂ </t>
  </si>
  <si>
    <t>CiarÃ¡n Foy</t>
  </si>
  <si>
    <t>Sinister 2Â </t>
  </si>
  <si>
    <t>Dennis Iliadis</t>
  </si>
  <si>
    <t>Crime|Horror|Thriller</t>
  </si>
  <si>
    <t>The Last House on the LeftÂ </t>
  </si>
  <si>
    <t>FuryÂ </t>
  </si>
  <si>
    <t>How Stella Got Her Groove BackÂ </t>
  </si>
  <si>
    <t>Adventure|Comedy|Drama|Family</t>
  </si>
  <si>
    <t>The Adventures of Huck FinnÂ </t>
  </si>
  <si>
    <t>John Milius</t>
  </si>
  <si>
    <t>Conan the BarbarianÂ </t>
  </si>
  <si>
    <t>Lee Toland Krieger</t>
  </si>
  <si>
    <t>The Age of AdalineÂ </t>
  </si>
  <si>
    <t>Peter Hyams</t>
  </si>
  <si>
    <t>TimecopÂ </t>
  </si>
  <si>
    <t>Comedy|Drama|Romance|Thriller</t>
  </si>
  <si>
    <t>Man of the YearÂ </t>
  </si>
  <si>
    <t>Lisa Cholodenko</t>
  </si>
  <si>
    <t>The Kids Are All RightÂ </t>
  </si>
  <si>
    <t>Comedy|Crime|Mystery</t>
  </si>
  <si>
    <t>Super TroopersÂ </t>
  </si>
  <si>
    <t>Michael Tollin</t>
  </si>
  <si>
    <t>RadioÂ </t>
  </si>
  <si>
    <t>The Usual SuspectsÂ </t>
  </si>
  <si>
    <t>Neil LaBute</t>
  </si>
  <si>
    <t>Lakeview TerraceÂ </t>
  </si>
  <si>
    <t>Crime|Documentary|Drama</t>
  </si>
  <si>
    <t>Bowling for ColumbineÂ </t>
  </si>
  <si>
    <t>Adventure|Comedy|Crime|Family|Mystery</t>
  </si>
  <si>
    <t>The Pink PantherÂ </t>
  </si>
  <si>
    <t>ZoolanderÂ </t>
  </si>
  <si>
    <t>Bradley Parker</t>
  </si>
  <si>
    <t>Horror|Mystery|Sci-Fi|Thriller</t>
  </si>
  <si>
    <t>Chernobyl DiariesÂ </t>
  </si>
  <si>
    <t>Adrienne Shelly</t>
  </si>
  <si>
    <t>WaitressÂ </t>
  </si>
  <si>
    <t>The TerminalÂ </t>
  </si>
  <si>
    <t>Cal Brunker</t>
  </si>
  <si>
    <t>Escape from Planet EarthÂ </t>
  </si>
  <si>
    <t>Casino RoyaleÂ </t>
  </si>
  <si>
    <t>Stephen Daldry</t>
  </si>
  <si>
    <t>Billy ElliotÂ </t>
  </si>
  <si>
    <t>The HowlingÂ </t>
  </si>
  <si>
    <t>The Iron LadyÂ </t>
  </si>
  <si>
    <t>Denis Villeneuve</t>
  </si>
  <si>
    <t>SicarioÂ </t>
  </si>
  <si>
    <t>Action|Adventure|Drama|Mystery</t>
  </si>
  <si>
    <t>RisenÂ </t>
  </si>
  <si>
    <t>Biography|Comedy|Crime|Drama</t>
  </si>
  <si>
    <t>The Wolf of Wall StreetÂ </t>
  </si>
  <si>
    <t>Men of HonorÂ </t>
  </si>
  <si>
    <t>Saw VIÂ </t>
  </si>
  <si>
    <t>Vampires SuckÂ </t>
  </si>
  <si>
    <t>Black Hawk DownÂ </t>
  </si>
  <si>
    <t>Adventure|Drama|History|Romance|War</t>
  </si>
  <si>
    <t>Cold MountainÂ </t>
  </si>
  <si>
    <t>Bruce McCulloch</t>
  </si>
  <si>
    <t>SuperstarÂ </t>
  </si>
  <si>
    <t>The HoursÂ </t>
  </si>
  <si>
    <t>Clare Kilner</t>
  </si>
  <si>
    <t>The Wedding DateÂ </t>
  </si>
  <si>
    <t>Jason Zada</t>
  </si>
  <si>
    <t>The ForestÂ </t>
  </si>
  <si>
    <t>MementoÂ </t>
  </si>
  <si>
    <t>The HappeningÂ </t>
  </si>
  <si>
    <t>Nat Faxon</t>
  </si>
  <si>
    <t>The Way Way BackÂ </t>
  </si>
  <si>
    <t>John 'Bud' Cardos</t>
  </si>
  <si>
    <t>Kingdom of the SpidersÂ </t>
  </si>
  <si>
    <t>James McTeigue</t>
  </si>
  <si>
    <t>V for VendettaÂ </t>
  </si>
  <si>
    <t>Tom McLoughlin</t>
  </si>
  <si>
    <t>Jason Lives: Friday the 13th Part VIÂ </t>
  </si>
  <si>
    <t>United 93Â </t>
  </si>
  <si>
    <t>Greg Coolidge</t>
  </si>
  <si>
    <t>Employee of the MonthÂ </t>
  </si>
  <si>
    <t>John Carl Buechler</t>
  </si>
  <si>
    <t>Friday the 13th Part VII: The New BloodÂ </t>
  </si>
  <si>
    <t>Mark Brown</t>
  </si>
  <si>
    <t>Two Can Play That GameÂ </t>
  </si>
  <si>
    <t>David Twohy</t>
  </si>
  <si>
    <t>Pitch BlackÂ </t>
  </si>
  <si>
    <t>As Above, So BelowÂ </t>
  </si>
  <si>
    <t>David Raynr</t>
  </si>
  <si>
    <t>Biography|Comedy|Documentary</t>
  </si>
  <si>
    <t>Martin Lawrence Live: RunteldatÂ </t>
  </si>
  <si>
    <t>Lara Croft: Tomb RaiderÂ </t>
  </si>
  <si>
    <t>Ethan Maniquis</t>
  </si>
  <si>
    <t>MacheteÂ </t>
  </si>
  <si>
    <t>Money TalksÂ </t>
  </si>
  <si>
    <t>Todd Strauss-Schulson</t>
  </si>
  <si>
    <t>A Very Harold &amp; Kumar 3D ChristmasÂ </t>
  </si>
  <si>
    <t>Angela Robinson</t>
  </si>
  <si>
    <t>Adventure|Comedy|Family|Fantasy|Romance|Sport</t>
  </si>
  <si>
    <t>Herbie Fully LoadedÂ </t>
  </si>
  <si>
    <t>Michael Anderson</t>
  </si>
  <si>
    <t>Logan's RunÂ </t>
  </si>
  <si>
    <t>Dennie Gordon</t>
  </si>
  <si>
    <t>What a Girl WantsÂ </t>
  </si>
  <si>
    <t>Danny Cannon</t>
  </si>
  <si>
    <t>I Still Know What You Did Last SummerÂ </t>
  </si>
  <si>
    <t>Ed Decter</t>
  </si>
  <si>
    <t>The New GuyÂ </t>
  </si>
  <si>
    <t>Mark Neveldine</t>
  </si>
  <si>
    <t>CrankÂ </t>
  </si>
  <si>
    <t>Peter R. Hunt</t>
  </si>
  <si>
    <t>On Her Majesty's Secret ServiceÂ </t>
  </si>
  <si>
    <t>David McNally</t>
  </si>
  <si>
    <t>Coyote UglyÂ </t>
  </si>
  <si>
    <t>Harold Cronk</t>
  </si>
  <si>
    <t>God's Not Dead 2Â </t>
  </si>
  <si>
    <t>The Family ManÂ </t>
  </si>
  <si>
    <t>Robert Duvall</t>
  </si>
  <si>
    <t>The ApostleÂ </t>
  </si>
  <si>
    <t>Xavier Gens</t>
  </si>
  <si>
    <t>HitmanÂ </t>
  </si>
  <si>
    <t>Black RainÂ </t>
  </si>
  <si>
    <t>ContagionÂ </t>
  </si>
  <si>
    <t>Edgar Wright</t>
  </si>
  <si>
    <t>Action|Comedy|Mystery</t>
  </si>
  <si>
    <t>Hot FuzzÂ </t>
  </si>
  <si>
    <t>The OutsidersÂ </t>
  </si>
  <si>
    <t>Anton Corbijn</t>
  </si>
  <si>
    <t>The AmericanÂ </t>
  </si>
  <si>
    <t>Freedom WritersÂ </t>
  </si>
  <si>
    <t>Jun Falkenstein</t>
  </si>
  <si>
    <t>Animation|Comedy|Drama|Family|Musical</t>
  </si>
  <si>
    <t>The Tigger MovieÂ </t>
  </si>
  <si>
    <t>Ocean's TwelveÂ </t>
  </si>
  <si>
    <t>Documentary|Drama</t>
  </si>
  <si>
    <t>SickoÂ </t>
  </si>
  <si>
    <t>John Lafia</t>
  </si>
  <si>
    <t>Child's Play 2Â </t>
  </si>
  <si>
    <t>Olatunde Osunsanmi</t>
  </si>
  <si>
    <t>The Fourth KindÂ </t>
  </si>
  <si>
    <t>Gregory Nava</t>
  </si>
  <si>
    <t>SelenaÂ </t>
  </si>
  <si>
    <t>SpaceballsÂ </t>
  </si>
  <si>
    <t>Blue JasmineÂ </t>
  </si>
  <si>
    <t>John Stainton</t>
  </si>
  <si>
    <t>Action|Adventure|Comedy|Family</t>
  </si>
  <si>
    <t>The Crocodile Hunter: Collision CourseÂ </t>
  </si>
  <si>
    <t>The Horse WhispererÂ </t>
  </si>
  <si>
    <t>Harry Elfont</t>
  </si>
  <si>
    <t>Can't Hardly WaitÂ </t>
  </si>
  <si>
    <t>Roger Spottiswoode</t>
  </si>
  <si>
    <t>Tomorrow Never DiesÂ </t>
  </si>
  <si>
    <t>Brian Henson</t>
  </si>
  <si>
    <t>Comedy|Drama|Family|Fantasy|Musical</t>
  </si>
  <si>
    <t>The Muppet Christmas CarolÂ </t>
  </si>
  <si>
    <t>Henry Selick</t>
  </si>
  <si>
    <t>Animation|Family|Fantasy</t>
  </si>
  <si>
    <t>CoralineÂ </t>
  </si>
  <si>
    <t>Rick Rosenthal</t>
  </si>
  <si>
    <t>Comedy|Horror|Thriller</t>
  </si>
  <si>
    <t>Halloween: ResurrectionÂ </t>
  </si>
  <si>
    <t>Jennifer Yuh Nelson</t>
  </si>
  <si>
    <t>Kung Fu Panda 2Â </t>
  </si>
  <si>
    <t>Denzel Washington</t>
  </si>
  <si>
    <t>The Great DebatersÂ </t>
  </si>
  <si>
    <t>Paul Thomas Anderson</t>
  </si>
  <si>
    <t>There Will Be BloodÂ </t>
  </si>
  <si>
    <t>Fruitvale StationÂ </t>
  </si>
  <si>
    <t>Malcolm XÂ </t>
  </si>
  <si>
    <t>When the Game Stands TallÂ </t>
  </si>
  <si>
    <t>Sheldon Lettich</t>
  </si>
  <si>
    <t>Action|Crime</t>
  </si>
  <si>
    <t>Double ImpactÂ </t>
  </si>
  <si>
    <t>No ReservationsÂ </t>
  </si>
  <si>
    <t>Jonathan Mostow</t>
  </si>
  <si>
    <t>Action|War</t>
  </si>
  <si>
    <t>U-571Â </t>
  </si>
  <si>
    <t>Walt Becker</t>
  </si>
  <si>
    <t>Van Wilder: Party LiaisonÂ </t>
  </si>
  <si>
    <t>Mark A.Z. DippÃ©</t>
  </si>
  <si>
    <t>SpawnÂ </t>
  </si>
  <si>
    <t>Dr. NoÂ </t>
  </si>
  <si>
    <t>PrisonersÂ </t>
  </si>
  <si>
    <t>Seven PoundsÂ </t>
  </si>
  <si>
    <t>Red DragonÂ </t>
  </si>
  <si>
    <t>Cathy Malkasian</t>
  </si>
  <si>
    <t>The Wild Thornberrys MovieÂ </t>
  </si>
  <si>
    <t>Adventure|Family|Fantasy|Romance</t>
  </si>
  <si>
    <t>The Princess BrideÂ </t>
  </si>
  <si>
    <t>The Book of EliÂ </t>
  </si>
  <si>
    <t>Whale RiderÂ </t>
  </si>
  <si>
    <t>Melvin Van Peebles</t>
  </si>
  <si>
    <t>Sweet Sweetback's Baadasssss SongÂ </t>
  </si>
  <si>
    <t>2 GunsÂ </t>
  </si>
  <si>
    <t>Much Ado About NothingÂ </t>
  </si>
  <si>
    <t>This Is Where I Leave YouÂ </t>
  </si>
  <si>
    <t>Old DogsÂ </t>
  </si>
  <si>
    <t>Maurice Joyce</t>
  </si>
  <si>
    <t>Doug's 1st MovieÂ </t>
  </si>
  <si>
    <t>John Eng</t>
  </si>
  <si>
    <t>Rugrats Go WildÂ </t>
  </si>
  <si>
    <t>Richard Curtis</t>
  </si>
  <si>
    <t>Love ActuallyÂ </t>
  </si>
  <si>
    <t>Sara Sugarman</t>
  </si>
  <si>
    <t>Comedy|Family|Music|Romance</t>
  </si>
  <si>
    <t>Confessions of a Teenage Drama QueenÂ </t>
  </si>
  <si>
    <t>George Jackson</t>
  </si>
  <si>
    <t>House Party 2Â </t>
  </si>
  <si>
    <t>Hot Tub Time MachineÂ </t>
  </si>
  <si>
    <t>Craig Brewer</t>
  </si>
  <si>
    <t>Crime|Drama|Music</t>
  </si>
  <si>
    <t>Hustle &amp; FlowÂ </t>
  </si>
  <si>
    <t>Stephen Hopkins</t>
  </si>
  <si>
    <t>Fantasy|Horror|Romance|Thriller</t>
  </si>
  <si>
    <t>A Nightmare on Elm Street 5: The Dream ChildÂ </t>
  </si>
  <si>
    <t>Scott Stewart</t>
  </si>
  <si>
    <t>Action|Fantasy|Horror</t>
  </si>
  <si>
    <t>LegionÂ </t>
  </si>
  <si>
    <t>BreakdownÂ </t>
  </si>
  <si>
    <t>Michel Gondry</t>
  </si>
  <si>
    <t>Eternal Sunshine of the Spotless MindÂ </t>
  </si>
  <si>
    <t>Nicholas Hytner</t>
  </si>
  <si>
    <t>The Object of My AffectionÂ </t>
  </si>
  <si>
    <t>Stay AliveÂ </t>
  </si>
  <si>
    <t>Along Came a SpiderÂ </t>
  </si>
  <si>
    <t>Kirk Wong</t>
  </si>
  <si>
    <t>The Big HitÂ </t>
  </si>
  <si>
    <t>CliffhangerÂ </t>
  </si>
  <si>
    <t>DerailedÂ </t>
  </si>
  <si>
    <t>The Sisterhood of the Traveling PantsÂ </t>
  </si>
  <si>
    <t>Jodie Foster</t>
  </si>
  <si>
    <t>Money MonsterÂ </t>
  </si>
  <si>
    <t>Gregory Hoblit</t>
  </si>
  <si>
    <t>Crime|Drama|Mystery|Sci-Fi|Thriller</t>
  </si>
  <si>
    <t>FrequencyÂ </t>
  </si>
  <si>
    <t>Small SoldiersÂ </t>
  </si>
  <si>
    <t>Gary David Goldberg</t>
  </si>
  <si>
    <t>Must Love DogsÂ </t>
  </si>
  <si>
    <t>War HorseÂ </t>
  </si>
  <si>
    <t>Julie Taymor</t>
  </si>
  <si>
    <t>FridaÂ </t>
  </si>
  <si>
    <t>Stuart Baird</t>
  </si>
  <si>
    <t>Executive DecisionÂ </t>
  </si>
  <si>
    <t>Comedy|Horror|Musical|Sci-Fi</t>
  </si>
  <si>
    <t>Little Shop of HorrorsÂ </t>
  </si>
  <si>
    <t>Christmas with the KranksÂ </t>
  </si>
  <si>
    <t>Chuck Sheetz</t>
  </si>
  <si>
    <t>Recess: School's OutÂ </t>
  </si>
  <si>
    <t>She's the ManÂ </t>
  </si>
  <si>
    <t>Richard Glatzer</t>
  </si>
  <si>
    <t>Still AliceÂ </t>
  </si>
  <si>
    <t>Deep Blue SeaÂ </t>
  </si>
  <si>
    <t>Juan Carlos Fresnadillo</t>
  </si>
  <si>
    <t>28 Weeks LaterÂ </t>
  </si>
  <si>
    <t>Clive Barker</t>
  </si>
  <si>
    <t>HellraiserÂ </t>
  </si>
  <si>
    <t>Battle Los AngelesÂ </t>
  </si>
  <si>
    <t>Bronwen Hughes</t>
  </si>
  <si>
    <t>Harriet the SpyÂ </t>
  </si>
  <si>
    <t>Poetic JusticeÂ </t>
  </si>
  <si>
    <t>Adam Marcus</t>
  </si>
  <si>
    <t>Jason Goes to Hell: The Final FridayÂ </t>
  </si>
  <si>
    <t>John Patrick Shanley</t>
  </si>
  <si>
    <t>DoubtÂ </t>
  </si>
  <si>
    <t>Animation|Drama|Family|Fantasy|Musical|Romance</t>
  </si>
  <si>
    <t>Corpse BrideÂ </t>
  </si>
  <si>
    <t>John Fortenberry</t>
  </si>
  <si>
    <t>A Night at the RoxburyÂ </t>
  </si>
  <si>
    <t>A Haunted House 2Â </t>
  </si>
  <si>
    <t>Chris Rock</t>
  </si>
  <si>
    <t>Top FiveÂ </t>
  </si>
  <si>
    <t>Ted 2Â </t>
  </si>
  <si>
    <t>Craig R. Baxley</t>
  </si>
  <si>
    <t>Action JacksonÂ </t>
  </si>
  <si>
    <t>Dan Cutforth</t>
  </si>
  <si>
    <t>Katy Perry: Part of MeÂ </t>
  </si>
  <si>
    <t>Undercover BrotherÂ </t>
  </si>
  <si>
    <t>Mr. Popper's PenguinsÂ </t>
  </si>
  <si>
    <t>Comedy|Drama|Thriller</t>
  </si>
  <si>
    <t>The Cable GuyÂ </t>
  </si>
  <si>
    <t>Rob McKittrick</t>
  </si>
  <si>
    <t>Waiting...Â </t>
  </si>
  <si>
    <t>The PrestigeÂ </t>
  </si>
  <si>
    <t>David E. Talbert</t>
  </si>
  <si>
    <t>Baggage ClaimÂ </t>
  </si>
  <si>
    <t>Rowdy Herrington</t>
  </si>
  <si>
    <t>Road HouseÂ </t>
  </si>
  <si>
    <t>George Armitage</t>
  </si>
  <si>
    <t>Grosse Pointe BlankÂ </t>
  </si>
  <si>
    <t>TrainspottingÂ </t>
  </si>
  <si>
    <t>Marcus Raboy</t>
  </si>
  <si>
    <t>Friday After NextÂ </t>
  </si>
  <si>
    <t>Rob Pritts</t>
  </si>
  <si>
    <t>Corky RomanoÂ </t>
  </si>
  <si>
    <t>Les Mayfield</t>
  </si>
  <si>
    <t>Comedy|Family|Sci-Fi</t>
  </si>
  <si>
    <t>FlubberÂ </t>
  </si>
  <si>
    <t>Action|Drama|Mystery|Thriller|War</t>
  </si>
  <si>
    <t>Courage Under FireÂ </t>
  </si>
  <si>
    <t>Dwight H. Little</t>
  </si>
  <si>
    <t>Halloween 4: The Return of Michael MyersÂ </t>
  </si>
  <si>
    <t>John Wells</t>
  </si>
  <si>
    <t>August: Osage CountyÂ </t>
  </si>
  <si>
    <t>Baby BoyÂ </t>
  </si>
  <si>
    <t>Michael Wadleigh</t>
  </si>
  <si>
    <t>Documentary|History|Music</t>
  </si>
  <si>
    <t>WoodstockÂ </t>
  </si>
  <si>
    <t>Gonzalo LÃ³pez-Gallego</t>
  </si>
  <si>
    <t>Apollo 18Â </t>
  </si>
  <si>
    <t>The Godfather: Part IIIÂ </t>
  </si>
  <si>
    <t>21 &amp; OverÂ </t>
  </si>
  <si>
    <t>David Robert Mitchell</t>
  </si>
  <si>
    <t>It FollowsÂ </t>
  </si>
  <si>
    <t>The HurricaneÂ </t>
  </si>
  <si>
    <t>Action|Adventure|Comedy|Drama|War</t>
  </si>
  <si>
    <t>Three KingsÂ </t>
  </si>
  <si>
    <t>Christopher Guest</t>
  </si>
  <si>
    <t>Best in ShowÂ </t>
  </si>
  <si>
    <t>Mike Binder</t>
  </si>
  <si>
    <t>Black or WhiteÂ </t>
  </si>
  <si>
    <t>The WolverineÂ </t>
  </si>
  <si>
    <t>The Girl with the Dragon TattooÂ </t>
  </si>
  <si>
    <t>Drama|Romance|Sport</t>
  </si>
  <si>
    <t>Love &amp; BasketballÂ </t>
  </si>
  <si>
    <t>Horrible Bosses 2Â </t>
  </si>
  <si>
    <t>King Vidor</t>
  </si>
  <si>
    <t>Duel in the SunÂ </t>
  </si>
  <si>
    <t>Step Up 3DÂ </t>
  </si>
  <si>
    <t>Bille Woodruff</t>
  </si>
  <si>
    <t>AddictedÂ </t>
  </si>
  <si>
    <t>Patrick Read Johnson</t>
  </si>
  <si>
    <t>Spaced InvadersÂ </t>
  </si>
  <si>
    <t>The SpecialistÂ </t>
  </si>
  <si>
    <t>Peru</t>
  </si>
  <si>
    <t>Action|Adventure|Horror|Sci-Fi|Thriller</t>
  </si>
  <si>
    <t>World War ZÂ </t>
  </si>
  <si>
    <t>Alejandro Agresti</t>
  </si>
  <si>
    <t>The Lake HouseÂ </t>
  </si>
  <si>
    <t>Underworld: EvolutionÂ </t>
  </si>
  <si>
    <t>Comedy|Crime|Drama|Thriller</t>
  </si>
  <si>
    <t>The Informant!Â </t>
  </si>
  <si>
    <t>George Nolfi</t>
  </si>
  <si>
    <t>Romance|Sci-Fi|Thriller</t>
  </si>
  <si>
    <t>The Adjustment BureauÂ </t>
  </si>
  <si>
    <t>Star Trek: InsurrectionÂ </t>
  </si>
  <si>
    <t>Fever PitchÂ </t>
  </si>
  <si>
    <t>Drag Me to HellÂ </t>
  </si>
  <si>
    <t>CopycatÂ </t>
  </si>
  <si>
    <t>Drew Goddard</t>
  </si>
  <si>
    <t>The Cabin in the WoodsÂ </t>
  </si>
  <si>
    <t>Scary Movie 5Â </t>
  </si>
  <si>
    <t>NimrÃ³d Antal</t>
  </si>
  <si>
    <t>PredatorsÂ </t>
  </si>
  <si>
    <t>Tommy Lee Wallace</t>
  </si>
  <si>
    <t>Halloween III: Season of the WitchÂ </t>
  </si>
  <si>
    <t>This Is ItÂ </t>
  </si>
  <si>
    <t>MilkÂ </t>
  </si>
  <si>
    <t>Chris Nahon</t>
  </si>
  <si>
    <t>Kiss of the DragonÂ </t>
  </si>
  <si>
    <t>Chasing AmyÂ </t>
  </si>
  <si>
    <t>David Palmer</t>
  </si>
  <si>
    <t>Hit and RunÂ </t>
  </si>
  <si>
    <t>Trent Cooper</t>
  </si>
  <si>
    <t>Larry the Cable Guy: Health InspectorÂ </t>
  </si>
  <si>
    <t>Dominic Sena</t>
  </si>
  <si>
    <t>Gone in Sixty SecondsÂ </t>
  </si>
  <si>
    <t>Y Tu MamÃ¡ TambiÃ©nÂ </t>
  </si>
  <si>
    <t>Kevin Macdonald</t>
  </si>
  <si>
    <t>The Last King of ScotlandÂ </t>
  </si>
  <si>
    <t>Jeff Nichols</t>
  </si>
  <si>
    <t>MudÂ </t>
  </si>
  <si>
    <t>Jim Field Smith</t>
  </si>
  <si>
    <t>She's Out of My LeagueÂ </t>
  </si>
  <si>
    <t>Mike Nawrocki</t>
  </si>
  <si>
    <t>Jonah: A VeggieTales MovieÂ </t>
  </si>
  <si>
    <t>Jaume BalaguerÃ³</t>
  </si>
  <si>
    <t>DarknessÂ </t>
  </si>
  <si>
    <t>Spy Kids: All the Time in the World in 4DÂ </t>
  </si>
  <si>
    <t>Hocus PocusÂ </t>
  </si>
  <si>
    <t>Kevin Bray</t>
  </si>
  <si>
    <t>All About the BenjaminsÂ </t>
  </si>
  <si>
    <t>Comedy|Documentary|Drama</t>
  </si>
  <si>
    <t>Super Size MeÂ </t>
  </si>
  <si>
    <t>The Remains of the DayÂ </t>
  </si>
  <si>
    <t>Craig Gillespie</t>
  </si>
  <si>
    <t>Million Dollar ArmÂ </t>
  </si>
  <si>
    <t>Joe Berlinger</t>
  </si>
  <si>
    <t>Adventure|Fantasy|Horror|Mystery|Thriller</t>
  </si>
  <si>
    <t>Book of Shadows: Blair Witch 2Â </t>
  </si>
  <si>
    <t>Tim McCanlies</t>
  </si>
  <si>
    <t>Secondhand LionsÂ </t>
  </si>
  <si>
    <t>Boogie NightsÂ </t>
  </si>
  <si>
    <t>Colin Strause</t>
  </si>
  <si>
    <t>SkylineÂ </t>
  </si>
  <si>
    <t>BowfingerÂ </t>
  </si>
  <si>
    <t>The HauntingÂ </t>
  </si>
  <si>
    <t>Elizabeth Allen Rosenbaum</t>
  </si>
  <si>
    <t>Ramona and BeezusÂ </t>
  </si>
  <si>
    <t>The DebtÂ </t>
  </si>
  <si>
    <t>Paul Michael Glaser</t>
  </si>
  <si>
    <t>The Running ManÂ </t>
  </si>
  <si>
    <t>The Shaggy DogÂ </t>
  </si>
  <si>
    <t>Transporter 2Â </t>
  </si>
  <si>
    <t>King KongÂ </t>
  </si>
  <si>
    <t>Kris Isacsson</t>
  </si>
  <si>
    <t>Down to YouÂ </t>
  </si>
  <si>
    <t>Tim Blake Nelson</t>
  </si>
  <si>
    <t>OÂ </t>
  </si>
  <si>
    <t>Jennifer Flackett</t>
  </si>
  <si>
    <t>Nim's IslandÂ </t>
  </si>
  <si>
    <t>Action|Adventure|Comedy|Sci-Fi|Thriller</t>
  </si>
  <si>
    <t>ClockstoppersÂ </t>
  </si>
  <si>
    <t>Benh Zeitlin</t>
  </si>
  <si>
    <t>Drama|Fantasy</t>
  </si>
  <si>
    <t>Beasts of the Southern WildÂ </t>
  </si>
  <si>
    <t>John Dahl</t>
  </si>
  <si>
    <t>RoundersÂ </t>
  </si>
  <si>
    <t>Mel Gibson</t>
  </si>
  <si>
    <t>ApocalyptoÂ </t>
  </si>
  <si>
    <t>Maya</t>
  </si>
  <si>
    <t>Daniel Barnz</t>
  </si>
  <si>
    <t>BeastlyÂ </t>
  </si>
  <si>
    <t>ContactÂ </t>
  </si>
  <si>
    <t>Patrick Tatopoulos</t>
  </si>
  <si>
    <t>Underworld: Rise of the LycansÂ </t>
  </si>
  <si>
    <t>Newt Arnold</t>
  </si>
  <si>
    <t>Action|Biography|Drama|Sport</t>
  </si>
  <si>
    <t>BloodsportÂ </t>
  </si>
  <si>
    <t>Jon Gunn</t>
  </si>
  <si>
    <t>Do You Believe?Â </t>
  </si>
  <si>
    <t>Tuck Tucker</t>
  </si>
  <si>
    <t>Hey Arnold! The MovieÂ </t>
  </si>
  <si>
    <t>About a BoyÂ </t>
  </si>
  <si>
    <t>Silent HouseÂ </t>
  </si>
  <si>
    <t>Michael Gornick</t>
  </si>
  <si>
    <t>Creepshow 2Â </t>
  </si>
  <si>
    <t>Comedy|Documentary|War</t>
  </si>
  <si>
    <t>ReligulousÂ </t>
  </si>
  <si>
    <t>DopeÂ </t>
  </si>
  <si>
    <t>David Dobkin</t>
  </si>
  <si>
    <t>Shanghai KnightsÂ </t>
  </si>
  <si>
    <t>Joe Pytka</t>
  </si>
  <si>
    <t>Adventure|Animation|Comedy|Family|Fantasy|Sci-Fi|Sport</t>
  </si>
  <si>
    <t>Space JamÂ </t>
  </si>
  <si>
    <t>Alex Garland</t>
  </si>
  <si>
    <t>Ex MachinaÂ </t>
  </si>
  <si>
    <t>A Passage to IndiaÂ </t>
  </si>
  <si>
    <t>Diane English</t>
  </si>
  <si>
    <t>The WomenÂ </t>
  </si>
  <si>
    <t>ValentineÂ </t>
  </si>
  <si>
    <t>Pride &amp; PrejudiceÂ </t>
  </si>
  <si>
    <t>GoÂ </t>
  </si>
  <si>
    <t>Robert Ben Garant</t>
  </si>
  <si>
    <t>Reno 911!: MiamiÂ </t>
  </si>
  <si>
    <t>A Prairie Home CompanionÂ </t>
  </si>
  <si>
    <t>Fun with Dick and JaneÂ </t>
  </si>
  <si>
    <t>Dean Israelite</t>
  </si>
  <si>
    <t>Project AlmanacÂ </t>
  </si>
  <si>
    <t>Eric Leighton</t>
  </si>
  <si>
    <t>Adventure|Animation|Family|Thriller</t>
  </si>
  <si>
    <t>DinosaurÂ </t>
  </si>
  <si>
    <t>HannaÂ </t>
  </si>
  <si>
    <t>Edward Burns</t>
  </si>
  <si>
    <t>The Brothers McMullenÂ </t>
  </si>
  <si>
    <t>Brooklyn's FinestÂ </t>
  </si>
  <si>
    <t>Ed Gass-Donnelly</t>
  </si>
  <si>
    <t>The Last Exorcism Part IIÂ </t>
  </si>
  <si>
    <t>Joe Chappelle</t>
  </si>
  <si>
    <t>Halloween: The Curse of Michael MyersÂ </t>
  </si>
  <si>
    <t>John Stockwell</t>
  </si>
  <si>
    <t>Blue CrushÂ </t>
  </si>
  <si>
    <t>Crime|Drama|Mystery|Thriller|Western</t>
  </si>
  <si>
    <t>The Hateful EightÂ </t>
  </si>
  <si>
    <t>New NightmareÂ </t>
  </si>
  <si>
    <t>Facing the GiantsÂ </t>
  </si>
  <si>
    <t>The Bank JobÂ </t>
  </si>
  <si>
    <t>You Don't Mess with the ZohanÂ </t>
  </si>
  <si>
    <t>Die Hard with a VengeanceÂ </t>
  </si>
  <si>
    <t>Mark Helfrich</t>
  </si>
  <si>
    <t>Good Luck ChuckÂ </t>
  </si>
  <si>
    <t>The November ManÂ </t>
  </si>
  <si>
    <t>Michael Spierig</t>
  </si>
  <si>
    <t>DaybreakersÂ </t>
  </si>
  <si>
    <t>Crime|Horror</t>
  </si>
  <si>
    <t>The Devil's RejectsÂ </t>
  </si>
  <si>
    <t>Andrew Fleming</t>
  </si>
  <si>
    <t>The CraftÂ </t>
  </si>
  <si>
    <t>Spike Jonze</t>
  </si>
  <si>
    <t>Being John MalkovichÂ </t>
  </si>
  <si>
    <t>Comedy|Crime|Romance</t>
  </si>
  <si>
    <t>Legal EaglesÂ </t>
  </si>
  <si>
    <t>Drive Me CrazyÂ </t>
  </si>
  <si>
    <t>Damien Chazelle</t>
  </si>
  <si>
    <t>WhiplashÂ </t>
  </si>
  <si>
    <t>The Upside of AngerÂ </t>
  </si>
  <si>
    <t>John McNaughton</t>
  </si>
  <si>
    <t>Wild ThingsÂ </t>
  </si>
  <si>
    <t>The KidÂ </t>
  </si>
  <si>
    <t>Black MassÂ </t>
  </si>
  <si>
    <t>Chia-Liang Liu</t>
  </si>
  <si>
    <t>The Legend of Drunken MasterÂ </t>
  </si>
  <si>
    <t>Nicole Holofcener</t>
  </si>
  <si>
    <t>Enough SaidÂ </t>
  </si>
  <si>
    <t>Kimberly Peirce</t>
  </si>
  <si>
    <t>Biography|Crime|Drama|Romance</t>
  </si>
  <si>
    <t>Boys Don't CryÂ </t>
  </si>
  <si>
    <t>Comedy|Horror</t>
  </si>
  <si>
    <t>Shaun of the DeadÂ </t>
  </si>
  <si>
    <t>Carter Smith</t>
  </si>
  <si>
    <t>The RuinsÂ </t>
  </si>
  <si>
    <t>Pirates of the Caribbean: At World's EndÂ </t>
  </si>
  <si>
    <t>Joe DirtÂ </t>
  </si>
  <si>
    <t>Raising CainÂ </t>
  </si>
  <si>
    <t>Rob Hedden</t>
  </si>
  <si>
    <t>Adventure|Horror</t>
  </si>
  <si>
    <t>Friday the 13th Part VIII: Jason Takes ManhattanÂ </t>
  </si>
  <si>
    <t>SleepersÂ </t>
  </si>
  <si>
    <t>BabelÂ </t>
  </si>
  <si>
    <t>Florian Henckel von Donnersmarck</t>
  </si>
  <si>
    <t>The Lives of OthersÂ </t>
  </si>
  <si>
    <t>German</t>
  </si>
  <si>
    <t>Love the CoopersÂ </t>
  </si>
  <si>
    <t>Half BakedÂ </t>
  </si>
  <si>
    <t>John Carney</t>
  </si>
  <si>
    <t>OnceÂ </t>
  </si>
  <si>
    <t>Ireland</t>
  </si>
  <si>
    <t>Harold &amp; Kumar Go to White CastleÂ </t>
  </si>
  <si>
    <t>Comedy|Crime|Family|Sci-Fi</t>
  </si>
  <si>
    <t>Baby GeniusesÂ </t>
  </si>
  <si>
    <t>David Koepp</t>
  </si>
  <si>
    <t>Stir of EchoesÂ </t>
  </si>
  <si>
    <t>Harmony Korine</t>
  </si>
  <si>
    <t>Spring BreakersÂ </t>
  </si>
  <si>
    <t>DinerÂ </t>
  </si>
  <si>
    <t>30 Minutes or LessÂ </t>
  </si>
  <si>
    <t>Hall PassÂ </t>
  </si>
  <si>
    <t>Jeff Wadlow</t>
  </si>
  <si>
    <t>Cry_WolfÂ </t>
  </si>
  <si>
    <t>The Good GirlÂ </t>
  </si>
  <si>
    <t>They LiveÂ </t>
  </si>
  <si>
    <t>Ben Younger</t>
  </si>
  <si>
    <t>Boiler RoomÂ </t>
  </si>
  <si>
    <t>Rick Friedberg</t>
  </si>
  <si>
    <t>Spy HardÂ </t>
  </si>
  <si>
    <t>Adventure|Crime|Mystery|Sci-Fi|Thriller</t>
  </si>
  <si>
    <t>NerveÂ </t>
  </si>
  <si>
    <t>Ron Shelton</t>
  </si>
  <si>
    <t>Tin CupÂ </t>
  </si>
  <si>
    <t>GloryÂ </t>
  </si>
  <si>
    <t>Kasi Lemmons</t>
  </si>
  <si>
    <t>Eve's BayouÂ </t>
  </si>
  <si>
    <t>Matt Bettinelli-Olpin</t>
  </si>
  <si>
    <t>Devil's DueÂ </t>
  </si>
  <si>
    <t>Christian Ditter</t>
  </si>
  <si>
    <t>How to Be SingleÂ </t>
  </si>
  <si>
    <t>License to WedÂ </t>
  </si>
  <si>
    <t>Finding ForresterÂ </t>
  </si>
  <si>
    <t>The SwitchÂ </t>
  </si>
  <si>
    <t>Jonas Elmer</t>
  </si>
  <si>
    <t>New in TownÂ </t>
  </si>
  <si>
    <t>Comedy|Documentary|Music</t>
  </si>
  <si>
    <t>Dave Chappelle's Block PartyÂ </t>
  </si>
  <si>
    <t>Elia Kazan</t>
  </si>
  <si>
    <t>Crime|Drama|Romance</t>
  </si>
  <si>
    <t>On the WaterfrontÂ </t>
  </si>
  <si>
    <t>Bonnie Hunt</t>
  </si>
  <si>
    <t>Return to MeÂ </t>
  </si>
  <si>
    <t>Dominique Othenin-Girard</t>
  </si>
  <si>
    <t>Halloween 5Â </t>
  </si>
  <si>
    <t>The GamblerÂ </t>
  </si>
  <si>
    <t>Rat RaceÂ </t>
  </si>
  <si>
    <t>Antwone FisherÂ </t>
  </si>
  <si>
    <t>Action|Drama|Fantasy|Romance</t>
  </si>
  <si>
    <t>ImmortalsÂ </t>
  </si>
  <si>
    <t>Phil Joanou</t>
  </si>
  <si>
    <t>Crime|Drama|Sport</t>
  </si>
  <si>
    <t>Gridiron GangÂ </t>
  </si>
  <si>
    <t>Midnight RunÂ </t>
  </si>
  <si>
    <t>Andrey Konchalovskiy</t>
  </si>
  <si>
    <t>Tango &amp; CashÂ </t>
  </si>
  <si>
    <t>Richard Fleischer</t>
  </si>
  <si>
    <t>Conan the DestroyerÂ </t>
  </si>
  <si>
    <t>Bad Boys IIÂ </t>
  </si>
  <si>
    <t>Mickey Liddell</t>
  </si>
  <si>
    <t>The Haunting of Molly HartleyÂ </t>
  </si>
  <si>
    <t>Matthew O'Callaghan</t>
  </si>
  <si>
    <t>Curious GeorgeÂ </t>
  </si>
  <si>
    <t>SaltÂ </t>
  </si>
  <si>
    <t>Adventure|Animation|Drama|Family|Fantasy|Musical|Mystery|Romance</t>
  </si>
  <si>
    <t>AnastasiaÂ </t>
  </si>
  <si>
    <t>Leon Ichaso</t>
  </si>
  <si>
    <t>Sugar HillÂ </t>
  </si>
  <si>
    <t>John Sayles</t>
  </si>
  <si>
    <t>Lone StarÂ </t>
  </si>
  <si>
    <t>Meet the SpartansÂ </t>
  </si>
  <si>
    <t>My Week with MarilynÂ </t>
  </si>
  <si>
    <t>AmistadÂ </t>
  </si>
  <si>
    <t>Begin AgainÂ </t>
  </si>
  <si>
    <t>Gregory Widen</t>
  </si>
  <si>
    <t>Action|Fantasy|Horror|Mystery|Thriller</t>
  </si>
  <si>
    <t>The ProphecyÂ </t>
  </si>
  <si>
    <t>Russ Meyer</t>
  </si>
  <si>
    <t>Beyond the Valley of the DollsÂ </t>
  </si>
  <si>
    <t>RushmoreÂ </t>
  </si>
  <si>
    <t>Match PointÂ </t>
  </si>
  <si>
    <t>Ernest R. Dickerson</t>
  </si>
  <si>
    <t>Tales from the Crypt: Demon KnightÂ </t>
  </si>
  <si>
    <t>Drama|History|Thriller|War</t>
  </si>
  <si>
    <t>ValkyrieÂ </t>
  </si>
  <si>
    <t>Lone Scherfig</t>
  </si>
  <si>
    <t>An EducationÂ </t>
  </si>
  <si>
    <t>Jay and Silent Bob Strike BackÂ </t>
  </si>
  <si>
    <t>Mary Harron</t>
  </si>
  <si>
    <t>American PsychoÂ </t>
  </si>
  <si>
    <t>Comedy|Drama|Musical</t>
  </si>
  <si>
    <t>School DazeÂ </t>
  </si>
  <si>
    <t>The Monuments MenÂ </t>
  </si>
  <si>
    <t>Duncan Tucker</t>
  </si>
  <si>
    <t>TransamericaÂ </t>
  </si>
  <si>
    <t>The Man with the Golden GunÂ </t>
  </si>
  <si>
    <t>Hail, Caesar!Â </t>
  </si>
  <si>
    <t>Kenneth Lonergan</t>
  </si>
  <si>
    <t>You Can Count on MeÂ </t>
  </si>
  <si>
    <t>Fred Walton</t>
  </si>
  <si>
    <t>April Fool's DayÂ </t>
  </si>
  <si>
    <t>Flirting with DisasterÂ </t>
  </si>
  <si>
    <t>Shall We DanceÂ </t>
  </si>
  <si>
    <t>Cop OutÂ </t>
  </si>
  <si>
    <t>Man on FireÂ </t>
  </si>
  <si>
    <t>Secret WindowÂ </t>
  </si>
  <si>
    <t>Vicky Cristina BarcelonaÂ </t>
  </si>
  <si>
    <t>The General's DaughterÂ </t>
  </si>
  <si>
    <t>Patricia Rozema</t>
  </si>
  <si>
    <t>Kit Kittredge: An American GirlÂ </t>
  </si>
  <si>
    <t>Drama|Family|Fantasy</t>
  </si>
  <si>
    <t>The Nativity StoryÂ </t>
  </si>
  <si>
    <t>Beyond the LightsÂ </t>
  </si>
  <si>
    <t>The MistÂ </t>
  </si>
  <si>
    <t>Comedy|Family|Romance|Sport</t>
  </si>
  <si>
    <t>Kicking &amp; ScreamingÂ </t>
  </si>
  <si>
    <t>30 Days of NightÂ </t>
  </si>
  <si>
    <t>James Gray</t>
  </si>
  <si>
    <t>We Own the NightÂ </t>
  </si>
  <si>
    <t>Steve Bendelack</t>
  </si>
  <si>
    <t>Mr. Bean's HolidayÂ </t>
  </si>
  <si>
    <t>Hostel: Part IIÂ </t>
  </si>
  <si>
    <t>EpicÂ </t>
  </si>
  <si>
    <t>John Ottman</t>
  </si>
  <si>
    <t>Urban Legends: Final CutÂ </t>
  </si>
  <si>
    <t>Zack and Miri Make a PornoÂ </t>
  </si>
  <si>
    <t>Grant Heslov</t>
  </si>
  <si>
    <t>The Men Who Stare at GoatsÂ </t>
  </si>
  <si>
    <t>SparkleÂ </t>
  </si>
  <si>
    <t>Dustin Hoffman</t>
  </si>
  <si>
    <t>QuartetÂ </t>
  </si>
  <si>
    <t>Comedy|Fantasy|Horror|Romance</t>
  </si>
  <si>
    <t>Bride of ChuckyÂ </t>
  </si>
  <si>
    <t>High FidelityÂ </t>
  </si>
  <si>
    <t>World Trade CenterÂ </t>
  </si>
  <si>
    <t>Glen Morgan</t>
  </si>
  <si>
    <t>Black ChristmasÂ </t>
  </si>
  <si>
    <t>Fred Savage</t>
  </si>
  <si>
    <t>Daddy Day CampÂ </t>
  </si>
  <si>
    <t>Lawrence Kasdan</t>
  </si>
  <si>
    <t>Action|Crime|Drama|Western</t>
  </si>
  <si>
    <t>SilveradoÂ </t>
  </si>
  <si>
    <t>Steve Carver</t>
  </si>
  <si>
    <t>Lone Wolf McQuadeÂ </t>
  </si>
  <si>
    <t>Robert Harmon</t>
  </si>
  <si>
    <t>Nowhere to RunÂ </t>
  </si>
  <si>
    <t>Welcome Home, Roscoe JenkinsÂ </t>
  </si>
  <si>
    <t>Steve James</t>
  </si>
  <si>
    <t>Documentary|Drama|Sport</t>
  </si>
  <si>
    <t>Hoop DreamsÂ </t>
  </si>
  <si>
    <t>Troy Miller</t>
  </si>
  <si>
    <t>Dumb and Dumberer: When Harry Met LloydÂ </t>
  </si>
  <si>
    <t>Russell Mulcahy</t>
  </si>
  <si>
    <t>Action|Adventure|Crime|Fantasy|Mystery|Thriller</t>
  </si>
  <si>
    <t>The ShadowÂ </t>
  </si>
  <si>
    <t>Edward Norton</t>
  </si>
  <si>
    <t>Keeping the FaithÂ </t>
  </si>
  <si>
    <t>Biography|Drama|Music|Musical</t>
  </si>
  <si>
    <t>Jersey BoysÂ </t>
  </si>
  <si>
    <t>Benny Boom</t>
  </si>
  <si>
    <t>Next Day AirÂ </t>
  </si>
  <si>
    <t>Rob Minkoff</t>
  </si>
  <si>
    <t>Stuart LittleÂ </t>
  </si>
  <si>
    <t>CellularÂ </t>
  </si>
  <si>
    <t>Michael Rymer</t>
  </si>
  <si>
    <t>In Too DeepÂ </t>
  </si>
  <si>
    <t>Mad Max 2: The Road WarriorÂ </t>
  </si>
  <si>
    <t>Mike Nichols</t>
  </si>
  <si>
    <t>CloserÂ </t>
  </si>
  <si>
    <t>She's Gotta Have ItÂ </t>
  </si>
  <si>
    <t>Donnie BrascoÂ </t>
  </si>
  <si>
    <t>ElectionÂ </t>
  </si>
  <si>
    <t>Mira Nair</t>
  </si>
  <si>
    <t>Monsoon WeddingÂ </t>
  </si>
  <si>
    <t>Hindi</t>
  </si>
  <si>
    <t>India</t>
  </si>
  <si>
    <t>Friends with MoneyÂ </t>
  </si>
  <si>
    <t>Michael Martin</t>
  </si>
  <si>
    <t>I Got the Hook UpÂ </t>
  </si>
  <si>
    <t>Carol Reed</t>
  </si>
  <si>
    <t>Drama|Family|Musical</t>
  </si>
  <si>
    <t>Oliver!Â </t>
  </si>
  <si>
    <t>Mystic PizzaÂ </t>
  </si>
  <si>
    <t>Crime|Fantasy|Horror</t>
  </si>
  <si>
    <t>From Dusk Till DawnÂ </t>
  </si>
  <si>
    <t>Kangaroo JackÂ </t>
  </si>
  <si>
    <t>American ReunionÂ </t>
  </si>
  <si>
    <t>Fifty Shades of BlackÂ </t>
  </si>
  <si>
    <t>ThinnerÂ </t>
  </si>
  <si>
    <t>Asghar Farhadi</t>
  </si>
  <si>
    <t>A SeparationÂ </t>
  </si>
  <si>
    <t>Persian</t>
  </si>
  <si>
    <t>Iran</t>
  </si>
  <si>
    <t>AquamarineÂ </t>
  </si>
  <si>
    <t>Roger &amp; MeÂ </t>
  </si>
  <si>
    <t>Resident EvilÂ </t>
  </si>
  <si>
    <t>Anacondas: The Hunt for the Blood OrchidÂ </t>
  </si>
  <si>
    <t>ScoopÂ </t>
  </si>
  <si>
    <t>Street KingsÂ </t>
  </si>
  <si>
    <t>Derek Cianfrance</t>
  </si>
  <si>
    <t>The Place Beyond the PinesÂ </t>
  </si>
  <si>
    <t>Victor Nunez</t>
  </si>
  <si>
    <t>Ulee's GoldÂ </t>
  </si>
  <si>
    <t>BlendedÂ </t>
  </si>
  <si>
    <t>Our Family WeddingÂ </t>
  </si>
  <si>
    <t>Blue ValentineÂ </t>
  </si>
  <si>
    <t>Mo' Better BluesÂ </t>
  </si>
  <si>
    <t>DJ Pooh</t>
  </si>
  <si>
    <t>The WashÂ </t>
  </si>
  <si>
    <t>Kung Pow: Enter the FistÂ </t>
  </si>
  <si>
    <t>Kissing Jessica SteinÂ </t>
  </si>
  <si>
    <t>Dolphin Tale 2Â </t>
  </si>
  <si>
    <t>Paul Weiland</t>
  </si>
  <si>
    <t>Made of HonorÂ </t>
  </si>
  <si>
    <t>The World's EndÂ </t>
  </si>
  <si>
    <t>Michael Mayer</t>
  </si>
  <si>
    <t>FlickaÂ </t>
  </si>
  <si>
    <t>Jody Hill</t>
  </si>
  <si>
    <t>Observe and ReportÂ </t>
  </si>
  <si>
    <t>Terry George</t>
  </si>
  <si>
    <t>Hotel RwandaÂ </t>
  </si>
  <si>
    <t>She's the OneÂ </t>
  </si>
  <si>
    <t>Mortal Kombat: AnnihilationÂ </t>
  </si>
  <si>
    <t>Todd Graff</t>
  </si>
  <si>
    <t>Joyful NoiseÂ </t>
  </si>
  <si>
    <t>Larry Clark</t>
  </si>
  <si>
    <t>KidsÂ </t>
  </si>
  <si>
    <t>Big Mommas: Like Father, Like SonÂ </t>
  </si>
  <si>
    <t>Noah Baumbach</t>
  </si>
  <si>
    <t>The Squid and the WhaleÂ </t>
  </si>
  <si>
    <t>The RainmakerÂ </t>
  </si>
  <si>
    <t>Mark Steven Johnson</t>
  </si>
  <si>
    <t>Ghost RiderÂ </t>
  </si>
  <si>
    <t>Martin Weisz</t>
  </si>
  <si>
    <t>The Hills Have Eyes IIÂ </t>
  </si>
  <si>
    <t>Rusty Cundieff</t>
  </si>
  <si>
    <t>Tales from the HoodÂ </t>
  </si>
  <si>
    <t>Joby Harold</t>
  </si>
  <si>
    <t>AwakeÂ </t>
  </si>
  <si>
    <t>Alexander Witt</t>
  </si>
  <si>
    <t>Resident Evil: ApocalypseÂ </t>
  </si>
  <si>
    <t>Dickie Roberts: Former Child StarÂ </t>
  </si>
  <si>
    <t>Max PayneÂ </t>
  </si>
  <si>
    <t>Tommy Wirkola</t>
  </si>
  <si>
    <t>Hansel &amp; Gretel: Witch HuntersÂ </t>
  </si>
  <si>
    <t>You AgainÂ </t>
  </si>
  <si>
    <t>Ron Underwood</t>
  </si>
  <si>
    <t>Comedy|Horror|Sci-Fi</t>
  </si>
  <si>
    <t>TremorsÂ </t>
  </si>
  <si>
    <t>Resident Evil: ExtinctionÂ </t>
  </si>
  <si>
    <t>NebraskaÂ </t>
  </si>
  <si>
    <t>Comedy|Crime|Family|Mystery|Romance|Thriller</t>
  </si>
  <si>
    <t>Nancy DrewÂ </t>
  </si>
  <si>
    <t>House of 1000 CorpsesÂ </t>
  </si>
  <si>
    <t>Peter Atencio</t>
  </si>
  <si>
    <t>KeanuÂ </t>
  </si>
  <si>
    <t>Tom Hanks</t>
  </si>
  <si>
    <t>Larry CrowneÂ </t>
  </si>
  <si>
    <t>Medicine ManÂ </t>
  </si>
  <si>
    <t>Alien 3Â </t>
  </si>
  <si>
    <t>Brian Klugman</t>
  </si>
  <si>
    <t>The WordsÂ </t>
  </si>
  <si>
    <t>George A. Romero</t>
  </si>
  <si>
    <t>Land of the DeadÂ </t>
  </si>
  <si>
    <t>Andrew Erwin</t>
  </si>
  <si>
    <t>Moms' Night OutÂ </t>
  </si>
  <si>
    <t>Kevin Tenney</t>
  </si>
  <si>
    <t>WitchboardÂ </t>
  </si>
  <si>
    <t>David Mirkin</t>
  </si>
  <si>
    <t>HeartbreakersÂ </t>
  </si>
  <si>
    <t>Comedy|Crime|Family</t>
  </si>
  <si>
    <t>Max Keeble's Big MoveÂ </t>
  </si>
  <si>
    <t>CarrieÂ </t>
  </si>
  <si>
    <t>The Station AgentÂ </t>
  </si>
  <si>
    <t>HoneyÂ </t>
  </si>
  <si>
    <t>Shana Feste</t>
  </si>
  <si>
    <t>Country StrongÂ </t>
  </si>
  <si>
    <t>Official site</t>
  </si>
  <si>
    <t>Robert Townsend</t>
  </si>
  <si>
    <t>Hollywood ShuffleÂ </t>
  </si>
  <si>
    <t>Before MidnightÂ </t>
  </si>
  <si>
    <t>Robert Marcarelli</t>
  </si>
  <si>
    <t>The Omega CodeÂ </t>
  </si>
  <si>
    <t>The Hobbit: The Battle of the Five ArmiesÂ </t>
  </si>
  <si>
    <t>Anthony Bell</t>
  </si>
  <si>
    <t>Alpha and OmegaÂ </t>
  </si>
  <si>
    <t>Wayne Kramer</t>
  </si>
  <si>
    <t>Crime|Drama|Fantasy|Romance</t>
  </si>
  <si>
    <t>The CoolerÂ </t>
  </si>
  <si>
    <t>Don Mancini</t>
  </si>
  <si>
    <t>Seed of ChuckyÂ </t>
  </si>
  <si>
    <t>Romania</t>
  </si>
  <si>
    <t>Shekhar Kapur</t>
  </si>
  <si>
    <t>ElizabethÂ </t>
  </si>
  <si>
    <t>AdmissionÂ </t>
  </si>
  <si>
    <t>Dracula 2000Â </t>
  </si>
  <si>
    <t>Don't Say a WordÂ </t>
  </si>
  <si>
    <t>Ben Lewin</t>
  </si>
  <si>
    <t>The SessionsÂ </t>
  </si>
  <si>
    <t>Adventure|Drama|Fantasy</t>
  </si>
  <si>
    <t>Life of PiÂ </t>
  </si>
  <si>
    <t>Brandon Camp</t>
  </si>
  <si>
    <t>Love HappensÂ </t>
  </si>
  <si>
    <t>Sergio Leone</t>
  </si>
  <si>
    <t>The Good, the Bad and the UglyÂ </t>
  </si>
  <si>
    <t>Italian</t>
  </si>
  <si>
    <t>Italy</t>
  </si>
  <si>
    <t>Christopher Leitch</t>
  </si>
  <si>
    <t>Teen Wolf TooÂ </t>
  </si>
  <si>
    <t>Moulin Rouge!Â </t>
  </si>
  <si>
    <t>Girl, InterruptedÂ </t>
  </si>
  <si>
    <t>Never Back DownÂ </t>
  </si>
  <si>
    <t>Alejandro Monteverde</t>
  </si>
  <si>
    <t>BellaÂ </t>
  </si>
  <si>
    <t>Iain Softley</t>
  </si>
  <si>
    <t>The Skeleton KeyÂ </t>
  </si>
  <si>
    <t>EugÃ¨ne LouriÃ©</t>
  </si>
  <si>
    <t>Adventure|Horror|Sci-Fi</t>
  </si>
  <si>
    <t>The Beast from 20,000 FathomsÂ </t>
  </si>
  <si>
    <t>Matt Maiellaro</t>
  </si>
  <si>
    <t>Action|Adventure|Animation|Comedy|Fantasy|Sci-Fi</t>
  </si>
  <si>
    <t>Aqua Teen Hunger Force Colon Movie Film for TheatersÂ </t>
  </si>
  <si>
    <t>Action|Comedy|Horror</t>
  </si>
  <si>
    <t>Lake PlacidÂ </t>
  </si>
  <si>
    <t>Stephen Chbosky</t>
  </si>
  <si>
    <t>The Perks of Being a WallflowerÂ </t>
  </si>
  <si>
    <t>Adventure|Biography|Drama|Thriller</t>
  </si>
  <si>
    <t>AliveÂ </t>
  </si>
  <si>
    <t>Chris Eyre</t>
  </si>
  <si>
    <t>Smoke SignalsÂ </t>
  </si>
  <si>
    <t>Liz Friedlander</t>
  </si>
  <si>
    <t>Take the LeadÂ </t>
  </si>
  <si>
    <t>The LadykillersÂ </t>
  </si>
  <si>
    <t>Ken Scott</t>
  </si>
  <si>
    <t>Delivery ManÂ </t>
  </si>
  <si>
    <t>The Perfect MatchÂ </t>
  </si>
  <si>
    <t>Mamoru Hosoda</t>
  </si>
  <si>
    <t>Action|Adventure|Animation|Family|Sci-Fi</t>
  </si>
  <si>
    <t>Digimon: The MovieÂ </t>
  </si>
  <si>
    <t>Boys and GirlsÂ </t>
  </si>
  <si>
    <t>Cradle 2 the GraveÂ </t>
  </si>
  <si>
    <t>Oliver Parker</t>
  </si>
  <si>
    <t>An Ideal HusbandÂ </t>
  </si>
  <si>
    <t>Debra Granik</t>
  </si>
  <si>
    <t>Winter's BoneÂ </t>
  </si>
  <si>
    <t>Big EyesÂ </t>
  </si>
  <si>
    <t>Kevin Tancharoen</t>
  </si>
  <si>
    <t>Comedy|Drama|Musical|Romance</t>
  </si>
  <si>
    <t>FameÂ </t>
  </si>
  <si>
    <t>Simon Wincer</t>
  </si>
  <si>
    <t>Adventure|Comedy|Crime</t>
  </si>
  <si>
    <t>Crocodile Dundee in Los AngelesÂ </t>
  </si>
  <si>
    <t>James Ponsoldt</t>
  </si>
  <si>
    <t>The Spectacular NowÂ </t>
  </si>
  <si>
    <t>Tony Goldwyn</t>
  </si>
  <si>
    <t>Someone Like You...Â </t>
  </si>
  <si>
    <t>Action|Adventure|Comedy|Romance</t>
  </si>
  <si>
    <t>Six Days Seven NightsÂ </t>
  </si>
  <si>
    <t>SwingersÂ </t>
  </si>
  <si>
    <t>Young AdultÂ </t>
  </si>
  <si>
    <t>The TransporterÂ </t>
  </si>
  <si>
    <t>Don Coscarelli</t>
  </si>
  <si>
    <t>Action|Fantasy|Horror|Sci-Fi|Thriller</t>
  </si>
  <si>
    <t>Phantasm IIÂ </t>
  </si>
  <si>
    <t>City of GodÂ </t>
  </si>
  <si>
    <t>Portuguese</t>
  </si>
  <si>
    <t>Brazil</t>
  </si>
  <si>
    <t>Bob Spiers</t>
  </si>
  <si>
    <t>Comedy|Family|Music</t>
  </si>
  <si>
    <t>Spice WorldÂ </t>
  </si>
  <si>
    <t>George Sidney</t>
  </si>
  <si>
    <t>Biography|Comedy|Musical|Romance|Western</t>
  </si>
  <si>
    <t>Annie Get Your GunÂ </t>
  </si>
  <si>
    <t>BernieÂ </t>
  </si>
  <si>
    <t>Adventure|Comedy|Family|Fantasy|Horror|Mystery</t>
  </si>
  <si>
    <t>Scooby-Doo 2: Monsters UnleashedÂ </t>
  </si>
  <si>
    <t>Tuck EverlastingÂ </t>
  </si>
  <si>
    <t>Tomas Alfredson</t>
  </si>
  <si>
    <t>Tinker Tailor Soldier SpyÂ </t>
  </si>
  <si>
    <t>Nnegest LikkÃ©</t>
  </si>
  <si>
    <t>Phat GirlzÂ </t>
  </si>
  <si>
    <t>Christine Jeffs</t>
  </si>
  <si>
    <t>Sunshine CleaningÂ </t>
  </si>
  <si>
    <t>Dave Meyers</t>
  </si>
  <si>
    <t>FoolishÂ </t>
  </si>
  <si>
    <t>Something BorrowedÂ </t>
  </si>
  <si>
    <t>RiddickÂ </t>
  </si>
  <si>
    <t>The Devil's AdvocateÂ </t>
  </si>
  <si>
    <t>Todd Solondz</t>
  </si>
  <si>
    <t>Welcome to the DollhouseÂ </t>
  </si>
  <si>
    <t>Morgan Neville</t>
  </si>
  <si>
    <t>20 Feet from StardomÂ </t>
  </si>
  <si>
    <t>Lovely &amp; AmazingÂ </t>
  </si>
  <si>
    <t>Carlos Carrera</t>
  </si>
  <si>
    <t>El crimen del padre AmaroÂ </t>
  </si>
  <si>
    <t>My Own Private IdahoÂ </t>
  </si>
  <si>
    <t>ShadowlandsÂ </t>
  </si>
  <si>
    <t>Draft DayÂ </t>
  </si>
  <si>
    <t>Patrick Stettner</t>
  </si>
  <si>
    <t>The Night ListenerÂ </t>
  </si>
  <si>
    <t>3 StrikesÂ </t>
  </si>
  <si>
    <t>Brian Dannelly</t>
  </si>
  <si>
    <t>Saved!Â </t>
  </si>
  <si>
    <t>Tom Tykwer</t>
  </si>
  <si>
    <t>Run Lola RunÂ </t>
  </si>
  <si>
    <t>J.A. Bayona</t>
  </si>
  <si>
    <t>The OrphanageÂ </t>
  </si>
  <si>
    <t>Comedy|Crime|Drama|Romance</t>
  </si>
  <si>
    <t>FocusÂ </t>
  </si>
  <si>
    <t>Warren Beatty</t>
  </si>
  <si>
    <t>Action|Comedy|Crime|Music|Romance|Thriller</t>
  </si>
  <si>
    <t>Dick TracyÂ </t>
  </si>
  <si>
    <t>Sam Firstenberg</t>
  </si>
  <si>
    <t>American Ninja 2: The ConfrontationÂ </t>
  </si>
  <si>
    <t>Louis Morneau</t>
  </si>
  <si>
    <t>BatsÂ </t>
  </si>
  <si>
    <t>Mad Max: Fury RoadÂ </t>
  </si>
  <si>
    <t>Gary Sherman</t>
  </si>
  <si>
    <t>Poltergeist IIIÂ </t>
  </si>
  <si>
    <t>BraveheartÂ </t>
  </si>
  <si>
    <t>Michael Caton-Jones</t>
  </si>
  <si>
    <t>Adventure|Biography</t>
  </si>
  <si>
    <t>Rob RoyÂ </t>
  </si>
  <si>
    <t>Mark Christopher</t>
  </si>
  <si>
    <t>54Â </t>
  </si>
  <si>
    <t>Better Luck TomorrowÂ </t>
  </si>
  <si>
    <t>Joshua Marston</t>
  </si>
  <si>
    <t>Maria Full of GraceÂ </t>
  </si>
  <si>
    <t>Colombia</t>
  </si>
  <si>
    <t>Miss Congeniality 2: Armed and FabulousÂ </t>
  </si>
  <si>
    <t>The Longest RideÂ </t>
  </si>
  <si>
    <t>Death Becomes HerÂ </t>
  </si>
  <si>
    <t>Endless LoveÂ </t>
  </si>
  <si>
    <t>Amores PerrosÂ </t>
  </si>
  <si>
    <t>Sean Penn</t>
  </si>
  <si>
    <t>Into the WildÂ </t>
  </si>
  <si>
    <t>The Shawshank RedemptionÂ </t>
  </si>
  <si>
    <t>Get on the BusÂ </t>
  </si>
  <si>
    <t>Action|Drama|History|War</t>
  </si>
  <si>
    <t>The PatriotÂ </t>
  </si>
  <si>
    <t>The Texas Chainsaw Massacre 2Â </t>
  </si>
  <si>
    <t>Action|Drama|Western</t>
  </si>
  <si>
    <t>A Fistful of DollarsÂ </t>
  </si>
  <si>
    <t>About TimeÂ </t>
  </si>
  <si>
    <t>The CovenantÂ </t>
  </si>
  <si>
    <t>Here Comes the BoomÂ </t>
  </si>
  <si>
    <t>Safety Not GuaranteedÂ </t>
  </si>
  <si>
    <t>Adaptation.Â </t>
  </si>
  <si>
    <t>Ritesh Batra</t>
  </si>
  <si>
    <t>The LunchboxÂ </t>
  </si>
  <si>
    <t>Mark Pellington</t>
  </si>
  <si>
    <t>The Mothman PropheciesÂ </t>
  </si>
  <si>
    <t>Blue StreakÂ </t>
  </si>
  <si>
    <t>Thomas Bezucha</t>
  </si>
  <si>
    <t>Monte CarloÂ </t>
  </si>
  <si>
    <t>Hungary</t>
  </si>
  <si>
    <t>PiÂ </t>
  </si>
  <si>
    <t>Drake Doremus</t>
  </si>
  <si>
    <t>Like CrazyÂ </t>
  </si>
  <si>
    <t>Atom Egoyan</t>
  </si>
  <si>
    <t>ExoticaÂ </t>
  </si>
  <si>
    <t>We Were SoldiersÂ </t>
  </si>
  <si>
    <t>ThirteenÂ </t>
  </si>
  <si>
    <t>Before SunsetÂ </t>
  </si>
  <si>
    <t>The ScoreÂ </t>
  </si>
  <si>
    <t>The Number 23Â </t>
  </si>
  <si>
    <t>Allen Coulter</t>
  </si>
  <si>
    <t>Remember MeÂ </t>
  </si>
  <si>
    <t>Tower HeistÂ </t>
  </si>
  <si>
    <t>Gareth Evans</t>
  </si>
  <si>
    <t>The Raid: RedemptionÂ </t>
  </si>
  <si>
    <t>Indonesian</t>
  </si>
  <si>
    <t>Indonesia</t>
  </si>
  <si>
    <t>The American PresidentÂ </t>
  </si>
  <si>
    <t>NarcÂ </t>
  </si>
  <si>
    <t>Crazy/BeautifulÂ </t>
  </si>
  <si>
    <t>ClerksÂ </t>
  </si>
  <si>
    <t>Brendan Malloy</t>
  </si>
  <si>
    <t>Out ColdÂ </t>
  </si>
  <si>
    <t>Before SunriseÂ </t>
  </si>
  <si>
    <t>Gods and MonstersÂ </t>
  </si>
  <si>
    <t>Peter Howitt</t>
  </si>
  <si>
    <t>Sliding DoorsÂ </t>
  </si>
  <si>
    <t>Arlington RoadÂ </t>
  </si>
  <si>
    <t>Glee: The 3D Concert MovieÂ </t>
  </si>
  <si>
    <t>The Amazing Spider-Man 2Â </t>
  </si>
  <si>
    <t>Patricia Cardoso</t>
  </si>
  <si>
    <t>Real Women Have CurvesÂ </t>
  </si>
  <si>
    <t>In the Company of MenÂ </t>
  </si>
  <si>
    <t>Movie 43Â </t>
  </si>
  <si>
    <t>13 HoursÂ </t>
  </si>
  <si>
    <t>Rob Schmidt</t>
  </si>
  <si>
    <t>Wrong TurnÂ </t>
  </si>
  <si>
    <t>ExtractÂ </t>
  </si>
  <si>
    <t>Comedy|Crime|Music</t>
  </si>
  <si>
    <t>Be CoolÂ </t>
  </si>
  <si>
    <t>Team America: World PoliceÂ </t>
  </si>
  <si>
    <t>Brian Baugh</t>
  </si>
  <si>
    <t>To Save a LifeÂ </t>
  </si>
  <si>
    <t>UnfaithfulÂ </t>
  </si>
  <si>
    <t>TadpoleÂ </t>
  </si>
  <si>
    <t>Whit Stillman</t>
  </si>
  <si>
    <t>MetropolitanÂ </t>
  </si>
  <si>
    <t>Tim Hunter</t>
  </si>
  <si>
    <t>River's EdgeÂ </t>
  </si>
  <si>
    <t>Walter Salles</t>
  </si>
  <si>
    <t>Central StationÂ </t>
  </si>
  <si>
    <t>Lock, Stock and Two Smoking BarrelsÂ </t>
  </si>
  <si>
    <t>3 Days to KillÂ </t>
  </si>
  <si>
    <t>Licence to KillÂ </t>
  </si>
  <si>
    <t>A Million Ways to Die in the WestÂ </t>
  </si>
  <si>
    <t>Ed Harris</t>
  </si>
  <si>
    <t>PollockÂ </t>
  </si>
  <si>
    <t>The Ladies ManÂ </t>
  </si>
  <si>
    <t>Head of StateÂ </t>
  </si>
  <si>
    <t>Mike Mills</t>
  </si>
  <si>
    <t>BeginnersÂ </t>
  </si>
  <si>
    <t>Steven Quale</t>
  </si>
  <si>
    <t>Final Destination 5Â </t>
  </si>
  <si>
    <t>Bill Duke</t>
  </si>
  <si>
    <t>Not Easily BrokenÂ </t>
  </si>
  <si>
    <t>Richard Shepard</t>
  </si>
  <si>
    <t>The MatadorÂ </t>
  </si>
  <si>
    <t>Gregory Poirier</t>
  </si>
  <si>
    <t>TomcatsÂ </t>
  </si>
  <si>
    <t>HerÂ </t>
  </si>
  <si>
    <t>Roger Avary</t>
  </si>
  <si>
    <t>The Rules of AttractionÂ </t>
  </si>
  <si>
    <t>Theodore Witcher</t>
  </si>
  <si>
    <t>Love JonesÂ </t>
  </si>
  <si>
    <t>Richard Eyre</t>
  </si>
  <si>
    <t>Notes on a ScandalÂ </t>
  </si>
  <si>
    <t>Jim Sheridan</t>
  </si>
  <si>
    <t>BrothersÂ </t>
  </si>
  <si>
    <t>Brian Percival</t>
  </si>
  <si>
    <t>The Book ThiefÂ </t>
  </si>
  <si>
    <t>Alan Poul</t>
  </si>
  <si>
    <t>The Back-up PlanÂ </t>
  </si>
  <si>
    <t>The Big LebowskiÂ </t>
  </si>
  <si>
    <t>Harry Beaumont</t>
  </si>
  <si>
    <t>The Broadway MelodyÂ </t>
  </si>
  <si>
    <t>David Nutter</t>
  </si>
  <si>
    <t>Disturbing BehaviorÂ </t>
  </si>
  <si>
    <t>Youssef Delara</t>
  </si>
  <si>
    <t>Filly BrownÂ </t>
  </si>
  <si>
    <t>Babak Najafi</t>
  </si>
  <si>
    <t>London Has FallenÂ </t>
  </si>
  <si>
    <t>Mark Sandrich</t>
  </si>
  <si>
    <t>Comedy|Musical|Romance</t>
  </si>
  <si>
    <t>Top HatÂ </t>
  </si>
  <si>
    <t>Next Stop WonderlandÂ </t>
  </si>
  <si>
    <t>Don Michael Paul</t>
  </si>
  <si>
    <t>Half Past DeadÂ </t>
  </si>
  <si>
    <t>Love &amp; Other DrugsÂ </t>
  </si>
  <si>
    <t>Todd Haynes</t>
  </si>
  <si>
    <t>Far from HeavenÂ </t>
  </si>
  <si>
    <t>Franco Zeffirelli</t>
  </si>
  <si>
    <t>Comedy|Drama|War</t>
  </si>
  <si>
    <t>Tea with MussoliniÂ </t>
  </si>
  <si>
    <t>Evil Dead IIÂ </t>
  </si>
  <si>
    <t>SavagesÂ </t>
  </si>
  <si>
    <t>J. EdgarÂ </t>
  </si>
  <si>
    <t>Courtney Solomon</t>
  </si>
  <si>
    <t>An American HauntingÂ </t>
  </si>
  <si>
    <t>Damien O'Donnell</t>
  </si>
  <si>
    <t>East Is EastÂ </t>
  </si>
  <si>
    <t>Troy Duffy</t>
  </si>
  <si>
    <t>The Boondock Saints II: All Saints DayÂ </t>
  </si>
  <si>
    <t>Matty Rich</t>
  </si>
  <si>
    <t>Straight Out of BrooklynÂ </t>
  </si>
  <si>
    <t>A Most Wanted ManÂ </t>
  </si>
  <si>
    <t>David G. Evans</t>
  </si>
  <si>
    <t>The Grace CardÂ </t>
  </si>
  <si>
    <t>Inside Llewyn DavisÂ </t>
  </si>
  <si>
    <t>A Serious ManÂ </t>
  </si>
  <si>
    <t>The ReaderÂ </t>
  </si>
  <si>
    <t>Drama|Mystery|Sci-Fi</t>
  </si>
  <si>
    <t>K-PAXÂ </t>
  </si>
  <si>
    <t>Tom Ford</t>
  </si>
  <si>
    <t>A Single ManÂ </t>
  </si>
  <si>
    <t>Julian Jarrold</t>
  </si>
  <si>
    <t>Becoming JaneÂ </t>
  </si>
  <si>
    <t>Side EffectsÂ </t>
  </si>
  <si>
    <t>Stranger Than FictionÂ </t>
  </si>
  <si>
    <t>Action|Adventure|Family|Fantasy|Sci-Fi|Thriller</t>
  </si>
  <si>
    <t>Race to Witch MountainÂ </t>
  </si>
  <si>
    <t>Joe Nussbaum</t>
  </si>
  <si>
    <t>PromÂ </t>
  </si>
  <si>
    <t>Bill Paxton</t>
  </si>
  <si>
    <t>FrailtyÂ </t>
  </si>
  <si>
    <t>WarlockÂ </t>
  </si>
  <si>
    <t>Pieces of AprilÂ </t>
  </si>
  <si>
    <t>Scott Speer</t>
  </si>
  <si>
    <t>Step Up RevolutionÂ </t>
  </si>
  <si>
    <t>Joseph Kosinski</t>
  </si>
  <si>
    <t>TRON: LegacyÂ </t>
  </si>
  <si>
    <t>House of WaxÂ </t>
  </si>
  <si>
    <t>El MariachiÂ </t>
  </si>
  <si>
    <t>The Age of InnocenceÂ </t>
  </si>
  <si>
    <t>Ryan Fleck</t>
  </si>
  <si>
    <t>Half NelsonÂ </t>
  </si>
  <si>
    <t>Biography|Crime|Documentary|History|Thriller</t>
  </si>
  <si>
    <t>Man on WireÂ </t>
  </si>
  <si>
    <t>Maggie Carey</t>
  </si>
  <si>
    <t>The To Do ListÂ </t>
  </si>
  <si>
    <t>Action|Adventure|Comedy|Western</t>
  </si>
  <si>
    <t>Shanghai NoonÂ </t>
  </si>
  <si>
    <t>Fantastic 4: Rise of the Silver SurferÂ </t>
  </si>
  <si>
    <t>Miranda July</t>
  </si>
  <si>
    <t>Me and You and Everyone We KnowÂ </t>
  </si>
  <si>
    <t>Lloyd Bacon</t>
  </si>
  <si>
    <t>42nd StreetÂ </t>
  </si>
  <si>
    <t>J.C. Chandor</t>
  </si>
  <si>
    <t>Margin CallÂ </t>
  </si>
  <si>
    <t>The River WildÂ </t>
  </si>
  <si>
    <t>Aliens vs. Predator: RequiemÂ </t>
  </si>
  <si>
    <t>J.S. Cardone</t>
  </si>
  <si>
    <t>The ForsakenÂ </t>
  </si>
  <si>
    <t>Shane Acker</t>
  </si>
  <si>
    <t>Action|Adventure|Animation|Drama|Mystery|Sci-Fi|Thriller</t>
  </si>
  <si>
    <t>9Â </t>
  </si>
  <si>
    <t>Maria Maggenti</t>
  </si>
  <si>
    <t>The Incredibly True Adventure of Two Girls in LoveÂ </t>
  </si>
  <si>
    <t>Jim Hanon</t>
  </si>
  <si>
    <t>End of the SpearÂ </t>
  </si>
  <si>
    <t>BeerfestÂ </t>
  </si>
  <si>
    <t>Lenny Abrahamson</t>
  </si>
  <si>
    <t>RoomÂ </t>
  </si>
  <si>
    <t>Aaron Schneider</t>
  </si>
  <si>
    <t>Get LowÂ </t>
  </si>
  <si>
    <t>David Boyd</t>
  </si>
  <si>
    <t>Home RunÂ </t>
  </si>
  <si>
    <t>Kirsten Sheridan</t>
  </si>
  <si>
    <t>August RushÂ </t>
  </si>
  <si>
    <t>Christopher Scott Cherot</t>
  </si>
  <si>
    <t>Hav PlentyÂ </t>
  </si>
  <si>
    <t>Susan Seidelman</t>
  </si>
  <si>
    <t>Boynton Beach ClubÂ </t>
  </si>
  <si>
    <t>Reservoir DogsÂ </t>
  </si>
  <si>
    <t>James Isaac</t>
  </si>
  <si>
    <t>Jason XÂ </t>
  </si>
  <si>
    <t>Max Joseph</t>
  </si>
  <si>
    <t>We Are Your FriendsÂ </t>
  </si>
  <si>
    <t>Michael Hoffman</t>
  </si>
  <si>
    <t>The Emperor's ClubÂ </t>
  </si>
  <si>
    <t>My Boss's DaughterÂ </t>
  </si>
  <si>
    <t>Barry W. Blaustein</t>
  </si>
  <si>
    <t>Biography|Documentary|Sport</t>
  </si>
  <si>
    <t>Beyond the MatÂ </t>
  </si>
  <si>
    <t>Jean-Jacques Mantello</t>
  </si>
  <si>
    <t>Adventure|Documentary|Short</t>
  </si>
  <si>
    <t>Dolphins and Whales 3D: Tribes of the OceanÂ </t>
  </si>
  <si>
    <t>Courtney Hunt</t>
  </si>
  <si>
    <t>Frozen RiverÂ </t>
  </si>
  <si>
    <t>Adventure|Mystery|Thriller</t>
  </si>
  <si>
    <t>A Perfect GetawayÂ </t>
  </si>
  <si>
    <t>Stephan Elliott</t>
  </si>
  <si>
    <t>Eye of the BeholderÂ </t>
  </si>
  <si>
    <t>Lynn Shelton</t>
  </si>
  <si>
    <t>Your Sister's SisterÂ </t>
  </si>
  <si>
    <t>High TensionÂ </t>
  </si>
  <si>
    <t>Action|Adventure|Drama|Romance|Western</t>
  </si>
  <si>
    <t>Quigley Down UnderÂ </t>
  </si>
  <si>
    <t>Action|Sport</t>
  </si>
  <si>
    <t>CrossoverÂ </t>
  </si>
  <si>
    <t>The Last Temptation of ChristÂ </t>
  </si>
  <si>
    <t>CÃ©dric Klapisch</t>
  </si>
  <si>
    <t>When the Cat's AwayÂ </t>
  </si>
  <si>
    <t>Harsh TimesÂ </t>
  </si>
  <si>
    <t>QuinceaÃ±eraÂ </t>
  </si>
  <si>
    <t>Raising Victor VargasÂ </t>
  </si>
  <si>
    <t>Maggie Greenwald</t>
  </si>
  <si>
    <t>SongcatcherÂ </t>
  </si>
  <si>
    <t>Ã‰mile Gaudreault</t>
  </si>
  <si>
    <t>Mambo ItalianoÂ </t>
  </si>
  <si>
    <t>Action|Drama|Mystery|Thriller</t>
  </si>
  <si>
    <t>EraserÂ </t>
  </si>
  <si>
    <t>Mike Cahill</t>
  </si>
  <si>
    <t>Another EarthÂ </t>
  </si>
  <si>
    <t>SlackerÂ </t>
  </si>
  <si>
    <t>To Die ForÂ </t>
  </si>
  <si>
    <t>The Green InfernoÂ </t>
  </si>
  <si>
    <t>Adventure|Comedy|Crime|Family|Musical</t>
  </si>
  <si>
    <t>Muppets Most WantedÂ </t>
  </si>
  <si>
    <t>Michael Apted</t>
  </si>
  <si>
    <t>EnoughÂ </t>
  </si>
  <si>
    <t>Nurse BettyÂ </t>
  </si>
  <si>
    <t>Action|Biography|Drama|History|Romance|War</t>
  </si>
  <si>
    <t>Henry VÂ </t>
  </si>
  <si>
    <t>Jay Levey</t>
  </si>
  <si>
    <t>UHFÂ </t>
  </si>
  <si>
    <t>Peter M. Cohen</t>
  </si>
  <si>
    <t>WhippedÂ </t>
  </si>
  <si>
    <t>Crime|Drama|History|Romance</t>
  </si>
  <si>
    <t>Kama Sutra: A Tale of LoveÂ </t>
  </si>
  <si>
    <t>What to Expect When You're ExpectingÂ </t>
  </si>
  <si>
    <t>Dazed and ConfusedÂ </t>
  </si>
  <si>
    <t>Action|Crime|Mystery|Romance|Thriller</t>
  </si>
  <si>
    <t>Conspiracy TheoryÂ </t>
  </si>
  <si>
    <t>Siddiq Barmak</t>
  </si>
  <si>
    <t>OsamaÂ </t>
  </si>
  <si>
    <t>Dari</t>
  </si>
  <si>
    <t>Afghanistan</t>
  </si>
  <si>
    <t>Alan Cohn</t>
  </si>
  <si>
    <t>Dead Man on CampusÂ </t>
  </si>
  <si>
    <t>Jon Kasdan</t>
  </si>
  <si>
    <t>In the Land of WomenÂ </t>
  </si>
  <si>
    <t>Garth Jennings</t>
  </si>
  <si>
    <t>The Hitchhiker's Guide to the GalaxyÂ </t>
  </si>
  <si>
    <t>Action|Adventure|Crime|Drama|Thriller</t>
  </si>
  <si>
    <t>Snakes on a PlaneÂ </t>
  </si>
  <si>
    <t>Piranha 3DÂ </t>
  </si>
  <si>
    <t>Jamie Babbit</t>
  </si>
  <si>
    <t>But I'm a CheerleaderÂ </t>
  </si>
  <si>
    <t>Adventure|Comedy|Fantasy</t>
  </si>
  <si>
    <t>Monty Python and the Holy GrailÂ </t>
  </si>
  <si>
    <t>TumbleweedsÂ </t>
  </si>
  <si>
    <t>James Toback</t>
  </si>
  <si>
    <t>Two Girls and a GuyÂ </t>
  </si>
  <si>
    <t>Living Out LoudÂ </t>
  </si>
  <si>
    <t>Anthony Hickox</t>
  </si>
  <si>
    <t>Warlock: The ArmageddonÂ </t>
  </si>
  <si>
    <t>Vincent Gallo</t>
  </si>
  <si>
    <t>Buffalo '66Â </t>
  </si>
  <si>
    <t>Risa Bramon Garcia</t>
  </si>
  <si>
    <t>200 CigarettesÂ </t>
  </si>
  <si>
    <t>Brian Gibson</t>
  </si>
  <si>
    <t>The JurorÂ </t>
  </si>
  <si>
    <t>Comedy|Crime|Drama|Sci-Fi</t>
  </si>
  <si>
    <t>Robot &amp; FrankÂ </t>
  </si>
  <si>
    <t>Office SpaceÂ </t>
  </si>
  <si>
    <t>Stephen Gaghan</t>
  </si>
  <si>
    <t>SyrianaÂ </t>
  </si>
  <si>
    <t>Jon Shear</t>
  </si>
  <si>
    <t>UrbaniaÂ </t>
  </si>
  <si>
    <t>Chuck &amp; BuckÂ </t>
  </si>
  <si>
    <t>Mike Marvin</t>
  </si>
  <si>
    <t>Action|Horror|Romance|Sci-Fi|Thriller</t>
  </si>
  <si>
    <t>The WraithÂ </t>
  </si>
  <si>
    <t>My Fellow AmericansÂ </t>
  </si>
  <si>
    <t>Ari Folman</t>
  </si>
  <si>
    <t>Animation|Biography|Documentary|Drama|History|War</t>
  </si>
  <si>
    <t>Waltz with BashirÂ </t>
  </si>
  <si>
    <t>Hebrew</t>
  </si>
  <si>
    <t>Israel</t>
  </si>
  <si>
    <t>The Best of MeÂ </t>
  </si>
  <si>
    <t>Kick-Ass 2Â </t>
  </si>
  <si>
    <t>Kurt Hale</t>
  </si>
  <si>
    <t>The Singles WardÂ </t>
  </si>
  <si>
    <t>Jimmy Hayward</t>
  </si>
  <si>
    <t>Free BirdsÂ </t>
  </si>
  <si>
    <t>Majid Majidi</t>
  </si>
  <si>
    <t>Children of HeavenÂ </t>
  </si>
  <si>
    <t>Greg Berlanti</t>
  </si>
  <si>
    <t>The Broken Hearts Club: A Romantic ComedyÂ </t>
  </si>
  <si>
    <t>The History BoysÂ </t>
  </si>
  <si>
    <t>John Gatins</t>
  </si>
  <si>
    <t>Dreamer: Inspired by a True StoryÂ </t>
  </si>
  <si>
    <t>The Hurt LockerÂ </t>
  </si>
  <si>
    <t>Jonathan Hensleigh</t>
  </si>
  <si>
    <t>The PunisherÂ </t>
  </si>
  <si>
    <t>Chris Paine</t>
  </si>
  <si>
    <t>Who Killed the Electric Car?Â </t>
  </si>
  <si>
    <t>Raymond De Felitta</t>
  </si>
  <si>
    <t>City IslandÂ </t>
  </si>
  <si>
    <t>Jafar Panahi</t>
  </si>
  <si>
    <t>The CircleÂ </t>
  </si>
  <si>
    <t>Kelly Reichardt</t>
  </si>
  <si>
    <t>Wendy and LucyÂ </t>
  </si>
  <si>
    <t>Piyush Dinker Pandya</t>
  </si>
  <si>
    <t>American DesiÂ </t>
  </si>
  <si>
    <t>Damien Dante Wayans</t>
  </si>
  <si>
    <t>Action|Comedy|Music</t>
  </si>
  <si>
    <t>Dance FlickÂ </t>
  </si>
  <si>
    <t>Greg Harrison</t>
  </si>
  <si>
    <t>GrooveÂ </t>
  </si>
  <si>
    <t>The R.M.Â </t>
  </si>
  <si>
    <t>RZA</t>
  </si>
  <si>
    <t>The Man with the Iron FistsÂ </t>
  </si>
  <si>
    <t>Cristian Mungiu</t>
  </si>
  <si>
    <t>4 Months, 3 Weeks and 2 DaysÂ </t>
  </si>
  <si>
    <t>Romanian</t>
  </si>
  <si>
    <t>Jonathan Caouette</t>
  </si>
  <si>
    <t>Biography|Documentary</t>
  </si>
  <si>
    <t>TarnationÂ </t>
  </si>
  <si>
    <t>Jingle All the WayÂ </t>
  </si>
  <si>
    <t>Michael Patrick Jann</t>
  </si>
  <si>
    <t>Comedy|Romance|Thriller</t>
  </si>
  <si>
    <t>Drop Dead GorgeousÂ </t>
  </si>
  <si>
    <t>Tom Schulman</t>
  </si>
  <si>
    <t>8 Heads in a Duffel BagÂ </t>
  </si>
  <si>
    <t>Jerry Jameson</t>
  </si>
  <si>
    <t>CaptiveÂ </t>
  </si>
  <si>
    <t>MauriceÂ </t>
  </si>
  <si>
    <t>Ryan Little</t>
  </si>
  <si>
    <t>Action|Adventure|Drama|War</t>
  </si>
  <si>
    <t>Saints and SoldiersÂ </t>
  </si>
  <si>
    <t>Deliver Us from EvilÂ </t>
  </si>
  <si>
    <t>Get on UpÂ </t>
  </si>
  <si>
    <t>Full FrontalÂ </t>
  </si>
  <si>
    <t>Michael Polish</t>
  </si>
  <si>
    <t>Twin Falls IdahoÂ </t>
  </si>
  <si>
    <t>Tamara Jenkins</t>
  </si>
  <si>
    <t>Slums of Beverly HillsÂ </t>
  </si>
  <si>
    <t>Myles Berkowitz</t>
  </si>
  <si>
    <t>Biography|Comedy|Romance</t>
  </si>
  <si>
    <t>20 DatesÂ </t>
  </si>
  <si>
    <t>Jay Duplass</t>
  </si>
  <si>
    <t>CyrusÂ </t>
  </si>
  <si>
    <t>Michael Cuesta</t>
  </si>
  <si>
    <t>L.I.E.Â </t>
  </si>
  <si>
    <t>Shane Carruth</t>
  </si>
  <si>
    <t>PrimerÂ </t>
  </si>
  <si>
    <t>W.Â </t>
  </si>
  <si>
    <t>Joseph Dorman</t>
  </si>
  <si>
    <t>Sholem Aleichem: Laughing in the DarknessÂ </t>
  </si>
  <si>
    <t>Jamie Travis</t>
  </si>
  <si>
    <t>For a Good Time, Call...Â </t>
  </si>
  <si>
    <t>ZookeeperÂ </t>
  </si>
  <si>
    <t>Andrew Haigh</t>
  </si>
  <si>
    <t>WeekendÂ </t>
  </si>
  <si>
    <t>Thomas Vinterberg</t>
  </si>
  <si>
    <t>The CelebrationÂ </t>
  </si>
  <si>
    <t>Danish</t>
  </si>
  <si>
    <t>Denmark</t>
  </si>
  <si>
    <t>Peter Kosminsky</t>
  </si>
  <si>
    <t>White OleanderÂ </t>
  </si>
  <si>
    <t>127 HoursÂ </t>
  </si>
  <si>
    <t>Lena Dunham</t>
  </si>
  <si>
    <t>Tiny FurnitureÂ </t>
  </si>
  <si>
    <t>Saul Dibb</t>
  </si>
  <si>
    <t>The DuchessÂ </t>
  </si>
  <si>
    <t>MadeÂ </t>
  </si>
  <si>
    <t>Allison Anders</t>
  </si>
  <si>
    <t>Four RoomsÂ </t>
  </si>
  <si>
    <t>Jeff Burr</t>
  </si>
  <si>
    <t>Action|Drama|Horror|Thriller</t>
  </si>
  <si>
    <t>From a Whisper to a ScreamÂ </t>
  </si>
  <si>
    <t>Randall Miller</t>
  </si>
  <si>
    <t>Comedy|Family|Musical|Romance|Short</t>
  </si>
  <si>
    <t>Marilyn Hotchkiss' Ballroom Dancing and Charm SchoolÂ </t>
  </si>
  <si>
    <t>Louis C.K.</t>
  </si>
  <si>
    <t>Action|Adventure|Comedy|Musical</t>
  </si>
  <si>
    <t>Pootie TangÂ </t>
  </si>
  <si>
    <t>Michael Corrente</t>
  </si>
  <si>
    <t>Outside ProvidenceÂ </t>
  </si>
  <si>
    <t>E. Elias Merhige</t>
  </si>
  <si>
    <t>Drama|Horror</t>
  </si>
  <si>
    <t>Shadow of the VampireÂ </t>
  </si>
  <si>
    <t>Walking and TalkingÂ </t>
  </si>
  <si>
    <t>Mike Bigelow</t>
  </si>
  <si>
    <t>Deuce Bigalow: European GigoloÂ </t>
  </si>
  <si>
    <t>Jim Sonzero</t>
  </si>
  <si>
    <t>PulseÂ </t>
  </si>
  <si>
    <t>Adventure|Comedy|Sport</t>
  </si>
  <si>
    <t>AirborneÂ </t>
  </si>
  <si>
    <t>Mark Illsley</t>
  </si>
  <si>
    <t>Happy, TexasÂ </t>
  </si>
  <si>
    <t>Roger Nygard</t>
  </si>
  <si>
    <t>TrekkiesÂ </t>
  </si>
  <si>
    <t>VampiresÂ </t>
  </si>
  <si>
    <t>Kevin Jordan</t>
  </si>
  <si>
    <t>Smiling Fish &amp; Goat on FireÂ </t>
  </si>
  <si>
    <t>Action|Adventure|Comedy|Romance|Thriller</t>
  </si>
  <si>
    <t>Fool's GoldÂ </t>
  </si>
  <si>
    <t>Mike Bruce</t>
  </si>
  <si>
    <t>The Legend of God's GunÂ </t>
  </si>
  <si>
    <t>Karyn Kusama</t>
  </si>
  <si>
    <t>Jennifer's BodyÂ </t>
  </si>
  <si>
    <t>Beeban Kidron</t>
  </si>
  <si>
    <t>Bridget Jones: The Edge of ReasonÂ </t>
  </si>
  <si>
    <t>Ruby in ParadiseÂ </t>
  </si>
  <si>
    <t>David Mamet</t>
  </si>
  <si>
    <t>The Spanish PrisonerÂ </t>
  </si>
  <si>
    <t>George WashingtonÂ </t>
  </si>
  <si>
    <t>Maurizio Benazzo</t>
  </si>
  <si>
    <t>Short Cut to Nirvana: Kumbh MelaÂ </t>
  </si>
  <si>
    <t>The Puffy ChairÂ </t>
  </si>
  <si>
    <t>John Waters</t>
  </si>
  <si>
    <t>Comedy|Crime|Horror</t>
  </si>
  <si>
    <t>Pink FlamingosÂ </t>
  </si>
  <si>
    <t>Adventure|Biography|Drama|History</t>
  </si>
  <si>
    <t>Rabbit-Proof FenceÂ </t>
  </si>
  <si>
    <t>Aboriginal</t>
  </si>
  <si>
    <t>Jorge R. GutiÃ©rrez</t>
  </si>
  <si>
    <t>The Book of LifeÂ </t>
  </si>
  <si>
    <t>Olivier Assayas</t>
  </si>
  <si>
    <t>CleanÂ </t>
  </si>
  <si>
    <t>Resident Evil: AfterlifeÂ </t>
  </si>
  <si>
    <t>Vincenzo Natali</t>
  </si>
  <si>
    <t>CubeÂ </t>
  </si>
  <si>
    <t>Gary Trousdale</t>
  </si>
  <si>
    <t>Animation|Drama|Family|Musical|Romance</t>
  </si>
  <si>
    <t>The Hunchback of Notre DameÂ </t>
  </si>
  <si>
    <t>Enrique Begne</t>
  </si>
  <si>
    <t>CompadresÂ </t>
  </si>
  <si>
    <t>Jacob Aaron Estes</t>
  </si>
  <si>
    <t>Mean CreekÂ </t>
  </si>
  <si>
    <t>Mark L. Lester</t>
  </si>
  <si>
    <t>FirestarterÂ </t>
  </si>
  <si>
    <t>My Date with DrewÂ </t>
  </si>
  <si>
    <t>Rush Hour 3Â </t>
  </si>
  <si>
    <t>Larry Blamire</t>
  </si>
  <si>
    <t>The Lost Skeleton of CadavraÂ </t>
  </si>
  <si>
    <t>Neill Dela Llana</t>
  </si>
  <si>
    <t>Thriller</t>
  </si>
  <si>
    <t>CaviteÂ </t>
  </si>
  <si>
    <t>Philippines</t>
  </si>
  <si>
    <t>Daryl Wein</t>
  </si>
  <si>
    <t>Romance</t>
  </si>
  <si>
    <t>Breaking UpwardsÂ </t>
  </si>
  <si>
    <t>Hard CandyÂ </t>
  </si>
  <si>
    <t>Drama|Mystery|War</t>
  </si>
  <si>
    <t>IncendiesÂ </t>
  </si>
  <si>
    <t>Craig Zobel</t>
  </si>
  <si>
    <t>ComplianceÂ </t>
  </si>
  <si>
    <t>Steven Shainberg</t>
  </si>
  <si>
    <t>SecretaryÂ </t>
  </si>
  <si>
    <t>NovemberÂ </t>
  </si>
  <si>
    <t>Ray Griggs</t>
  </si>
  <si>
    <t>I Want Your MoneyÂ </t>
  </si>
  <si>
    <t>Justin Dillon</t>
  </si>
  <si>
    <t>Call + ResponseÂ </t>
  </si>
  <si>
    <t>MoonÂ </t>
  </si>
  <si>
    <t>Absolute PowerÂ </t>
  </si>
  <si>
    <t>HappinessÂ </t>
  </si>
  <si>
    <t>Hunter Richards</t>
  </si>
  <si>
    <t>LondonÂ </t>
  </si>
  <si>
    <t>Michel Orion Scott</t>
  </si>
  <si>
    <t>The Horse BoyÂ </t>
  </si>
  <si>
    <t>NewlywedsÂ </t>
  </si>
  <si>
    <t>Martin McDonagh</t>
  </si>
  <si>
    <t>Seven PsychopathsÂ </t>
  </si>
  <si>
    <t>John Cameron Mitchell</t>
  </si>
  <si>
    <t>ShortbusÂ </t>
  </si>
  <si>
    <t>Marc Levin</t>
  </si>
  <si>
    <t>SlamÂ </t>
  </si>
  <si>
    <t>James Bidgood</t>
  </si>
  <si>
    <t>Pink NarcissusÂ </t>
  </si>
  <si>
    <t>Brandon Trost</t>
  </si>
  <si>
    <t>The FPÂ </t>
  </si>
  <si>
    <t>Jean-FranÃ§ois Richet</t>
  </si>
  <si>
    <t>Assault on Precinct 13Â </t>
  </si>
  <si>
    <t>Sherman Alexie</t>
  </si>
  <si>
    <t>The Business of FancydancingÂ </t>
  </si>
  <si>
    <t>C. Jay Cox</t>
  </si>
  <si>
    <t>Latter DaysÂ </t>
  </si>
  <si>
    <t>Emma-Kate Croghan</t>
  </si>
  <si>
    <t>Love and Other CatastrophesÂ </t>
  </si>
  <si>
    <t>Joe Swanberg</t>
  </si>
  <si>
    <t>Happy ChristmasÂ </t>
  </si>
  <si>
    <t>Old JoyÂ </t>
  </si>
  <si>
    <t>A Hard Day's NightÂ </t>
  </si>
  <si>
    <t>Bill Plympton</t>
  </si>
  <si>
    <t>Animation|Comedy|Drama|Fantasy|Sci-Fi</t>
  </si>
  <si>
    <t>I Married a Strange Person!Â </t>
  </si>
  <si>
    <t>Xavier Beauvois</t>
  </si>
  <si>
    <t>Of Gods and MenÂ </t>
  </si>
  <si>
    <t>Ricky Gervais</t>
  </si>
  <si>
    <t>The Invention of LyingÂ </t>
  </si>
  <si>
    <t>Andrew Dominik</t>
  </si>
  <si>
    <t>Killing Them SoftlyÂ </t>
  </si>
  <si>
    <t>Hans Canosa</t>
  </si>
  <si>
    <t>Conversations with Other WomenÂ </t>
  </si>
  <si>
    <t>Sugar TownÂ </t>
  </si>
  <si>
    <t>Clark Gregg</t>
  </si>
  <si>
    <t>ChokeÂ </t>
  </si>
  <si>
    <t>TsotsiÂ </t>
  </si>
  <si>
    <t>Zulu</t>
  </si>
  <si>
    <t>Sue Corcoran</t>
  </si>
  <si>
    <t>Comedy|Fantasy|Horror|Musical</t>
  </si>
  <si>
    <t>Gory Gory HallelujahÂ </t>
  </si>
  <si>
    <t>John Hillcoat</t>
  </si>
  <si>
    <t>Crime|Drama|Western</t>
  </si>
  <si>
    <t>The PropositionÂ </t>
  </si>
  <si>
    <t>Vampire in BrooklynÂ </t>
  </si>
  <si>
    <t>Matt Piedmont</t>
  </si>
  <si>
    <t>Casa de mi PadreÂ </t>
  </si>
  <si>
    <t>Tom Putnam</t>
  </si>
  <si>
    <t>BurnÂ </t>
  </si>
  <si>
    <t>Middle of NowhereÂ </t>
  </si>
  <si>
    <t>Eric Valette</t>
  </si>
  <si>
    <t>One Missed CallÂ </t>
  </si>
  <si>
    <t>E.L. Katz</t>
  </si>
  <si>
    <t>Comedy|Crime|Drama|Horror|Thriller</t>
  </si>
  <si>
    <t>Cheap ThrillsÂ </t>
  </si>
  <si>
    <t>Sara Newens</t>
  </si>
  <si>
    <t>Top SpinÂ </t>
  </si>
  <si>
    <t>Dena Seidel</t>
  </si>
  <si>
    <t>Adventure|Documentary</t>
  </si>
  <si>
    <t>Antarctic Edge: 70Â° SouthÂ </t>
  </si>
  <si>
    <t>Michael Roemer</t>
  </si>
  <si>
    <t>Nothing But a ManÂ </t>
  </si>
  <si>
    <t>Morgan J. Freeman</t>
  </si>
  <si>
    <t>Hurricane StreetsÂ </t>
  </si>
  <si>
    <t>That Thing You Do!Â </t>
  </si>
  <si>
    <t>Eddie O'Flaherty</t>
  </si>
  <si>
    <t>Fighting Tommy RileyÂ </t>
  </si>
  <si>
    <t>Very Bad ThingsÂ </t>
  </si>
  <si>
    <t>Ricki Stern</t>
  </si>
  <si>
    <t>Crime|Documentary</t>
  </si>
  <si>
    <t>The Trials of Darryl HuntÂ </t>
  </si>
  <si>
    <t>Paul Schrader</t>
  </si>
  <si>
    <t>The CanyonsÂ </t>
  </si>
  <si>
    <t>Richard Dutcher</t>
  </si>
  <si>
    <t>Crime|Drama|Mystery</t>
  </si>
  <si>
    <t>Brigham CityÂ </t>
  </si>
  <si>
    <t>Eric Schaeffer</t>
  </si>
  <si>
    <t>Never AgainÂ </t>
  </si>
  <si>
    <t>Henry Alex Rubin</t>
  </si>
  <si>
    <t>Documentary|Sport</t>
  </si>
  <si>
    <t>MurderballÂ </t>
  </si>
  <si>
    <t>Hilary Brougher</t>
  </si>
  <si>
    <t>Sci-Fi</t>
  </si>
  <si>
    <t>The Sticky Fingers of TimeÂ </t>
  </si>
  <si>
    <t>Nadine Labaki</t>
  </si>
  <si>
    <t>CaramelÂ </t>
  </si>
  <si>
    <t>Arabic</t>
  </si>
  <si>
    <t>Neema Barnette</t>
  </si>
  <si>
    <t>Civil BrandÂ </t>
  </si>
  <si>
    <t>First Love, Last RitesÂ </t>
  </si>
  <si>
    <t>Gareth Edwards</t>
  </si>
  <si>
    <t>MonstersÂ </t>
  </si>
  <si>
    <t>Lucio Fulci</t>
  </si>
  <si>
    <t>The BeyondÂ </t>
  </si>
  <si>
    <t>FabiÃ¡n Bielinsky</t>
  </si>
  <si>
    <t>Nine QueensÂ </t>
  </si>
  <si>
    <t>Pan Nalin</t>
  </si>
  <si>
    <t>Ayurveda: Art of BeingÂ </t>
  </si>
  <si>
    <t>Bruce Dellis</t>
  </si>
  <si>
    <t>Locker 13Â </t>
  </si>
  <si>
    <t>90 Minutes in HeavenÂ </t>
  </si>
  <si>
    <t>To Rome with LoveÂ </t>
  </si>
  <si>
    <t>Julian Schnabel</t>
  </si>
  <si>
    <t>BasquiatÂ </t>
  </si>
  <si>
    <t>Reign Over MeÂ </t>
  </si>
  <si>
    <t>Steve Buscemi</t>
  </si>
  <si>
    <t>Lonesome JimÂ </t>
  </si>
  <si>
    <t>Molly Bernstein</t>
  </si>
  <si>
    <t>Deceptive Practice: The Mysteries and Mentors of Ricky JayÂ </t>
  </si>
  <si>
    <t>Lucky McKee</t>
  </si>
  <si>
    <t>MayÂ </t>
  </si>
  <si>
    <t>CrooklynÂ </t>
  </si>
  <si>
    <t>Marius A. Markevicius</t>
  </si>
  <si>
    <t>The Other Dream TeamÂ </t>
  </si>
  <si>
    <t>Khalid Mohamed</t>
  </si>
  <si>
    <t>FizaÂ </t>
  </si>
  <si>
    <t>Bride &amp; PrejudiceÂ </t>
  </si>
  <si>
    <t>Quentin Dupieux</t>
  </si>
  <si>
    <t>RubberÂ </t>
  </si>
  <si>
    <t>The HammerÂ </t>
  </si>
  <si>
    <t>Mor Loushy</t>
  </si>
  <si>
    <t>Documentary|History</t>
  </si>
  <si>
    <t>Censored VoicesÂ </t>
  </si>
  <si>
    <t>OrgazmoÂ </t>
  </si>
  <si>
    <t>Death at a FuneralÂ </t>
  </si>
  <si>
    <t>Action|Crime|Drama</t>
  </si>
  <si>
    <t>Mercy StreetsÂ </t>
  </si>
  <si>
    <t>Darren Stein</t>
  </si>
  <si>
    <t>JawbreakerÂ </t>
  </si>
  <si>
    <t>Finishing the Game: The Search for a New Bruce LeeÂ </t>
  </si>
  <si>
    <t>Nick Tomnay</t>
  </si>
  <si>
    <t>The Perfect HostÂ </t>
  </si>
  <si>
    <t>Carl Franklin</t>
  </si>
  <si>
    <t>High CrimesÂ </t>
  </si>
  <si>
    <t>Mean StreetsÂ </t>
  </si>
  <si>
    <t>Kiss the BrideÂ </t>
  </si>
  <si>
    <t>Peter Landesman</t>
  </si>
  <si>
    <t>ConcussionÂ </t>
  </si>
  <si>
    <t>Ben Wheatley</t>
  </si>
  <si>
    <t>Kill ListÂ </t>
  </si>
  <si>
    <t>Lloyd Kaufman</t>
  </si>
  <si>
    <t>Comedy|Horror|Musical</t>
  </si>
  <si>
    <t>Poultrygeist: Night of the Chicken DeadÂ </t>
  </si>
  <si>
    <t>Catherine Gund</t>
  </si>
  <si>
    <t>Action|Biography|Documentary|Sport</t>
  </si>
  <si>
    <t>Born to Fly: Elizabeth Streb vs. GravityÂ </t>
  </si>
  <si>
    <t>NorthforkÂ </t>
  </si>
  <si>
    <t>Alex Smith</t>
  </si>
  <si>
    <t>The Slaughter RuleÂ </t>
  </si>
  <si>
    <t>Sol Tryon</t>
  </si>
  <si>
    <t>The Living WakeÂ </t>
  </si>
  <si>
    <t>Hot PursuitÂ </t>
  </si>
  <si>
    <t>Alex Craig Mann</t>
  </si>
  <si>
    <t>Detention of the DeadÂ </t>
  </si>
  <si>
    <t>Josef Rusnak</t>
  </si>
  <si>
    <t>The Thirteenth FloorÂ </t>
  </si>
  <si>
    <t>David Cronenberg</t>
  </si>
  <si>
    <t>A History of ViolenceÂ </t>
  </si>
  <si>
    <t>Joshua Oppenheimer</t>
  </si>
  <si>
    <t>Biography|Crime|Documentary|History</t>
  </si>
  <si>
    <t>The Act of KillingÂ </t>
  </si>
  <si>
    <t>The QuietÂ </t>
  </si>
  <si>
    <t>Marielle Heller</t>
  </si>
  <si>
    <t>The Diary of a Teenage GirlÂ </t>
  </si>
  <si>
    <t>FranÃ§ois Girard</t>
  </si>
  <si>
    <t>Drama|Music|Mystery|Romance</t>
  </si>
  <si>
    <t>The Red ViolinÂ </t>
  </si>
  <si>
    <t>Talk RadioÂ </t>
  </si>
  <si>
    <t>Finn Taylor</t>
  </si>
  <si>
    <t>Dream with the FishesÂ </t>
  </si>
  <si>
    <t>Karen Moncrieff</t>
  </si>
  <si>
    <t>Blue CarÂ </t>
  </si>
  <si>
    <t>U. Roberto Romano</t>
  </si>
  <si>
    <t>The Harvest/La CosechaÂ </t>
  </si>
  <si>
    <t>Shane Dawson</t>
  </si>
  <si>
    <t>Not CoolÂ </t>
  </si>
  <si>
    <t>Charles Ferguson</t>
  </si>
  <si>
    <t>Documentary|War</t>
  </si>
  <si>
    <t>No End in SightÂ </t>
  </si>
  <si>
    <t>JosÃ© Luis Valenzuela</t>
  </si>
  <si>
    <t>LuminariasÂ </t>
  </si>
  <si>
    <t>Nick Gomez</t>
  </si>
  <si>
    <t>Drowning MonaÂ </t>
  </si>
  <si>
    <t>Gene Teigland</t>
  </si>
  <si>
    <t>Arnolds ParkÂ </t>
  </si>
  <si>
    <t>Scott Ziehl</t>
  </si>
  <si>
    <t>Broken VesselsÂ </t>
  </si>
  <si>
    <t>Sally Potter</t>
  </si>
  <si>
    <t>YesÂ </t>
  </si>
  <si>
    <t>Trees LoungeÂ </t>
  </si>
  <si>
    <t>Steve Taylor</t>
  </si>
  <si>
    <t>Blue Like JazzÂ </t>
  </si>
  <si>
    <t>Animation|Family|Fantasy|Musical|Romance</t>
  </si>
  <si>
    <t>The Princess and the FrogÂ </t>
  </si>
  <si>
    <t>Jim Mickle</t>
  </si>
  <si>
    <t>Stake LandÂ </t>
  </si>
  <si>
    <t>The Day the Earth Stood StillÂ </t>
  </si>
  <si>
    <t>John Michael McDonagh</t>
  </si>
  <si>
    <t>The GuardÂ </t>
  </si>
  <si>
    <t>David Nixon</t>
  </si>
  <si>
    <t>Letters to GodÂ </t>
  </si>
  <si>
    <t>Rod Lurie</t>
  </si>
  <si>
    <t>DeterrenceÂ </t>
  </si>
  <si>
    <t>Ti West</t>
  </si>
  <si>
    <t>The InnkeepersÂ </t>
  </si>
  <si>
    <t>A Simple PlanÂ </t>
  </si>
  <si>
    <t>Shane Meadows</t>
  </si>
  <si>
    <t>Dead Man's ShoesÂ </t>
  </si>
  <si>
    <t>Jennifer Wynne Farmer</t>
  </si>
  <si>
    <t>Naturally NativeÂ </t>
  </si>
  <si>
    <t>Rich Cowan</t>
  </si>
  <si>
    <t>The BasketÂ </t>
  </si>
  <si>
    <t>The Sweet HereafterÂ </t>
  </si>
  <si>
    <t>Open SeasonÂ </t>
  </si>
  <si>
    <t>BoundÂ </t>
  </si>
  <si>
    <t>Interview with the AssassinÂ </t>
  </si>
  <si>
    <t>Pawel Pawlikowski</t>
  </si>
  <si>
    <t>My Summer of LoveÂ </t>
  </si>
  <si>
    <t>Anthony Powell</t>
  </si>
  <si>
    <t>Adventure|Biography|Documentary|Drama</t>
  </si>
  <si>
    <t>Antarctica: A Year on IceÂ </t>
  </si>
  <si>
    <t>True RomanceÂ </t>
  </si>
  <si>
    <t>Efram Potelle</t>
  </si>
  <si>
    <t>The Battle of Shaker HeightsÂ </t>
  </si>
  <si>
    <t>Alex Gibney</t>
  </si>
  <si>
    <t>Crime|Documentary|War</t>
  </si>
  <si>
    <t>Taxi to the Dark SideÂ </t>
  </si>
  <si>
    <t>Wolfgang Becker</t>
  </si>
  <si>
    <t>Good Bye Lenin!Â </t>
  </si>
  <si>
    <t>Vincente Minnelli</t>
  </si>
  <si>
    <t>Adventure|Comedy|Musical|Romance</t>
  </si>
  <si>
    <t>The PirateÂ </t>
  </si>
  <si>
    <t>The Mirror Has Two FacesÂ </t>
  </si>
  <si>
    <t>Tom Green</t>
  </si>
  <si>
    <t>Freddy Got FingeredÂ </t>
  </si>
  <si>
    <t>Dead SnowÂ </t>
  </si>
  <si>
    <t>Norwegian</t>
  </si>
  <si>
    <t>Norway</t>
  </si>
  <si>
    <t>FasterÂ </t>
  </si>
  <si>
    <t>George Gallo</t>
  </si>
  <si>
    <t>DysFunktional FamilyÂ </t>
  </si>
  <si>
    <t>KinseyÂ </t>
  </si>
  <si>
    <t>Rebecca Miller</t>
  </si>
  <si>
    <t>The Ballad of Jack and RoseÂ </t>
  </si>
  <si>
    <t>Tony Kaye</t>
  </si>
  <si>
    <t>American History XÂ </t>
  </si>
  <si>
    <t>Ghost WorldÂ </t>
  </si>
  <si>
    <t>The House of the DevilÂ </t>
  </si>
  <si>
    <t>Jeremy Saulnier</t>
  </si>
  <si>
    <t>Blue RuinÂ </t>
  </si>
  <si>
    <t>Rich Christiano</t>
  </si>
  <si>
    <t>Drama|Fantasy|Sci-Fi</t>
  </si>
  <si>
    <t>Time ChangerÂ </t>
  </si>
  <si>
    <t>Chan-wook Park</t>
  </si>
  <si>
    <t>OldboyÂ </t>
  </si>
  <si>
    <t>Korean</t>
  </si>
  <si>
    <t>South Korea</t>
  </si>
  <si>
    <t>Center StageÂ </t>
  </si>
  <si>
    <t>Caroline Link</t>
  </si>
  <si>
    <t>Nowhere in AfricaÂ </t>
  </si>
  <si>
    <t>Paul Crowder</t>
  </si>
  <si>
    <t>Once in a Lifetime: The Extraordinary Story of the New York CosmosÂ </t>
  </si>
  <si>
    <t>The Greatest Movie Ever SoldÂ </t>
  </si>
  <si>
    <t>David Sington</t>
  </si>
  <si>
    <t>In the Shadow of the MoonÂ </t>
  </si>
  <si>
    <t>Oliver Blackburn</t>
  </si>
  <si>
    <t>Donkey PunchÂ </t>
  </si>
  <si>
    <t>Requiem for a DreamÂ </t>
  </si>
  <si>
    <t>Ramaa Mosley</t>
  </si>
  <si>
    <t>Comedy|Fantasy|Thriller</t>
  </si>
  <si>
    <t>The Brass TeapotÂ </t>
  </si>
  <si>
    <t>Goran Dukic</t>
  </si>
  <si>
    <t>Wristcutters: A Love StoryÂ </t>
  </si>
  <si>
    <t>Kief Davidson</t>
  </si>
  <si>
    <t>A Lego BrickumentaryÂ </t>
  </si>
  <si>
    <t>Gary Rogers</t>
  </si>
  <si>
    <t>Adventure</t>
  </si>
  <si>
    <t>The Book of Mormon Movie, Volume 1: The JourneyÂ </t>
  </si>
  <si>
    <t>Johnny Remo</t>
  </si>
  <si>
    <t>HardflipÂ </t>
  </si>
  <si>
    <t>Kate &amp; LeopoldÂ </t>
  </si>
  <si>
    <t>Kiyoshi Kurosawa</t>
  </si>
  <si>
    <t>Crime|Horror|Mystery|Thriller</t>
  </si>
  <si>
    <t>The CureÂ </t>
  </si>
  <si>
    <t>Japanese</t>
  </si>
  <si>
    <t>Kat Coiro</t>
  </si>
  <si>
    <t>L!fe HappensÂ </t>
  </si>
  <si>
    <t>Ronan Chapalain</t>
  </si>
  <si>
    <t>Sea Rex 3D: Journey to a Prehistoric WorldÂ </t>
  </si>
  <si>
    <t>Small Time CrooksÂ </t>
  </si>
  <si>
    <t>Benjamin Dickinson</t>
  </si>
  <si>
    <t>Creative ControlÂ </t>
  </si>
  <si>
    <t>PrisonÂ </t>
  </si>
  <si>
    <t>Ham Tran</t>
  </si>
  <si>
    <t>Journey from the FallÂ </t>
  </si>
  <si>
    <t>Vietnamese</t>
  </si>
  <si>
    <t>Richard Kelly</t>
  </si>
  <si>
    <t>Drama|Fantasy|Mystery|Thriller</t>
  </si>
  <si>
    <t>The BoxÂ </t>
  </si>
  <si>
    <t>Troy Nixey</t>
  </si>
  <si>
    <t>Don't Be Afraid of the DarkÂ </t>
  </si>
  <si>
    <t>Bottle ShockÂ </t>
  </si>
  <si>
    <t>Safe MenÂ </t>
  </si>
  <si>
    <t>Jonathan Kesselman</t>
  </si>
  <si>
    <t>The Hebrew HammerÂ </t>
  </si>
  <si>
    <t>Craig Mazin</t>
  </si>
  <si>
    <t>Action|Comedy|Fantasy|Sci-Fi</t>
  </si>
  <si>
    <t>The SpecialsÂ </t>
  </si>
  <si>
    <t>Eric Nicholas</t>
  </si>
  <si>
    <t>Alone with HerÂ </t>
  </si>
  <si>
    <t>Hal Haberman</t>
  </si>
  <si>
    <t>SpecialÂ </t>
  </si>
  <si>
    <t>Brian Trenchard-Smith</t>
  </si>
  <si>
    <t>In Her Line of FireÂ </t>
  </si>
  <si>
    <t>Blade RunnerÂ </t>
  </si>
  <si>
    <t>Joy RideÂ </t>
  </si>
  <si>
    <t>Panos Cosmatos</t>
  </si>
  <si>
    <t>Beyond the Black RainbowÂ </t>
  </si>
  <si>
    <t>Diary of the DeadÂ </t>
  </si>
  <si>
    <t>Killing ZoeÂ </t>
  </si>
  <si>
    <t>Robinson Devor</t>
  </si>
  <si>
    <t>The Woman ChaserÂ </t>
  </si>
  <si>
    <t>Henry Bean</t>
  </si>
  <si>
    <t>The BelieverÂ </t>
  </si>
  <si>
    <t>Lucrecia Martel</t>
  </si>
  <si>
    <t>The Holy GirlÂ </t>
  </si>
  <si>
    <t>Waiting for GuffmanÂ </t>
  </si>
  <si>
    <t>Georgia RuleÂ </t>
  </si>
  <si>
    <t>Session 9Â </t>
  </si>
  <si>
    <t>The Virgin SuicidesÂ </t>
  </si>
  <si>
    <t>Kurt Voss</t>
  </si>
  <si>
    <t>Down and Out with the DollsÂ </t>
  </si>
  <si>
    <t>John Bonito</t>
  </si>
  <si>
    <t>The MarineÂ </t>
  </si>
  <si>
    <t>This Is EnglandÂ </t>
  </si>
  <si>
    <t>LÃ©a Pool</t>
  </si>
  <si>
    <t>Pink Ribbons, Inc.Â </t>
  </si>
  <si>
    <t>Comedy|Drama|Horror</t>
  </si>
  <si>
    <t>TuskÂ </t>
  </si>
  <si>
    <t>James David Pasternak</t>
  </si>
  <si>
    <t>Certifiably JonathanÂ </t>
  </si>
  <si>
    <t>Tom Sanchez</t>
  </si>
  <si>
    <t>The Knife of Don JuanÂ </t>
  </si>
  <si>
    <t>Jeff Franklin</t>
  </si>
  <si>
    <t>Love StinksÂ </t>
  </si>
  <si>
    <t>Radio DaysÂ </t>
  </si>
  <si>
    <t>Jill Sprecher</t>
  </si>
  <si>
    <t>Thirteen Conversations About One ThingÂ </t>
  </si>
  <si>
    <t>The ThingÂ </t>
  </si>
  <si>
    <t>Alison Maclean</t>
  </si>
  <si>
    <t>Jesus' SonÂ </t>
  </si>
  <si>
    <t>Bloody SundayÂ </t>
  </si>
  <si>
    <t>One DayÂ </t>
  </si>
  <si>
    <t>Robert Lee King</t>
  </si>
  <si>
    <t>Comedy|Horror|Mystery</t>
  </si>
  <si>
    <t>Psycho Beach PartyÂ </t>
  </si>
  <si>
    <t>Richard Loncraine</t>
  </si>
  <si>
    <t>FirewallÂ </t>
  </si>
  <si>
    <t>Stuart Gordon</t>
  </si>
  <si>
    <t>FortressÂ </t>
  </si>
  <si>
    <t>Claudia Sainte-Luce</t>
  </si>
  <si>
    <t>The Amazing CatfishÂ </t>
  </si>
  <si>
    <t>Khyentse Norbu</t>
  </si>
  <si>
    <t>Travelers and MagiciansÂ </t>
  </si>
  <si>
    <t>Dzongkha</t>
  </si>
  <si>
    <t>Bart Freundlich</t>
  </si>
  <si>
    <t>Catch That KidÂ </t>
  </si>
  <si>
    <t>Mona Lisa SmileÂ </t>
  </si>
  <si>
    <t>Jeff Garlin</t>
  </si>
  <si>
    <t>I Want Someone to Eat Cheese WithÂ </t>
  </si>
  <si>
    <t>Who's Your Caddy?Â </t>
  </si>
  <si>
    <t>Sidney J. Furie</t>
  </si>
  <si>
    <t>Action|Adventure|Family|Sci-Fi</t>
  </si>
  <si>
    <t>Superman IV: The Quest for PeaceÂ </t>
  </si>
  <si>
    <t>Bruce Campbell</t>
  </si>
  <si>
    <t>My Name Is BruceÂ </t>
  </si>
  <si>
    <t>Mad MoneyÂ </t>
  </si>
  <si>
    <t>The Lords of SalemÂ </t>
  </si>
  <si>
    <t>Charles Chaplin</t>
  </si>
  <si>
    <t>Modern TimesÂ </t>
  </si>
  <si>
    <t>Gil Kenan</t>
  </si>
  <si>
    <t>Animation|Comedy|Family|Fantasy|Mystery</t>
  </si>
  <si>
    <t>Monster HouseÂ </t>
  </si>
  <si>
    <t>Eytan Fox</t>
  </si>
  <si>
    <t>The BubbleÂ </t>
  </si>
  <si>
    <t>Fenton Bailey</t>
  </si>
  <si>
    <t>Biography|Documentary|History</t>
  </si>
  <si>
    <t>Inside Deep ThroatÂ </t>
  </si>
  <si>
    <t>The Five-Year EngagementÂ </t>
  </si>
  <si>
    <t>Zak Penn</t>
  </si>
  <si>
    <t>Adventure|Comedy|Horror</t>
  </si>
  <si>
    <t>Incident at Loch NessÂ </t>
  </si>
  <si>
    <t>Pete Jones</t>
  </si>
  <si>
    <t>Stolen SummerÂ </t>
  </si>
  <si>
    <t>Pascal Arnold</t>
  </si>
  <si>
    <t>One to AnotherÂ </t>
  </si>
  <si>
    <t>Griffin Dunne</t>
  </si>
  <si>
    <t>Practical MagicÂ </t>
  </si>
  <si>
    <t>Adam Carolla</t>
  </si>
  <si>
    <t>Road HardÂ </t>
  </si>
  <si>
    <t>Ron Fricke</t>
  </si>
  <si>
    <t>SamsaraÂ </t>
  </si>
  <si>
    <t>None</t>
  </si>
  <si>
    <t>Arjun Sablok</t>
  </si>
  <si>
    <t>Neal 'N' NikkiÂ </t>
  </si>
  <si>
    <t>L'auberge espagnoleÂ </t>
  </si>
  <si>
    <t>The SalonÂ </t>
  </si>
  <si>
    <t>Robby Henson</t>
  </si>
  <si>
    <t>Thr3eÂ </t>
  </si>
  <si>
    <t>Poland</t>
  </si>
  <si>
    <t>Adventure|Crime|Drama|Western</t>
  </si>
  <si>
    <t>3:10 to YumaÂ </t>
  </si>
  <si>
    <t>Vivek Agnihotri</t>
  </si>
  <si>
    <t>Chocolate: Deep Dark SecretsÂ </t>
  </si>
  <si>
    <t>Jamal Hill</t>
  </si>
  <si>
    <t>Brotherly LoveÂ </t>
  </si>
  <si>
    <t>Sex TapeÂ </t>
  </si>
  <si>
    <t>Zach Cregger</t>
  </si>
  <si>
    <t>Miss MarchÂ </t>
  </si>
  <si>
    <t>New Year's EveÂ </t>
  </si>
  <si>
    <t>The LosersÂ </t>
  </si>
  <si>
    <t>Alessandro Carloni</t>
  </si>
  <si>
    <t>Kung Fu Panda 3Â </t>
  </si>
  <si>
    <t>Noah Buschel</t>
  </si>
  <si>
    <t>The Missing PersonÂ </t>
  </si>
  <si>
    <t>Bruce McDonald</t>
  </si>
  <si>
    <t>PontypoolÂ </t>
  </si>
  <si>
    <t>Boris Rodriguez</t>
  </si>
  <si>
    <t>Eddie: The Sleepwalking CannibalÂ </t>
  </si>
  <si>
    <t>Army of DarknessÂ </t>
  </si>
  <si>
    <t>Frank Whaley</t>
  </si>
  <si>
    <t>The Jimmy ShowÂ </t>
  </si>
  <si>
    <t>Michael Herz</t>
  </si>
  <si>
    <t>Action|Comedy|Horror|Sci-Fi</t>
  </si>
  <si>
    <t>The Toxic Avenger Part IIÂ </t>
  </si>
  <si>
    <t>AmigoÂ </t>
  </si>
  <si>
    <t>Jorma Taccone</t>
  </si>
  <si>
    <t>MacGruberÂ </t>
  </si>
  <si>
    <t>Michael Winterbottom</t>
  </si>
  <si>
    <t>Tristram Shandy: A Cock and Bull StoryÂ </t>
  </si>
  <si>
    <t>Guy Maddin</t>
  </si>
  <si>
    <t>Dracula: Pages from a Virgin's DiaryÂ </t>
  </si>
  <si>
    <t>Tony Maylam</t>
  </si>
  <si>
    <t>Action|Crime|Horror|Sci-Fi|Thriller</t>
  </si>
  <si>
    <t>Split SecondÂ </t>
  </si>
  <si>
    <t>FranÃ§ois Truffaut</t>
  </si>
  <si>
    <t>Mississippi MermaidÂ </t>
  </si>
  <si>
    <t>You Kill MeÂ </t>
  </si>
  <si>
    <t>Steven E. de Souza</t>
  </si>
  <si>
    <t>Action|Adventure|Comedy|Thriller</t>
  </si>
  <si>
    <t>Street FighterÂ </t>
  </si>
  <si>
    <t>Jonas Ã…kerlund</t>
  </si>
  <si>
    <t>SpunÂ </t>
  </si>
  <si>
    <t>Isabel Coixet</t>
  </si>
  <si>
    <t>My Life Without MeÂ </t>
  </si>
  <si>
    <t>Mark Tarlov</t>
  </si>
  <si>
    <t>Simply IrresistibleÂ </t>
  </si>
  <si>
    <t>Action|Comedy|Crime|Family</t>
  </si>
  <si>
    <t>See Spot RunÂ </t>
  </si>
  <si>
    <t>Adam Goldberg</t>
  </si>
  <si>
    <t>I Love Your WorkÂ </t>
  </si>
  <si>
    <t>Anna Boden</t>
  </si>
  <si>
    <t>It's Kind of a Funny StoryÂ </t>
  </si>
  <si>
    <t>Layer CakeÂ </t>
  </si>
  <si>
    <t>Hot Tub Time Machine 2Â </t>
  </si>
  <si>
    <t>Akira Kurosawa</t>
  </si>
  <si>
    <t>Action|Adventure|Drama</t>
  </si>
  <si>
    <t>Seven SamuraiÂ </t>
  </si>
  <si>
    <t>The GameÂ </t>
  </si>
  <si>
    <t>James Foley</t>
  </si>
  <si>
    <t>Glengarry Glen RossÂ </t>
  </si>
  <si>
    <t>Crime|Horror|Music|Thriller</t>
  </si>
  <si>
    <t>Green RoomÂ </t>
  </si>
  <si>
    <t>Jon Hess</t>
  </si>
  <si>
    <t>Excessive ForceÂ </t>
  </si>
  <si>
    <t>Wallace Wolodarsky</t>
  </si>
  <si>
    <t>Sorority BoysÂ </t>
  </si>
  <si>
    <t>Laurie Collyer</t>
  </si>
  <si>
    <t>SherrybabyÂ </t>
  </si>
  <si>
    <t>Deb Hagan</t>
  </si>
  <si>
    <t>CollegeÂ </t>
  </si>
  <si>
    <t>Michael Landon Jr.</t>
  </si>
  <si>
    <t>The Last Sin EaterÂ </t>
  </si>
  <si>
    <t>Scream 4Â </t>
  </si>
  <si>
    <t>What's Eating Gilbert GrapeÂ </t>
  </si>
  <si>
    <t>G.I. JaneÂ </t>
  </si>
  <si>
    <t>Christophe Barratier</t>
  </si>
  <si>
    <t>The ChorusÂ </t>
  </si>
  <si>
    <t>Lance Mungia</t>
  </si>
  <si>
    <t>Action|Adventure|Comedy|Drama|Music|Sci-Fi</t>
  </si>
  <si>
    <t>Six-String SamuraiÂ </t>
  </si>
  <si>
    <t>Dirty Pretty ThingsÂ </t>
  </si>
  <si>
    <t>How to DealÂ </t>
  </si>
  <si>
    <t>Ninja AssassinÂ </t>
  </si>
  <si>
    <t>Desert BlueÂ </t>
  </si>
  <si>
    <t>Jon Stewart</t>
  </si>
  <si>
    <t>RosewaterÂ </t>
  </si>
  <si>
    <t>Steven R. Monroe</t>
  </si>
  <si>
    <t>I Spit on Your GraveÂ </t>
  </si>
  <si>
    <t>RiÂ¢hie RiÂ¢hÂ </t>
  </si>
  <si>
    <t>Frank Nissen</t>
  </si>
  <si>
    <t>Animation|Family|Fantasy|Mystery</t>
  </si>
  <si>
    <t>Pooh's Heffalump MovieÂ </t>
  </si>
  <si>
    <t>SleepoverÂ </t>
  </si>
  <si>
    <t>25th HourÂ </t>
  </si>
  <si>
    <t>James Mottern</t>
  </si>
  <si>
    <t>TruckerÂ </t>
  </si>
  <si>
    <t>Biography|Crime|Drama|Romance|Thriller</t>
  </si>
  <si>
    <t>Heavenly CreaturesÂ </t>
  </si>
  <si>
    <t>All the Real GirlsÂ </t>
  </si>
  <si>
    <t>Drew Barrymore</t>
  </si>
  <si>
    <t>Whip ItÂ </t>
  </si>
  <si>
    <t>Rodrigo CortÃ©s</t>
  </si>
  <si>
    <t>BuriedÂ </t>
  </si>
  <si>
    <t>Eric Styles</t>
  </si>
  <si>
    <t>Dreaming of Joseph LeesÂ </t>
  </si>
  <si>
    <t>Vadim Perelman</t>
  </si>
  <si>
    <t>House of Sand and FogÂ </t>
  </si>
  <si>
    <t>Ralph Ziman</t>
  </si>
  <si>
    <t>Gangster's Paradise: JerusalemaÂ </t>
  </si>
  <si>
    <t>Paul Bunnell</t>
  </si>
  <si>
    <t>Comedy|Fantasy|Musical|Sci-Fi</t>
  </si>
  <si>
    <t>The Ghastly Love of Johnny XÂ </t>
  </si>
  <si>
    <t>Vic Armstrong</t>
  </si>
  <si>
    <t>Action|Drama|Fantasy|Mystery|Thriller</t>
  </si>
  <si>
    <t>Left BehindÂ </t>
  </si>
  <si>
    <t>The Astronaut FarmerÂ </t>
  </si>
  <si>
    <t>Scott Frank</t>
  </si>
  <si>
    <t>A Walk Among the TombstonesÂ </t>
  </si>
  <si>
    <t>Jesse Vaughan</t>
  </si>
  <si>
    <t>Juwanna MannÂ </t>
  </si>
  <si>
    <t>KingpinÂ </t>
  </si>
  <si>
    <t>Jessy Terrero</t>
  </si>
  <si>
    <t>Soul PlaneÂ </t>
  </si>
  <si>
    <t>Justin Kerrigan</t>
  </si>
  <si>
    <t>Human TrafficÂ </t>
  </si>
  <si>
    <t>Robert Fontaine</t>
  </si>
  <si>
    <t>Mi AmericaÂ </t>
  </si>
  <si>
    <t>SuperÂ </t>
  </si>
  <si>
    <t>The ContenderÂ </t>
  </si>
  <si>
    <t>School for ScoundrelsÂ </t>
  </si>
  <si>
    <t>Douglas Aarniokoski</t>
  </si>
  <si>
    <t>Highlander: EndgameÂ </t>
  </si>
  <si>
    <t>Luis Mandoki</t>
  </si>
  <si>
    <t>Message in a BottleÂ </t>
  </si>
  <si>
    <t>HomefrontÂ </t>
  </si>
  <si>
    <t>Jason Bateman</t>
  </si>
  <si>
    <t>Bad WordsÂ </t>
  </si>
  <si>
    <t>Joseph Sargent</t>
  </si>
  <si>
    <t>Jaws: The RevengeÂ </t>
  </si>
  <si>
    <t>Joan Chen</t>
  </si>
  <si>
    <t>Autumn in New YorkÂ </t>
  </si>
  <si>
    <t>Carmen Marron</t>
  </si>
  <si>
    <t>Drama|Musical</t>
  </si>
  <si>
    <t>Go for It!Â </t>
  </si>
  <si>
    <t>Mitch Davis</t>
  </si>
  <si>
    <t>The Other Side of HeavenÂ </t>
  </si>
  <si>
    <t>Dan Rush</t>
  </si>
  <si>
    <t>Everything Must GoÂ </t>
  </si>
  <si>
    <t>Orson Welles</t>
  </si>
  <si>
    <t>Crime|Drama|Film-Noir|Mystery|Thriller</t>
  </si>
  <si>
    <t>The Lady from ShanghaiÂ </t>
  </si>
  <si>
    <t>Jason Eisener</t>
  </si>
  <si>
    <t>Hobo with a ShotgunÂ </t>
  </si>
  <si>
    <t>The Pirates Who Don't Do Anything: A VeggieTales MovieÂ </t>
  </si>
  <si>
    <t>Gilles Paquet-Brenner</t>
  </si>
  <si>
    <t>Sarah's KeyÂ </t>
  </si>
  <si>
    <t>Frank Sebastiano</t>
  </si>
  <si>
    <t>Beer LeagueÂ </t>
  </si>
  <si>
    <t>Joshua Tickell</t>
  </si>
  <si>
    <t>FuelÂ </t>
  </si>
  <si>
    <t>Tim Boxell</t>
  </si>
  <si>
    <t>Valley of the Heart's DelightÂ </t>
  </si>
  <si>
    <t>Tony Richardson</t>
  </si>
  <si>
    <t>The Hotel New HampshireÂ </t>
  </si>
  <si>
    <t>Reed Cowan</t>
  </si>
  <si>
    <t>8: The Mormon PropositionÂ </t>
  </si>
  <si>
    <t>Barry Skolnick</t>
  </si>
  <si>
    <t>Mean MachineÂ </t>
  </si>
  <si>
    <t>Wish I Was HereÂ </t>
  </si>
  <si>
    <t>Alex Rivera</t>
  </si>
  <si>
    <t>Drama|Romance|Sci-Fi|Thriller</t>
  </si>
  <si>
    <t>Sleep DealerÂ </t>
  </si>
  <si>
    <t>While We're YoungÂ </t>
  </si>
  <si>
    <t>Michael D. Sellers</t>
  </si>
  <si>
    <t>Eye of the DolphinÂ </t>
  </si>
  <si>
    <t>Among GiantsÂ </t>
  </si>
  <si>
    <t>Jeff Lowell</t>
  </si>
  <si>
    <t>Over Her Dead BodyÂ </t>
  </si>
  <si>
    <t>Life as a HouseÂ </t>
  </si>
  <si>
    <t>Andrew Niccol</t>
  </si>
  <si>
    <t>In TimeÂ </t>
  </si>
  <si>
    <t>Into the StormÂ </t>
  </si>
  <si>
    <t>Bryan Barber</t>
  </si>
  <si>
    <t>Crime|Drama|Musical|Romance</t>
  </si>
  <si>
    <t>IdlewildÂ </t>
  </si>
  <si>
    <t>The Way of the GunÂ </t>
  </si>
  <si>
    <t>Michael J. Bassett</t>
  </si>
  <si>
    <t>Adventure|Drama|Horror|Mystery|Thriller</t>
  </si>
  <si>
    <t>Silent Hill: Revelation 3DÂ </t>
  </si>
  <si>
    <t>Roman Polanski</t>
  </si>
  <si>
    <t>The PianistÂ </t>
  </si>
  <si>
    <t>Home for the HolidaysÂ </t>
  </si>
  <si>
    <t>Sylvain Chomet</t>
  </si>
  <si>
    <t>Animation|Comedy|Drama</t>
  </si>
  <si>
    <t>The Triplets of BellevilleÂ </t>
  </si>
  <si>
    <t>ShameÂ </t>
  </si>
  <si>
    <t>Philip G. Atwell</t>
  </si>
  <si>
    <t>WarÂ </t>
  </si>
  <si>
    <t>Sunshine StateÂ </t>
  </si>
  <si>
    <t>Biography|Crime|Drama|Mystery|Thriller</t>
  </si>
  <si>
    <t>Kill the MessengerÂ </t>
  </si>
  <si>
    <t>Nacho Vigalondo</t>
  </si>
  <si>
    <t>TimecrimesÂ </t>
  </si>
  <si>
    <t>Adventure|Drama|Thriller|War</t>
  </si>
  <si>
    <t>Das BootÂ </t>
  </si>
  <si>
    <t>West Germany</t>
  </si>
  <si>
    <t>Denys Arcand</t>
  </si>
  <si>
    <t>Comedy|Crime|Drama|Mystery|Romance</t>
  </si>
  <si>
    <t>The Barbarian InvasionsÂ </t>
  </si>
  <si>
    <t>Leslye Headland</t>
  </si>
  <si>
    <t>BacheloretteÂ </t>
  </si>
  <si>
    <t>Marco Kreuzpaintner</t>
  </si>
  <si>
    <t>Summer StormÂ </t>
  </si>
  <si>
    <t>Salvador Carrasco</t>
  </si>
  <si>
    <t>La otra conquistaÂ </t>
  </si>
  <si>
    <t>PaulÂ </t>
  </si>
  <si>
    <t>Saving SilvermanÂ </t>
  </si>
  <si>
    <t>ThumbsuckerÂ </t>
  </si>
  <si>
    <t>Stefan Schwartz</t>
  </si>
  <si>
    <t>Shooting FishÂ </t>
  </si>
  <si>
    <t>Fantasy|Thriller</t>
  </si>
  <si>
    <t>Night WatchÂ </t>
  </si>
  <si>
    <t>Russian</t>
  </si>
  <si>
    <t>Russia</t>
  </si>
  <si>
    <t>Summer of SamÂ </t>
  </si>
  <si>
    <t>Youth in RevoltÂ </t>
  </si>
  <si>
    <t>Only the StrongÂ </t>
  </si>
  <si>
    <t>All Is LostÂ </t>
  </si>
  <si>
    <t>Kevin Allen</t>
  </si>
  <si>
    <t>Action|Adventure|Comedy|Family|Romance|Sci-Fi</t>
  </si>
  <si>
    <t>Agent Cody Banks 2: Destination LondonÂ </t>
  </si>
  <si>
    <t>Rabbit HoleÂ </t>
  </si>
  <si>
    <t>ConfidenceÂ </t>
  </si>
  <si>
    <t>Emilio Estevez</t>
  </si>
  <si>
    <t>BobbyÂ </t>
  </si>
  <si>
    <t>Tim Heidecker</t>
  </si>
  <si>
    <t>Tim and Eric's Billion Dollar MovieÂ </t>
  </si>
  <si>
    <t>Jeremy Leven</t>
  </si>
  <si>
    <t>Don Juan DeMarcoÂ </t>
  </si>
  <si>
    <t>The DoorsÂ </t>
  </si>
  <si>
    <t>And So It GoesÂ </t>
  </si>
  <si>
    <t>Vincent Paronnaud</t>
  </si>
  <si>
    <t>Animation|Biography|Drama|War</t>
  </si>
  <si>
    <t>PersepolisÂ </t>
  </si>
  <si>
    <t>Huck Botko</t>
  </si>
  <si>
    <t>The Virginity HitÂ </t>
  </si>
  <si>
    <t>The JudgeÂ </t>
  </si>
  <si>
    <t>Stephen Chow</t>
  </si>
  <si>
    <t>Kung Fu HustleÂ </t>
  </si>
  <si>
    <t>The Guilt TripÂ </t>
  </si>
  <si>
    <t>Heidi Ewing</t>
  </si>
  <si>
    <t>FreakonomicsÂ </t>
  </si>
  <si>
    <t>Kate Connor</t>
  </si>
  <si>
    <t>Fort McCoyÂ </t>
  </si>
  <si>
    <t>Jason Alexander</t>
  </si>
  <si>
    <t>Just LookingÂ </t>
  </si>
  <si>
    <t>Biography|Crime|Drama|History|Romance</t>
  </si>
  <si>
    <t>Public EnemiesÂ </t>
  </si>
  <si>
    <t>Comedy|Drama|Music|Musical</t>
  </si>
  <si>
    <t>Hedwig and the Angry InchÂ </t>
  </si>
  <si>
    <t>Nick Love</t>
  </si>
  <si>
    <t>The SweeneyÂ </t>
  </si>
  <si>
    <t>The DivideÂ </t>
  </si>
  <si>
    <t>Fina Torres</t>
  </si>
  <si>
    <t>Woman on TopÂ </t>
  </si>
  <si>
    <t>Frank LaLoggia</t>
  </si>
  <si>
    <t>Lady in WhiteÂ </t>
  </si>
  <si>
    <t>Francesca Gregorini</t>
  </si>
  <si>
    <t>Tanner HallÂ </t>
  </si>
  <si>
    <t>Scott Alexander</t>
  </si>
  <si>
    <t>ScrewedÂ </t>
  </si>
  <si>
    <t>Christophe Gans</t>
  </si>
  <si>
    <t>Adventure|Horror|Mystery</t>
  </si>
  <si>
    <t>Silent HillÂ </t>
  </si>
  <si>
    <t>Comedy|Crime|Drama|Mystery|Thriller</t>
  </si>
  <si>
    <t>Zero EffectÂ </t>
  </si>
  <si>
    <t>Bob Saget</t>
  </si>
  <si>
    <t>Dirty WorkÂ </t>
  </si>
  <si>
    <t>J Blakeson</t>
  </si>
  <si>
    <t>The 5th WaveÂ </t>
  </si>
  <si>
    <t>Britt Allcroft</t>
  </si>
  <si>
    <t>Adventure|Comedy|Drama|Family|Fantasy</t>
  </si>
  <si>
    <t>Thomas and the Magic RailroadÂ </t>
  </si>
  <si>
    <t>Dave McKean</t>
  </si>
  <si>
    <t>MirrormaskÂ </t>
  </si>
  <si>
    <t>Marcus Dunstan</t>
  </si>
  <si>
    <t>The CollectionÂ </t>
  </si>
  <si>
    <t>The HuntÂ </t>
  </si>
  <si>
    <t>Ruggero Deodato</t>
  </si>
  <si>
    <t>The BarbariansÂ </t>
  </si>
  <si>
    <t>I Love You, Beth CooperÂ </t>
  </si>
  <si>
    <t>Animation|Drama|Mystery|Sci-Fi|Thriller</t>
  </si>
  <si>
    <t>A Scanner DarklyÂ </t>
  </si>
  <si>
    <t>Aki KaurismÃ¤ki</t>
  </si>
  <si>
    <t>Le HavreÂ </t>
  </si>
  <si>
    <t>Finland</t>
  </si>
  <si>
    <t>Katt Shea</t>
  </si>
  <si>
    <t>The Rage: Carrie 2Â </t>
  </si>
  <si>
    <t>Paul Gross</t>
  </si>
  <si>
    <t>Men with BroomsÂ </t>
  </si>
  <si>
    <t>Adventure|Drama|Mystery</t>
  </si>
  <si>
    <t>GerryÂ </t>
  </si>
  <si>
    <t>Take ShelterÂ </t>
  </si>
  <si>
    <t>Robert Cary</t>
  </si>
  <si>
    <t>Ira &amp; AbbyÂ </t>
  </si>
  <si>
    <t>Steven Zaillian</t>
  </si>
  <si>
    <t>A Civil ActionÂ </t>
  </si>
  <si>
    <t>Steve Rash</t>
  </si>
  <si>
    <t>Held UpÂ </t>
  </si>
  <si>
    <t>Stephen J. Anderson</t>
  </si>
  <si>
    <t>Winnie the PoohÂ </t>
  </si>
  <si>
    <t>ColombianaÂ </t>
  </si>
  <si>
    <t>Charles Robert Carner</t>
  </si>
  <si>
    <t>Witless ProtectionÂ </t>
  </si>
  <si>
    <t>Warren P. Sonoda</t>
  </si>
  <si>
    <t>Action|Biography|Crime|Drama|Family|Fantasy</t>
  </si>
  <si>
    <t>The Masked SaintÂ </t>
  </si>
  <si>
    <t>Lorene Scafaria</t>
  </si>
  <si>
    <t>Adventure|Comedy|Drama|Romance|Sci-Fi</t>
  </si>
  <si>
    <t>Seeking a Friend for the End of the WorldÂ </t>
  </si>
  <si>
    <t>Albert Brooks</t>
  </si>
  <si>
    <t>The MuseÂ </t>
  </si>
  <si>
    <t>Adam Rapp</t>
  </si>
  <si>
    <t>Winter PassingÂ </t>
  </si>
  <si>
    <t>Richard IIIÂ </t>
  </si>
  <si>
    <t>From HellÂ </t>
  </si>
  <si>
    <t>D.E.B.S.Â </t>
  </si>
  <si>
    <t>Mars Callahan</t>
  </si>
  <si>
    <t>Poolhall JunkiesÂ </t>
  </si>
  <si>
    <t>He Got GameÂ </t>
  </si>
  <si>
    <t>Martin Koolhoven</t>
  </si>
  <si>
    <t>Winter in WartimeÂ </t>
  </si>
  <si>
    <t>Dutch</t>
  </si>
  <si>
    <t>Netherlands</t>
  </si>
  <si>
    <t>Peter Stebbings</t>
  </si>
  <si>
    <t>DefendorÂ </t>
  </si>
  <si>
    <t>Mark Herman</t>
  </si>
  <si>
    <t>The Boy in the Striped PajamasÂ </t>
  </si>
  <si>
    <t>Time to ChooseÂ </t>
  </si>
  <si>
    <t>BulworthÂ </t>
  </si>
  <si>
    <t>Timothy BjÃ¶rklund</t>
  </si>
  <si>
    <t>Animation|Comedy|Family|Fantasy|Musical</t>
  </si>
  <si>
    <t>Teacher's PetÂ </t>
  </si>
  <si>
    <t>Derrick Borte</t>
  </si>
  <si>
    <t>The JonesesÂ </t>
  </si>
  <si>
    <t>PrometheusÂ </t>
  </si>
  <si>
    <t>Biography|Comedy|Drama</t>
  </si>
  <si>
    <t>JoyÂ </t>
  </si>
  <si>
    <t>Club DreadÂ </t>
  </si>
  <si>
    <t>The Loss of Sexual InnocenceÂ </t>
  </si>
  <si>
    <t>Comedy|Mystery|Romance</t>
  </si>
  <si>
    <t>Head Over HeelsÂ </t>
  </si>
  <si>
    <t>Anna Muylaert</t>
  </si>
  <si>
    <t>The Second MotherÂ </t>
  </si>
  <si>
    <t>JoeÂ </t>
  </si>
  <si>
    <t>ControlÂ </t>
  </si>
  <si>
    <t>Noam Murro</t>
  </si>
  <si>
    <t>300: Rise of an EmpireÂ </t>
  </si>
  <si>
    <t>Hart Bochner</t>
  </si>
  <si>
    <t>PCUÂ </t>
  </si>
  <si>
    <t>Hue Rhodes</t>
  </si>
  <si>
    <t>Saint John of Las VegasÂ </t>
  </si>
  <si>
    <t>Animation|Comedy|Family|Horror|Sci-Fi</t>
  </si>
  <si>
    <t>FrankenweenieÂ </t>
  </si>
  <si>
    <t>Rodrigo GarcÃ­a</t>
  </si>
  <si>
    <t>Mother and ChildÂ </t>
  </si>
  <si>
    <t>8MMÂ </t>
  </si>
  <si>
    <t>Fatih Akin</t>
  </si>
  <si>
    <t>Soul KitchenÂ </t>
  </si>
  <si>
    <t>Action|Comedy|Family</t>
  </si>
  <si>
    <t>The Spy Next DoorÂ </t>
  </si>
  <si>
    <t>Big FishÂ </t>
  </si>
  <si>
    <t>21 GramsÂ </t>
  </si>
  <si>
    <t>Dan Harris</t>
  </si>
  <si>
    <t>Imaginary HeroesÂ </t>
  </si>
  <si>
    <t>Donnie DarkoÂ </t>
  </si>
  <si>
    <t>Dagur KÃ¡ri</t>
  </si>
  <si>
    <t>The Good HeartÂ </t>
  </si>
  <si>
    <t>Iceland</t>
  </si>
  <si>
    <t>Sam Peckinpah</t>
  </si>
  <si>
    <t>Adventure|War|Western</t>
  </si>
  <si>
    <t>Major DundeeÂ </t>
  </si>
  <si>
    <t>Mike van Diem</t>
  </si>
  <si>
    <t>CharacterÂ </t>
  </si>
  <si>
    <t>Billy Ray</t>
  </si>
  <si>
    <t>Shattered GlassÂ </t>
  </si>
  <si>
    <t>Mike Leigh</t>
  </si>
  <si>
    <t>Biography|Comedy|Drama|History|Music|Musical</t>
  </si>
  <si>
    <t>Topsy-TurvyÂ </t>
  </si>
  <si>
    <t>David Lynch</t>
  </si>
  <si>
    <t>The Straight StoryÂ </t>
  </si>
  <si>
    <t>The Big TeaseÂ </t>
  </si>
  <si>
    <t>Fernando LeÃ³n de Aranoa</t>
  </si>
  <si>
    <t>Mondays in the SunÂ </t>
  </si>
  <si>
    <t>Steve Gomer</t>
  </si>
  <si>
    <t>Barney's Great AdventureÂ </t>
  </si>
  <si>
    <t>Richard Raymond</t>
  </si>
  <si>
    <t>Desert DancerÂ </t>
  </si>
  <si>
    <t>Darnell Martin</t>
  </si>
  <si>
    <t>Cadillac RecordsÂ </t>
  </si>
  <si>
    <t>MallratsÂ </t>
  </si>
  <si>
    <t>Survival of the DeadÂ </t>
  </si>
  <si>
    <t>Jorge RamÃ­rez SuÃ¡rez</t>
  </si>
  <si>
    <t>Buen DÃ­a, RamÃ³nÂ </t>
  </si>
  <si>
    <t>Light SleeperÂ </t>
  </si>
  <si>
    <t>The MachinistÂ </t>
  </si>
  <si>
    <t>The WacknessÂ </t>
  </si>
  <si>
    <t>James Cox</t>
  </si>
  <si>
    <t>WonderlandÂ </t>
  </si>
  <si>
    <t>Scott Kalvert</t>
  </si>
  <si>
    <t>Deuces WildÂ </t>
  </si>
  <si>
    <t>The RiteÂ </t>
  </si>
  <si>
    <t>David Atkins</t>
  </si>
  <si>
    <t>NovocaineÂ </t>
  </si>
  <si>
    <t>Karim AÃ¯nouz</t>
  </si>
  <si>
    <t>Futuro BeachÂ </t>
  </si>
  <si>
    <t>The Last Time I Committed SuicideÂ </t>
  </si>
  <si>
    <t>JosÃ© Padilha</t>
  </si>
  <si>
    <t>Elite SquadÂ </t>
  </si>
  <si>
    <t>Ruba Nadda</t>
  </si>
  <si>
    <t>InescapableÂ </t>
  </si>
  <si>
    <t>Chris Butler</t>
  </si>
  <si>
    <t>ParaNormanÂ </t>
  </si>
  <si>
    <t>Only God ForgivesÂ </t>
  </si>
  <si>
    <t>Stewart Hendler</t>
  </si>
  <si>
    <t>Sorority RowÂ </t>
  </si>
  <si>
    <t>Bright StarÂ </t>
  </si>
  <si>
    <t>HaywireÂ </t>
  </si>
  <si>
    <t>Joe Charbanic</t>
  </si>
  <si>
    <t>The WatcherÂ </t>
  </si>
  <si>
    <t>Yash Chopra</t>
  </si>
  <si>
    <t>Veer-ZaaraÂ </t>
  </si>
  <si>
    <t>Nicholas Jarecki</t>
  </si>
  <si>
    <t>ArbitrageÂ </t>
  </si>
  <si>
    <t>Michel Leclerc</t>
  </si>
  <si>
    <t>The Names of LoveÂ </t>
  </si>
  <si>
    <t>Alvin and the Chipmunks: The Road ChipÂ </t>
  </si>
  <si>
    <t>Hamlet 2Â </t>
  </si>
  <si>
    <t>Russell Holt</t>
  </si>
  <si>
    <t>The Work and the GloryÂ </t>
  </si>
  <si>
    <t>Tom Kalin</t>
  </si>
  <si>
    <t>Savage GraceÂ </t>
  </si>
  <si>
    <t>James Manera</t>
  </si>
  <si>
    <t>Atlas Shrugged: Who Is John Galt?Â </t>
  </si>
  <si>
    <t>Jab Tak Hai JaanÂ </t>
  </si>
  <si>
    <t>The Kite RunnerÂ </t>
  </si>
  <si>
    <t>IrisÂ </t>
  </si>
  <si>
    <t>Zal Batmanglij</t>
  </si>
  <si>
    <t>The EastÂ </t>
  </si>
  <si>
    <t>New York StoriesÂ </t>
  </si>
  <si>
    <t>Mr. TurnerÂ </t>
  </si>
  <si>
    <t>Rick de Oliveira</t>
  </si>
  <si>
    <t>The Real CancunÂ </t>
  </si>
  <si>
    <t>Paul Abascal</t>
  </si>
  <si>
    <t>PaparazziÂ </t>
  </si>
  <si>
    <t>TheyÂ </t>
  </si>
  <si>
    <t>MirrorsÂ </t>
  </si>
  <si>
    <t>Igby Goes DownÂ </t>
  </si>
  <si>
    <t>Predator 2Â </t>
  </si>
  <si>
    <t>Anywhere But HereÂ </t>
  </si>
  <si>
    <t>Red Riding HoodÂ </t>
  </si>
  <si>
    <t>Lars von Trier</t>
  </si>
  <si>
    <t>MelancholiaÂ </t>
  </si>
  <si>
    <t>Agnieszka Wojtowicz-Vosloo</t>
  </si>
  <si>
    <t>After.LifeÂ </t>
  </si>
  <si>
    <t>Sterling Van Wagenen</t>
  </si>
  <si>
    <t>The Work and the Glory II: American ZionÂ </t>
  </si>
  <si>
    <t>The TenÂ </t>
  </si>
  <si>
    <t>Ernie Barbarash</t>
  </si>
  <si>
    <t>Falcon RisingÂ </t>
  </si>
  <si>
    <t>Paul McGuigan</t>
  </si>
  <si>
    <t>Lucky Number SlevinÂ </t>
  </si>
  <si>
    <t>Mark Piznarski</t>
  </si>
  <si>
    <t>Here on EarthÂ </t>
  </si>
  <si>
    <t>John Boorman</t>
  </si>
  <si>
    <t>The Tailor of PanamaÂ </t>
  </si>
  <si>
    <t>Werner Herzog</t>
  </si>
  <si>
    <t>Adventure|Biography|Drama|War</t>
  </si>
  <si>
    <t>Rescue DawnÂ </t>
  </si>
  <si>
    <t>Dark WaterÂ </t>
  </si>
  <si>
    <t>LoserÂ </t>
  </si>
  <si>
    <t>Home FriesÂ </t>
  </si>
  <si>
    <t>Duke Johnson</t>
  </si>
  <si>
    <t>Animation|Comedy|Drama|Romance</t>
  </si>
  <si>
    <t>AnomalisaÂ </t>
  </si>
  <si>
    <t>Family|Music|Romance</t>
  </si>
  <si>
    <t>Raise Your VoiceÂ </t>
  </si>
  <si>
    <t>A Guy ThingÂ </t>
  </si>
  <si>
    <t>Josh Schwartz</t>
  </si>
  <si>
    <t>Fun SizeÂ </t>
  </si>
  <si>
    <t>Labor DayÂ </t>
  </si>
  <si>
    <t>Dan Fogelman</t>
  </si>
  <si>
    <t>Danny CollinsÂ </t>
  </si>
  <si>
    <t>Snow Flower and the Secret FanÂ </t>
  </si>
  <si>
    <t>RedbeltÂ </t>
  </si>
  <si>
    <t>Michael Patrick King</t>
  </si>
  <si>
    <t>Sex and the City 2Â </t>
  </si>
  <si>
    <t>Kevin Spacey</t>
  </si>
  <si>
    <t>Albino AlligatorÂ </t>
  </si>
  <si>
    <t>Queen of the DamnedÂ </t>
  </si>
  <si>
    <t>Party MonsterÂ </t>
  </si>
  <si>
    <t>Joshua Michael Stern</t>
  </si>
  <si>
    <t>Swing VoteÂ </t>
  </si>
  <si>
    <t>Remember Me, My LoveÂ </t>
  </si>
  <si>
    <t>Sydney WhiteÂ </t>
  </si>
  <si>
    <t>JumperÂ </t>
  </si>
  <si>
    <t>Jack and JillÂ </t>
  </si>
  <si>
    <t>Kevin Brodie</t>
  </si>
  <si>
    <t>A Dog of FlandersÂ </t>
  </si>
  <si>
    <t>Deon Taylor</t>
  </si>
  <si>
    <t>Chain LetterÂ </t>
  </si>
  <si>
    <t>Christopher Smith</t>
  </si>
  <si>
    <t>SeveranceÂ </t>
  </si>
  <si>
    <t>Nicholas Fackler</t>
  </si>
  <si>
    <t>Lovely, StillÂ </t>
  </si>
  <si>
    <t>HulkÂ </t>
  </si>
  <si>
    <t>Katherine Dieckmann</t>
  </si>
  <si>
    <t>MotherhoodÂ </t>
  </si>
  <si>
    <t>I Am Number FourÂ </t>
  </si>
  <si>
    <t>Ghost ShipÂ </t>
  </si>
  <si>
    <t>Midnight in the Garden of Good and EvilÂ </t>
  </si>
  <si>
    <t>FranÃ§ois Ozon</t>
  </si>
  <si>
    <t>Comedy|Crime|Musical|Romance</t>
  </si>
  <si>
    <t>8 WomenÂ </t>
  </si>
  <si>
    <t>Crime|Thriller|War</t>
  </si>
  <si>
    <t>RedactedÂ </t>
  </si>
  <si>
    <t>Auto FocusÂ </t>
  </si>
  <si>
    <t>William H. Macy</t>
  </si>
  <si>
    <t>RudderlessÂ </t>
  </si>
  <si>
    <t>Daisy von Scherler Mayer</t>
  </si>
  <si>
    <t>WooÂ </t>
  </si>
  <si>
    <t>Klaus Menzel</t>
  </si>
  <si>
    <t>FascinationÂ </t>
  </si>
  <si>
    <t>Albert NobbsÂ </t>
  </si>
  <si>
    <t>Drama|Horror|Romance|Thriller</t>
  </si>
  <si>
    <t>WolfÂ </t>
  </si>
  <si>
    <t>Luca Guadagnino</t>
  </si>
  <si>
    <t>I Am LoveÂ </t>
  </si>
  <si>
    <t>An American CarolÂ </t>
  </si>
  <si>
    <t>Alan Parker</t>
  </si>
  <si>
    <t>Biography|Drama|History|Musical</t>
  </si>
  <si>
    <t>EvitaÂ </t>
  </si>
  <si>
    <t>BrazilÂ </t>
  </si>
  <si>
    <t>The JackalÂ </t>
  </si>
  <si>
    <t>The OneÂ </t>
  </si>
  <si>
    <t>Tim Chambers</t>
  </si>
  <si>
    <t>The Mighty MacsÂ </t>
  </si>
  <si>
    <t>Serial MomÂ </t>
  </si>
  <si>
    <t>Siddharth Anand</t>
  </si>
  <si>
    <t>Ta Ra Rum PumÂ </t>
  </si>
  <si>
    <t>Sylvio Tabet</t>
  </si>
  <si>
    <t>Beastmaster 2: Through the Portal of TimeÂ </t>
  </si>
  <si>
    <t>Dean Wright</t>
  </si>
  <si>
    <t>For Greater Glory: The True Story of CristiadaÂ </t>
  </si>
  <si>
    <t>Paul Blart: Mall CopÂ </t>
  </si>
  <si>
    <t>Michael McGowan</t>
  </si>
  <si>
    <t>Saint RalphÂ </t>
  </si>
  <si>
    <t>Ghost Rider: Spirit of VengeanceÂ </t>
  </si>
  <si>
    <t>SomewhereÂ </t>
  </si>
  <si>
    <t>Running with ScissorsÂ </t>
  </si>
  <si>
    <t>Letters from Iwo JimaÂ </t>
  </si>
  <si>
    <t>Lynne Ramsay</t>
  </si>
  <si>
    <t>We Need to Talk About KevinÂ </t>
  </si>
  <si>
    <t>Howard Deutch</t>
  </si>
  <si>
    <t>The ReplacementsÂ </t>
  </si>
  <si>
    <t>George Hickenlooper</t>
  </si>
  <si>
    <t>Factory GirlÂ </t>
  </si>
  <si>
    <t>Gary Halvorson</t>
  </si>
  <si>
    <t>Adventure|Comedy|Family|Fantasy|Musical</t>
  </si>
  <si>
    <t>The Adventures of Elmo in GrouchlandÂ </t>
  </si>
  <si>
    <t>The DictatorÂ </t>
  </si>
  <si>
    <t>Harvard ManÂ </t>
  </si>
  <si>
    <t>A Home at the End of the WorldÂ </t>
  </si>
  <si>
    <t>Hitoshi Matsumoto</t>
  </si>
  <si>
    <t>R100Â </t>
  </si>
  <si>
    <t>Daniel Barber</t>
  </si>
  <si>
    <t>Harry BrownÂ </t>
  </si>
  <si>
    <t>Alan Shapiro</t>
  </si>
  <si>
    <t>FlipperÂ </t>
  </si>
  <si>
    <t>Philip Kaufman</t>
  </si>
  <si>
    <t>The Right StuffÂ </t>
  </si>
  <si>
    <t>The NegotiatorÂ </t>
  </si>
  <si>
    <t>[Rec] 2Â </t>
  </si>
  <si>
    <t>Rick Bieber</t>
  </si>
  <si>
    <t>The 5th QuarterÂ </t>
  </si>
  <si>
    <t>Black Snake MoanÂ </t>
  </si>
  <si>
    <t>David Duchovny</t>
  </si>
  <si>
    <t>House of DÂ </t>
  </si>
  <si>
    <t>The Neon DemonÂ </t>
  </si>
  <si>
    <t>DragonHeartÂ </t>
  </si>
  <si>
    <t>James Mather</t>
  </si>
  <si>
    <t>LockoutÂ </t>
  </si>
  <si>
    <t>Goal! The Dream BeginsÂ </t>
  </si>
  <si>
    <t>Showdown in Little TokyoÂ </t>
  </si>
  <si>
    <t>LittlemanÂ </t>
  </si>
  <si>
    <t>Jeff, Who Lives at HomeÂ </t>
  </si>
  <si>
    <t>The LimeyÂ </t>
  </si>
  <si>
    <t>Tomm Moore</t>
  </si>
  <si>
    <t>The Secret of KellsÂ </t>
  </si>
  <si>
    <t>Tina Gordon Chism</t>
  </si>
  <si>
    <t>PeeplesÂ </t>
  </si>
  <si>
    <t>Joey Lauren Adams</t>
  </si>
  <si>
    <t>Come Early MorningÂ </t>
  </si>
  <si>
    <t>The GreatestÂ </t>
  </si>
  <si>
    <t>Dark BlueÂ </t>
  </si>
  <si>
    <t>Lucky BreakÂ </t>
  </si>
  <si>
    <t>VirtuosityÂ </t>
  </si>
  <si>
    <t>Bottle RocketÂ </t>
  </si>
  <si>
    <t>S.R. Bindler</t>
  </si>
  <si>
    <t>Surfer, DudeÂ </t>
  </si>
  <si>
    <t>28 DaysÂ </t>
  </si>
  <si>
    <t>Fritz Lang</t>
  </si>
  <si>
    <t>MetropolisÂ </t>
  </si>
  <si>
    <t>Kate Barker-Froyland</t>
  </si>
  <si>
    <t>Song OneÂ </t>
  </si>
  <si>
    <t>Franck Khalfoun</t>
  </si>
  <si>
    <t>ManiacÂ </t>
  </si>
  <si>
    <t>LimboÂ </t>
  </si>
  <si>
    <t>Susanna White</t>
  </si>
  <si>
    <t>Nanny McPhee ReturnsÂ </t>
  </si>
  <si>
    <t>Mark Mylod</t>
  </si>
  <si>
    <t>What's Your Number?Â </t>
  </si>
  <si>
    <t>Davis Guggenheim</t>
  </si>
  <si>
    <t>GracieÂ </t>
  </si>
  <si>
    <t>Lars and the Real GirlÂ </t>
  </si>
  <si>
    <t>The RelicÂ </t>
  </si>
  <si>
    <t>Alan Metter</t>
  </si>
  <si>
    <t>Police Academy: Mission to MoscowÂ </t>
  </si>
  <si>
    <t>Nigel Cole</t>
  </si>
  <si>
    <t>Made in DagenhamÂ </t>
  </si>
  <si>
    <t>Kelly Makin</t>
  </si>
  <si>
    <t>Mickey Blue EyesÂ </t>
  </si>
  <si>
    <t>Shark Night 3DÂ </t>
  </si>
  <si>
    <t>Richard Benjamin</t>
  </si>
  <si>
    <t>My Stepmother Is an AlienÂ </t>
  </si>
  <si>
    <t>Dewey Nicks</t>
  </si>
  <si>
    <t>SlackersÂ </t>
  </si>
  <si>
    <t>The Man Who Knew Too LittleÂ </t>
  </si>
  <si>
    <t>Clay PigeonsÂ </t>
  </si>
  <si>
    <t>PaycheckÂ </t>
  </si>
  <si>
    <t>Percy Jackson &amp; the Olympians: The Lightning ThiefÂ </t>
  </si>
  <si>
    <t>Whatever It TakesÂ </t>
  </si>
  <si>
    <t>UntraceableÂ </t>
  </si>
  <si>
    <t>BurntÂ </t>
  </si>
  <si>
    <t>SpiderÂ </t>
  </si>
  <si>
    <t>Paolo Sorrentino</t>
  </si>
  <si>
    <t>The Great BeautyÂ </t>
  </si>
  <si>
    <t>Crank: High VoltageÂ </t>
  </si>
  <si>
    <t>The Last StationÂ </t>
  </si>
  <si>
    <t>Rachel Perkins</t>
  </si>
  <si>
    <t>Bran Nue DaeÂ </t>
  </si>
  <si>
    <t>Floria Sigismondi</t>
  </si>
  <si>
    <t>The RunawaysÂ </t>
  </si>
  <si>
    <t>Michael Clancy</t>
  </si>
  <si>
    <t>EulogyÂ </t>
  </si>
  <si>
    <t>Oren Moverman</t>
  </si>
  <si>
    <t>The MessengerÂ </t>
  </si>
  <si>
    <t>Hans Petter Moland</t>
  </si>
  <si>
    <t>AberdeenÂ </t>
  </si>
  <si>
    <t>QuillsÂ </t>
  </si>
  <si>
    <t>For Your ConsiderationÂ </t>
  </si>
  <si>
    <t>FreeheldÂ </t>
  </si>
  <si>
    <t>Things to Do in Denver When You're DeadÂ </t>
  </si>
  <si>
    <t>Pay It ForwardÂ </t>
  </si>
  <si>
    <t>Vertical LimitÂ </t>
  </si>
  <si>
    <t>Shari Springer Berman</t>
  </si>
  <si>
    <t>The Extra ManÂ </t>
  </si>
  <si>
    <t>Michael O. Sajbel</t>
  </si>
  <si>
    <t>One Night with the KingÂ </t>
  </si>
  <si>
    <t>Bullets Over BroadwayÂ </t>
  </si>
  <si>
    <t>Spencer Susser</t>
  </si>
  <si>
    <t>HesherÂ </t>
  </si>
  <si>
    <t>The Importance of Being EarnestÂ </t>
  </si>
  <si>
    <t>Last HolidayÂ </t>
  </si>
  <si>
    <t>The BorrowersÂ </t>
  </si>
  <si>
    <t>Action|Adventure|Romance|Sci-Fi|Thriller</t>
  </si>
  <si>
    <t>The SaintÂ </t>
  </si>
  <si>
    <t>De-LovelyÂ </t>
  </si>
  <si>
    <t>John Putch</t>
  </si>
  <si>
    <t>Atlas Shrugged II: The StrikeÂ </t>
  </si>
  <si>
    <t>Arie Posin</t>
  </si>
  <si>
    <t>The ChumscrubberÂ </t>
  </si>
  <si>
    <t>DickÂ </t>
  </si>
  <si>
    <t>Richard E. Grant</t>
  </si>
  <si>
    <t>Wah-WahÂ </t>
  </si>
  <si>
    <t>The Vatican TapesÂ </t>
  </si>
  <si>
    <t>Kelly Asbury</t>
  </si>
  <si>
    <t>Adventure|Animation|Family|Western</t>
  </si>
  <si>
    <t>Spirit: Stallion of the CimarronÂ </t>
  </si>
  <si>
    <t>Ghost TownÂ </t>
  </si>
  <si>
    <t>Damian Nieman</t>
  </si>
  <si>
    <t>ShadeÂ </t>
  </si>
  <si>
    <t>One True ThingÂ </t>
  </si>
  <si>
    <t>Another YearÂ </t>
  </si>
  <si>
    <t>Thaddeus O'Sullivan</t>
  </si>
  <si>
    <t>The Heart of MeÂ </t>
  </si>
  <si>
    <t>Hearts in AtlantisÂ </t>
  </si>
  <si>
    <t>Biography|Drama|History|Thriller|War</t>
  </si>
  <si>
    <t>A Mighty HeartÂ </t>
  </si>
  <si>
    <t>Vanity FairÂ </t>
  </si>
  <si>
    <t>Space ChimpsÂ </t>
  </si>
  <si>
    <t>Wil Shriner</t>
  </si>
  <si>
    <t>HootÂ </t>
  </si>
  <si>
    <t>Anand Tucker</t>
  </si>
  <si>
    <t>When Did You Last See Your Father?Â </t>
  </si>
  <si>
    <t>Alister Grierson</t>
  </si>
  <si>
    <t>SanctumÂ </t>
  </si>
  <si>
    <t>AbductionÂ </t>
  </si>
  <si>
    <t>Harley Cokeliss</t>
  </si>
  <si>
    <t>MaloneÂ </t>
  </si>
  <si>
    <t>Stephen Milburn Anderson</t>
  </si>
  <si>
    <t>Ca$hÂ </t>
  </si>
  <si>
    <t>Terence Davies</t>
  </si>
  <si>
    <t>The House of MirthÂ </t>
  </si>
  <si>
    <t>Action|Fantasy|Horror|Sci-Fi</t>
  </si>
  <si>
    <t>HellboyÂ </t>
  </si>
  <si>
    <t>CelebrityÂ </t>
  </si>
  <si>
    <t>Ruairi Robinson</t>
  </si>
  <si>
    <t>The Last Days on MarsÂ </t>
  </si>
  <si>
    <t>The Expendables 2Â </t>
  </si>
  <si>
    <t>Johnny EnglishÂ </t>
  </si>
  <si>
    <t>Win a Date with Tad Hamilton!Â </t>
  </si>
  <si>
    <t>From Justin to KellyÂ </t>
  </si>
  <si>
    <t>Girl 6Â </t>
  </si>
  <si>
    <t>Invaders from MarsÂ </t>
  </si>
  <si>
    <t>Andy Garcia</t>
  </si>
  <si>
    <t>The Lost CityÂ </t>
  </si>
  <si>
    <t>Craig Bolotin</t>
  </si>
  <si>
    <t>Light It UpÂ </t>
  </si>
  <si>
    <t>Drillbit TaylorÂ </t>
  </si>
  <si>
    <t>Andrew Bergman</t>
  </si>
  <si>
    <t>StripteaseÂ </t>
  </si>
  <si>
    <t>Punch-Drunk LoveÂ </t>
  </si>
  <si>
    <t>Dexter Fletcher</t>
  </si>
  <si>
    <t>Biography|Comedy|Drama|Sport</t>
  </si>
  <si>
    <t>Eddie the EagleÂ </t>
  </si>
  <si>
    <t>Ol Parker</t>
  </si>
  <si>
    <t>Imagine Me &amp; YouÂ </t>
  </si>
  <si>
    <t>In BrugesÂ </t>
  </si>
  <si>
    <t>Vera DrakeÂ </t>
  </si>
  <si>
    <t>Jeff Schaffer</t>
  </si>
  <si>
    <t>EuroTripÂ </t>
  </si>
  <si>
    <t>In the CutÂ </t>
  </si>
  <si>
    <t>Code 46Â </t>
  </si>
  <si>
    <t>JarheadÂ </t>
  </si>
  <si>
    <t>Triple 9Â </t>
  </si>
  <si>
    <t>The AviatorÂ </t>
  </si>
  <si>
    <t>David Jacobson</t>
  </si>
  <si>
    <t>Down in the ValleyÂ </t>
  </si>
  <si>
    <t>Promised LandÂ </t>
  </si>
  <si>
    <t>Biography|Drama|Romance|Sport</t>
  </si>
  <si>
    <t>PrefontaineÂ </t>
  </si>
  <si>
    <t>Trust the ManÂ </t>
  </si>
  <si>
    <t>My Super Ex-GirlfriendÂ </t>
  </si>
  <si>
    <t>Don Scardino</t>
  </si>
  <si>
    <t>The Incredible Burt WonderstoneÂ </t>
  </si>
  <si>
    <t>The InterpreterÂ </t>
  </si>
  <si>
    <t>G.I. Joe: RetaliationÂ </t>
  </si>
  <si>
    <t>GetawayÂ </t>
  </si>
  <si>
    <t>Away We GoÂ </t>
  </si>
  <si>
    <t>Walter Hill</t>
  </si>
  <si>
    <t>Action|Crime|Drama|Sport</t>
  </si>
  <si>
    <t>UndisputedÂ </t>
  </si>
  <si>
    <t>Brooklyn RulesÂ </t>
  </si>
  <si>
    <t>Keith Gordon</t>
  </si>
  <si>
    <t>Comedy|Crime|Musical|Mystery</t>
  </si>
  <si>
    <t>The Singing DetectiveÂ </t>
  </si>
  <si>
    <t>Tom Brady</t>
  </si>
  <si>
    <t>Bucky Larson: Born to Be a StarÂ </t>
  </si>
  <si>
    <t>MÃ¥ns MÃ¥rlind</t>
  </si>
  <si>
    <t>Underworld: AwakeningÂ </t>
  </si>
  <si>
    <t>The Life Before Her EyesÂ </t>
  </si>
  <si>
    <t>Andrew Currie</t>
  </si>
  <si>
    <t>Comedy|Drama|Horror|Sci-Fi</t>
  </si>
  <si>
    <t>FidoÂ </t>
  </si>
  <si>
    <t>Adventure|Comedy|Family|Fantasy|Music|Sci-Fi</t>
  </si>
  <si>
    <t>Muppets from SpaceÂ </t>
  </si>
  <si>
    <t>Stone ColdÂ </t>
  </si>
  <si>
    <t>Camille Delamarre</t>
  </si>
  <si>
    <t>Brick MansionsÂ </t>
  </si>
  <si>
    <t>SlitherÂ </t>
  </si>
  <si>
    <t>Josie and the PussycatsÂ </t>
  </si>
  <si>
    <t>Mulholland DriveÂ </t>
  </si>
  <si>
    <t>Domestic DisturbanceÂ </t>
  </si>
  <si>
    <t>BamboozledÂ </t>
  </si>
  <si>
    <t>Drama|Fantasy|Horror|Mystery</t>
  </si>
  <si>
    <t>Let Me InÂ </t>
  </si>
  <si>
    <t>Andrew Wilson</t>
  </si>
  <si>
    <t>The Wendell Baker StoryÂ </t>
  </si>
  <si>
    <t>Wild TargetÂ </t>
  </si>
  <si>
    <t>Eastern PromisesÂ </t>
  </si>
  <si>
    <t>Marc SchÃ¶lermann</t>
  </si>
  <si>
    <t>PathologyÂ </t>
  </si>
  <si>
    <t>Julio DePietro</t>
  </si>
  <si>
    <t>The Good GuyÂ </t>
  </si>
  <si>
    <t>Kevin Hooks</t>
  </si>
  <si>
    <t>Action|Adventure|Crime|Drama|Romance</t>
  </si>
  <si>
    <t>FledÂ </t>
  </si>
  <si>
    <t>The Sea InsideÂ </t>
  </si>
  <si>
    <t>ChloeÂ </t>
  </si>
  <si>
    <t>Fear and Loathing in Las VegasÂ </t>
  </si>
  <si>
    <t>Robert Moresco</t>
  </si>
  <si>
    <t>10th &amp; WolfÂ </t>
  </si>
  <si>
    <t>Claudia Llosa</t>
  </si>
  <si>
    <t>AloftÂ </t>
  </si>
  <si>
    <t>Meiert Avis</t>
  </si>
  <si>
    <t>UndiscoveredÂ </t>
  </si>
  <si>
    <t>The GuruÂ </t>
  </si>
  <si>
    <t>Karan Johar</t>
  </si>
  <si>
    <t>My Name Is KhanÂ </t>
  </si>
  <si>
    <t>Blair Hayes</t>
  </si>
  <si>
    <t>Adventure|Comedy|Romance|Sci-Fi</t>
  </si>
  <si>
    <t>Bubble BoyÂ </t>
  </si>
  <si>
    <t>Oliver Hirschbiegel</t>
  </si>
  <si>
    <t>DownfallÂ </t>
  </si>
  <si>
    <t>Dick Richards</t>
  </si>
  <si>
    <t>Adventure|Drama|Romance|War</t>
  </si>
  <si>
    <t>March or DieÂ </t>
  </si>
  <si>
    <t>The CounselorÂ </t>
  </si>
  <si>
    <t>Jon Poll</t>
  </si>
  <si>
    <t>Charlie BartlettÂ </t>
  </si>
  <si>
    <t>Ariel Vromen</t>
  </si>
  <si>
    <t>The IcemanÂ </t>
  </si>
  <si>
    <t>The World Is Not EnoughÂ </t>
  </si>
  <si>
    <t>Jez Butterworth</t>
  </si>
  <si>
    <t>Birthday GirlÂ </t>
  </si>
  <si>
    <t>The CampaignÂ </t>
  </si>
  <si>
    <t>Marc Forby</t>
  </si>
  <si>
    <t>Princess KaiulaniÂ </t>
  </si>
  <si>
    <t>Anthony Hemingway</t>
  </si>
  <si>
    <t>Action|Adventure|Drama|History|War</t>
  </si>
  <si>
    <t>Red TailsÂ </t>
  </si>
  <si>
    <t>Paris, je t'aimeÂ </t>
  </si>
  <si>
    <t>Extremely Loud &amp; Incredibly CloseÂ </t>
  </si>
  <si>
    <t>A Lot Like LoveÂ </t>
  </si>
  <si>
    <t>The Perez FamilyÂ </t>
  </si>
  <si>
    <t>Justin Chadwick</t>
  </si>
  <si>
    <t>The Other Boleyn GirlÂ </t>
  </si>
  <si>
    <t>Exorcist: The BeginningÂ </t>
  </si>
  <si>
    <t>William A. Graham</t>
  </si>
  <si>
    <t>Return to the Blue LagoonÂ </t>
  </si>
  <si>
    <t>Mr 3000Â </t>
  </si>
  <si>
    <t>Charles T. Kanganis</t>
  </si>
  <si>
    <t>3 Ninjas Kick BackÂ </t>
  </si>
  <si>
    <t>Peter Medak</t>
  </si>
  <si>
    <t>Romeo Is BleedingÂ </t>
  </si>
  <si>
    <t>A Better LifeÂ </t>
  </si>
  <si>
    <t>My Life in RuinsÂ </t>
  </si>
  <si>
    <t>Horror|Musical|Sci-Fi</t>
  </si>
  <si>
    <t>Repo! The Genetic OperaÂ </t>
  </si>
  <si>
    <t>Charlie Wilson's WarÂ </t>
  </si>
  <si>
    <t>Eric Blakeney</t>
  </si>
  <si>
    <t>Gun ShyÂ </t>
  </si>
  <si>
    <t>Henry Hobson</t>
  </si>
  <si>
    <t>MaggieÂ </t>
  </si>
  <si>
    <t>Stefan Ruzowitzky</t>
  </si>
  <si>
    <t>AnatomyÂ </t>
  </si>
  <si>
    <t>Uli Edel</t>
  </si>
  <si>
    <t>The Little VampireÂ </t>
  </si>
  <si>
    <t>Comedy|Drama|Romance|Sci-Fi</t>
  </si>
  <si>
    <t>Blast from the PastÂ </t>
  </si>
  <si>
    <t>Gremlins 2: The New BatchÂ </t>
  </si>
  <si>
    <t>Cars 2Â </t>
  </si>
  <si>
    <t>Bo Welch</t>
  </si>
  <si>
    <t>The Cat in the HatÂ </t>
  </si>
  <si>
    <t>Chris Gorak</t>
  </si>
  <si>
    <t>The Darkest HourÂ </t>
  </si>
  <si>
    <t>The RockerÂ </t>
  </si>
  <si>
    <t>Sgt. BilkoÂ </t>
  </si>
  <si>
    <t>Vicky Jenson</t>
  </si>
  <si>
    <t>Post GradÂ </t>
  </si>
  <si>
    <t>Crime|Drama|Musical</t>
  </si>
  <si>
    <t>Dancer in the DarkÂ </t>
  </si>
  <si>
    <t>Dario Argento</t>
  </si>
  <si>
    <t>Two Evil EyesÂ </t>
  </si>
  <si>
    <t>Michael Haneke</t>
  </si>
  <si>
    <t>AmourÂ </t>
  </si>
  <si>
    <t>Douglas McGrath</t>
  </si>
  <si>
    <t>Nicholas NicklebyÂ </t>
  </si>
  <si>
    <t>Cecil B. DeMentedÂ </t>
  </si>
  <si>
    <t>The PeacemakerÂ </t>
  </si>
  <si>
    <t>The Perfect ManÂ </t>
  </si>
  <si>
    <t>Be Kind RewindÂ </t>
  </si>
  <si>
    <t>Two LoversÂ </t>
  </si>
  <si>
    <t>James Bridges</t>
  </si>
  <si>
    <t>Bright Lights, Big CityÂ </t>
  </si>
  <si>
    <t>All or NothingÂ </t>
  </si>
  <si>
    <t>A Knight's TaleÂ </t>
  </si>
  <si>
    <t>Superman ReturnsÂ </t>
  </si>
  <si>
    <t>Death RaceÂ </t>
  </si>
  <si>
    <t>Pirates of the Caribbean: On Stranger TidesÂ </t>
  </si>
  <si>
    <t>Peaceful WarriorÂ </t>
  </si>
  <si>
    <t>Hayao Miyazaki</t>
  </si>
  <si>
    <t>Spirited AwayÂ </t>
  </si>
  <si>
    <t>Jon Avnet</t>
  </si>
  <si>
    <t>Up Close &amp; PersonalÂ </t>
  </si>
  <si>
    <t>Comedy|Drama|Music|War</t>
  </si>
  <si>
    <t>Mrs Henderson PresentsÂ </t>
  </si>
  <si>
    <t>The Transporter RefueledÂ </t>
  </si>
  <si>
    <t>George Ratliff</t>
  </si>
  <si>
    <t>Action|Comedy|Drama|Thriller</t>
  </si>
  <si>
    <t>Salvation BoulevardÂ </t>
  </si>
  <si>
    <t>Richard Kwietniowski</t>
  </si>
  <si>
    <t>Owning MahownyÂ </t>
  </si>
  <si>
    <t>Ekachai Uekrongtham</t>
  </si>
  <si>
    <t>Skin TradeÂ </t>
  </si>
  <si>
    <t>Thailand</t>
  </si>
  <si>
    <t>Adventure|Biography|Drama|History|War</t>
  </si>
  <si>
    <t>Lawrence of ArabiaÂ </t>
  </si>
  <si>
    <t>SpliceÂ </t>
  </si>
  <si>
    <t>Morning GloryÂ </t>
  </si>
  <si>
    <t>Killer JoeÂ </t>
  </si>
  <si>
    <t>Biography|Crime|Drama|Music</t>
  </si>
  <si>
    <t>Get Rich or Die Tryin'Â </t>
  </si>
  <si>
    <t>Chris Carter</t>
  </si>
  <si>
    <t>The X Files: I Want to BelieveÂ </t>
  </si>
  <si>
    <t>Out of TimeÂ </t>
  </si>
  <si>
    <t>Bob Odenkirk</t>
  </si>
  <si>
    <t>The Brothers SolomonÂ </t>
  </si>
  <si>
    <t>David Webb Peoples</t>
  </si>
  <si>
    <t>Action|Sci-Fi|Sport</t>
  </si>
  <si>
    <t>The Blood of HeroesÂ </t>
  </si>
  <si>
    <t>Action|Comedy|Sci-Fi|Thriller</t>
  </si>
  <si>
    <t>Superhero MovieÂ </t>
  </si>
  <si>
    <t>Kar-Wai Wong</t>
  </si>
  <si>
    <t>My Blueberry NightsÂ </t>
  </si>
  <si>
    <t>Alex CrossÂ </t>
  </si>
  <si>
    <t>Sam Fell</t>
  </si>
  <si>
    <t>The Tale of DespereauxÂ </t>
  </si>
  <si>
    <t>Graham Annable</t>
  </si>
  <si>
    <t>The BoxtrollsÂ </t>
  </si>
  <si>
    <t>I Heart HuckabeesÂ </t>
  </si>
  <si>
    <t>Action|Adventure|Fantasy|Horror|Sci-Fi</t>
  </si>
  <si>
    <t>Hellboy II: The Golden ArmyÂ </t>
  </si>
  <si>
    <t>Action|Animation|Comedy|Sci-Fi</t>
  </si>
  <si>
    <t>PixelsÂ </t>
  </si>
  <si>
    <t>Street Fighter: The Legend of Chun-LiÂ </t>
  </si>
  <si>
    <t>A Walk on the MoonÂ </t>
  </si>
  <si>
    <t>Peter MacDonald</t>
  </si>
  <si>
    <t>Rambo IIIÂ </t>
  </si>
  <si>
    <t>A Dangerous MethodÂ </t>
  </si>
  <si>
    <t>Unaccompanied MinorsÂ </t>
  </si>
  <si>
    <t>Eyes Wide ShutÂ </t>
  </si>
  <si>
    <t>The Indian in the CupboardÂ </t>
  </si>
  <si>
    <t>Swept AwayÂ </t>
  </si>
  <si>
    <t>Joshua Seftel</t>
  </si>
  <si>
    <t>War, Inc.Â </t>
  </si>
  <si>
    <t>Deconstructing HarryÂ </t>
  </si>
  <si>
    <t>David Schwimmer</t>
  </si>
  <si>
    <t>TrustÂ </t>
  </si>
  <si>
    <t>We're No AngelsÂ </t>
  </si>
  <si>
    <t>Jack Ryan: Shadow RecruitÂ </t>
  </si>
  <si>
    <t>Damon Santostefano</t>
  </si>
  <si>
    <t>Three to TangoÂ </t>
  </si>
  <si>
    <t>By the SeaÂ </t>
  </si>
  <si>
    <t>Jeff Kanew</t>
  </si>
  <si>
    <t>Troop Beverly HillsÂ </t>
  </si>
  <si>
    <t>Shaolin SoccerÂ </t>
  </si>
  <si>
    <t>StÃ©phane Aubier</t>
  </si>
  <si>
    <t>Animation|Comedy|Crime|Drama|Family</t>
  </si>
  <si>
    <t>Ernest &amp; CelestineÂ </t>
  </si>
  <si>
    <t>The Weather ManÂ </t>
  </si>
  <si>
    <t>The Damned UnitedÂ </t>
  </si>
  <si>
    <t>Takeshi Kitano</t>
  </si>
  <si>
    <t>BrotherÂ </t>
  </si>
  <si>
    <t>CasinoÂ </t>
  </si>
  <si>
    <t>The Brown BunnyÂ </t>
  </si>
  <si>
    <t>Fred Schepisi</t>
  </si>
  <si>
    <t>Last OrdersÂ </t>
  </si>
  <si>
    <t>Alex Zamm</t>
  </si>
  <si>
    <t>Chairman of the BoardÂ </t>
  </si>
  <si>
    <t>Whatever WorksÂ </t>
  </si>
  <si>
    <t>Catch a FireÂ </t>
  </si>
  <si>
    <t>Just Like HeavenÂ </t>
  </si>
  <si>
    <t>Jersey GirlÂ </t>
  </si>
  <si>
    <t>12 RoundsÂ </t>
  </si>
  <si>
    <t>Mel Smith</t>
  </si>
  <si>
    <t>Action|Comedy|Drama</t>
  </si>
  <si>
    <t>High Heels and Low LifesÂ </t>
  </si>
  <si>
    <t>The White RibbonÂ </t>
  </si>
  <si>
    <t>The In CrowdÂ </t>
  </si>
  <si>
    <t>Christian Duguay</t>
  </si>
  <si>
    <t>The Art of WarÂ </t>
  </si>
  <si>
    <t>Kevin Donovan</t>
  </si>
  <si>
    <t>The TuxedoÂ </t>
  </si>
  <si>
    <t>A Man ApartÂ </t>
  </si>
  <si>
    <t>Resurrecting the ChampÂ </t>
  </si>
  <si>
    <t>Rafa Lara</t>
  </si>
  <si>
    <t>Cinco de Mayo, La BatallaÂ </t>
  </si>
  <si>
    <t>EdmondÂ </t>
  </si>
  <si>
    <t>Jee-woon Kim</t>
  </si>
  <si>
    <t>The Good, the Bad, the WeirdÂ </t>
  </si>
  <si>
    <t>Gary McKendry</t>
  </si>
  <si>
    <t>Killer EliteÂ </t>
  </si>
  <si>
    <t>Steve Barron</t>
  </si>
  <si>
    <t>The Adventures of PinocchioÂ </t>
  </si>
  <si>
    <t>Antonia Bird</t>
  </si>
  <si>
    <t>RavenousÂ </t>
  </si>
  <si>
    <t>Czech Republic</t>
  </si>
  <si>
    <t>Geoff Murphy</t>
  </si>
  <si>
    <t>Under Siege 2: Dark TerritoryÂ </t>
  </si>
  <si>
    <t>Tommy Lee Jones</t>
  </si>
  <si>
    <t>Adventure|Crime|Drama|Mystery|Western</t>
  </si>
  <si>
    <t>Three BurialsÂ </t>
  </si>
  <si>
    <t>Michael Meredith</t>
  </si>
  <si>
    <t>The Open RoadÂ </t>
  </si>
  <si>
    <t>Michael Dinner</t>
  </si>
  <si>
    <t>The CrewÂ </t>
  </si>
  <si>
    <t>Arthur Hiller</t>
  </si>
  <si>
    <t>An Alan Smithee Film: Burn Hollywood BurnÂ </t>
  </si>
  <si>
    <t>Benedikt Erlingsson</t>
  </si>
  <si>
    <t>Of Horses and MenÂ </t>
  </si>
  <si>
    <t>Icelandic</t>
  </si>
  <si>
    <t>The RavenÂ </t>
  </si>
  <si>
    <t>Scott Marshall</t>
  </si>
  <si>
    <t>Blonde AmbitionÂ </t>
  </si>
  <si>
    <t>Ãlex de la Iglesia</t>
  </si>
  <si>
    <t>The Oxford MurdersÂ </t>
  </si>
  <si>
    <t>William A. Fraker</t>
  </si>
  <si>
    <t>Action|Adventure|Western</t>
  </si>
  <si>
    <t>The Legend of the Lone RangerÂ </t>
  </si>
  <si>
    <t>The Next Best ThingÂ </t>
  </si>
  <si>
    <t>Peter Kassovitz</t>
  </si>
  <si>
    <t>Jakob the LiarÂ </t>
  </si>
  <si>
    <t>The InfiltratorÂ </t>
  </si>
  <si>
    <t>HighlanderÂ </t>
  </si>
  <si>
    <t>BedazzledÂ </t>
  </si>
  <si>
    <t>Walking TallÂ </t>
  </si>
  <si>
    <t>Running ScaredÂ </t>
  </si>
  <si>
    <t>Laws of AttractionÂ </t>
  </si>
  <si>
    <t>The Ice StormÂ </t>
  </si>
  <si>
    <t>Grudge MatchÂ </t>
  </si>
  <si>
    <t>Jerry Zaks</t>
  </si>
  <si>
    <t>Marvin's RoomÂ </t>
  </si>
  <si>
    <t>Peter Care</t>
  </si>
  <si>
    <t>The Dangerous Lives of Altar BoysÂ </t>
  </si>
  <si>
    <t>The BeachÂ </t>
  </si>
  <si>
    <t>SwordfishÂ </t>
  </si>
  <si>
    <t>This Means WarÂ </t>
  </si>
  <si>
    <t>IstvÃ¡n SzabÃ³</t>
  </si>
  <si>
    <t>Being JuliaÂ </t>
  </si>
  <si>
    <t>9Â½ WeeksÂ </t>
  </si>
  <si>
    <t>Lethal Weapon 4Â </t>
  </si>
  <si>
    <t>Bruce Paltrow</t>
  </si>
  <si>
    <t>DuetsÂ </t>
  </si>
  <si>
    <t>Everyone Says I Love YouÂ </t>
  </si>
  <si>
    <t>StokerÂ </t>
  </si>
  <si>
    <t>My Soul to TakeÂ </t>
  </si>
  <si>
    <t>Floyd Mutrux</t>
  </si>
  <si>
    <t>There Goes My BabyÂ </t>
  </si>
  <si>
    <t>The Girl Next DoorÂ </t>
  </si>
  <si>
    <t>Tommy O'Haver</t>
  </si>
  <si>
    <t>Get Over ItÂ </t>
  </si>
  <si>
    <t>Death SentenceÂ </t>
  </si>
  <si>
    <t>Drama|Family|Music|Musical</t>
  </si>
  <si>
    <t>Black NativityÂ </t>
  </si>
  <si>
    <t>Ira Sachs</t>
  </si>
  <si>
    <t>Married LifeÂ </t>
  </si>
  <si>
    <t>Tora! Tora! Tora!Â </t>
  </si>
  <si>
    <t>FlawlessÂ </t>
  </si>
  <si>
    <t>Adventure|Comedy|Romance</t>
  </si>
  <si>
    <t>Sex DriveÂ </t>
  </si>
  <si>
    <t>Bless the ChildÂ </t>
  </si>
  <si>
    <t>John Frankenheimer</t>
  </si>
  <si>
    <t>Action|Adventure|Crime|Drama|Family|Fantasy|Romance|Thriller</t>
  </si>
  <si>
    <t>Reindeer GamesÂ </t>
  </si>
  <si>
    <t>Brian Koppelman</t>
  </si>
  <si>
    <t>Solitary ManÂ </t>
  </si>
  <si>
    <t>Agnieszka Holland</t>
  </si>
  <si>
    <t>Copying BeethovenÂ </t>
  </si>
  <si>
    <t>Out of SightÂ </t>
  </si>
  <si>
    <t>Nick Hamm</t>
  </si>
  <si>
    <t>GodsendÂ </t>
  </si>
  <si>
    <t>Out of the FurnaceÂ </t>
  </si>
  <si>
    <t>Just My LuckÂ </t>
  </si>
  <si>
    <t>Runner RunnerÂ </t>
  </si>
  <si>
    <t>Mark Dindal</t>
  </si>
  <si>
    <t>The Emperor's New GrooveÂ </t>
  </si>
  <si>
    <t>Danny DeVito</t>
  </si>
  <si>
    <t>HoffaÂ </t>
  </si>
  <si>
    <t>The Matrix RevolutionsÂ </t>
  </si>
  <si>
    <t>Kiss Kiss Bang BangÂ </t>
  </si>
  <si>
    <t>District B13Â </t>
  </si>
  <si>
    <t>Adam Rifkin</t>
  </si>
  <si>
    <t>Detroit Rock CityÂ </t>
  </si>
  <si>
    <t>Andy Cadiff</t>
  </si>
  <si>
    <t>Chasing LibertyÂ </t>
  </si>
  <si>
    <t>Action|Adventure|Family|Fantasy</t>
  </si>
  <si>
    <t>The Adventures of Sharkboy and Lavagirl 3-DÂ </t>
  </si>
  <si>
    <t>Disaster MovieÂ </t>
  </si>
  <si>
    <t>The MechanicÂ </t>
  </si>
  <si>
    <t>Superbabies: Baby Geniuses 2Â </t>
  </si>
  <si>
    <t>Paul Mazursky</t>
  </si>
  <si>
    <t>FaithfulÂ </t>
  </si>
  <si>
    <t>Action|Adventure|Family|Sci-Fi|Thriller</t>
  </si>
  <si>
    <t>Lost in SpaceÂ </t>
  </si>
  <si>
    <t>Stephen Carpenter</t>
  </si>
  <si>
    <t>Soul SurvivorsÂ </t>
  </si>
  <si>
    <t>Ringo Lam</t>
  </si>
  <si>
    <t>Maximum RiskÂ </t>
  </si>
  <si>
    <t>RentÂ </t>
  </si>
  <si>
    <t>The Family StoneÂ </t>
  </si>
  <si>
    <t>Biography|Comedy|Crime|Drama|Romance</t>
  </si>
  <si>
    <t>I Love You Phillip MorrisÂ </t>
  </si>
  <si>
    <t>Jeffrey W. Byrd</t>
  </si>
  <si>
    <t>King's RansomÂ </t>
  </si>
  <si>
    <t>Adventure|Family|Fantasy|Music|Musical</t>
  </si>
  <si>
    <t>The WizÂ </t>
  </si>
  <si>
    <t>ArmoredÂ </t>
  </si>
  <si>
    <t>Stealing HarvardÂ </t>
  </si>
  <si>
    <t>The Replacement KillersÂ </t>
  </si>
  <si>
    <t>RushÂ </t>
  </si>
  <si>
    <t>Benson Lee</t>
  </si>
  <si>
    <t>Battle of the YearÂ </t>
  </si>
  <si>
    <t>Lance Hool</t>
  </si>
  <si>
    <t>Action|Drama|History|Romance|War|Western</t>
  </si>
  <si>
    <t>One Man's HeroÂ </t>
  </si>
  <si>
    <t>Carroll Ballard</t>
  </si>
  <si>
    <t>DumaÂ </t>
  </si>
  <si>
    <t>Hollywood EndingÂ </t>
  </si>
  <si>
    <t>Janusz Kaminski</t>
  </si>
  <si>
    <t>Lost SoulsÂ </t>
  </si>
  <si>
    <t>Abel Ferrara</t>
  </si>
  <si>
    <t>The FuneralÂ </t>
  </si>
  <si>
    <t>WarriorÂ </t>
  </si>
  <si>
    <t>John Curran</t>
  </si>
  <si>
    <t>The Painted VeilÂ </t>
  </si>
  <si>
    <t>Opal DreamÂ </t>
  </si>
  <si>
    <t>Steven Seagal</t>
  </si>
  <si>
    <t>On Deadly GroundÂ </t>
  </si>
  <si>
    <t>William Dear</t>
  </si>
  <si>
    <t>The Perfect GameÂ </t>
  </si>
  <si>
    <t>Mort Nathan</t>
  </si>
  <si>
    <t>Boat TripÂ </t>
  </si>
  <si>
    <t>OndineÂ </t>
  </si>
  <si>
    <t>The Out-of-TownersÂ </t>
  </si>
  <si>
    <t>Jason BourneÂ </t>
  </si>
  <si>
    <t>Fred Durst</t>
  </si>
  <si>
    <t>Biography|Comedy|Drama|Family|Sport</t>
  </si>
  <si>
    <t>The LongshotsÂ </t>
  </si>
  <si>
    <t>Kurt Wimmer</t>
  </si>
  <si>
    <t>UltravioletÂ </t>
  </si>
  <si>
    <t>Under the RainbowÂ </t>
  </si>
  <si>
    <t>Jefferson in ParisÂ </t>
  </si>
  <si>
    <t>S.S. Rajamouli</t>
  </si>
  <si>
    <t>Action|Adventure|Drama|Fantasy|War</t>
  </si>
  <si>
    <t>Baahubali: The BeginningÂ </t>
  </si>
  <si>
    <t>Telugu</t>
  </si>
  <si>
    <t>Welcome to MooseportÂ </t>
  </si>
  <si>
    <t>The League of Extraordinary GentlemenÂ </t>
  </si>
  <si>
    <t>Ready to RumbleÂ </t>
  </si>
  <si>
    <t>Eric Bross</t>
  </si>
  <si>
    <t>On the LineÂ </t>
  </si>
  <si>
    <t>Welcome to CollinwoodÂ </t>
  </si>
  <si>
    <t>Je-kyu Kang</t>
  </si>
  <si>
    <t>Tae Guk Gi: The Brotherhood of WarÂ </t>
  </si>
  <si>
    <t>Fright NightÂ </t>
  </si>
  <si>
    <t>2046Â </t>
  </si>
  <si>
    <t>Simon BirchÂ </t>
  </si>
  <si>
    <t>Adventure|Biography|Drama|History|Sport|Thriller</t>
  </si>
  <si>
    <t>EverestÂ </t>
  </si>
  <si>
    <t>TradeÂ </t>
  </si>
  <si>
    <t>Adventure|Animation|Comedy|Family|Western</t>
  </si>
  <si>
    <t>RangoÂ </t>
  </si>
  <si>
    <t>Alan Rudolph</t>
  </si>
  <si>
    <t>Breakfast of ChampionsÂ </t>
  </si>
  <si>
    <t>Find Me GuiltyÂ </t>
  </si>
  <si>
    <t>The Bourne LegacyÂ </t>
  </si>
  <si>
    <t>American DreamzÂ </t>
  </si>
  <si>
    <t>InfamousÂ </t>
  </si>
  <si>
    <t>MadadayoÂ </t>
  </si>
  <si>
    <t>Critical CareÂ </t>
  </si>
  <si>
    <t>Chuan Lu</t>
  </si>
  <si>
    <t>City of Life and DeathÂ </t>
  </si>
  <si>
    <t>Code Name: The CleanerÂ </t>
  </si>
  <si>
    <t>Inherent ViceÂ </t>
  </si>
  <si>
    <t>DeadfallÂ </t>
  </si>
  <si>
    <t>Connie and CarlaÂ </t>
  </si>
  <si>
    <t>Angela's AshesÂ </t>
  </si>
  <si>
    <t>Joe Cornish</t>
  </si>
  <si>
    <t>Attack the BlockÂ </t>
  </si>
  <si>
    <t>Timothy Hines</t>
  </si>
  <si>
    <t>10 Days in a MadhouseÂ </t>
  </si>
  <si>
    <t>George Stevens</t>
  </si>
  <si>
    <t>The Greatest Story Ever ToldÂ </t>
  </si>
  <si>
    <t>Matthew Robbins</t>
  </si>
  <si>
    <t>DragonslayerÂ </t>
  </si>
  <si>
    <t>Cyrus Nowrasteh</t>
  </si>
  <si>
    <t>The Young MessiahÂ </t>
  </si>
  <si>
    <t>Daniel Sackheim</t>
  </si>
  <si>
    <t>The Glass HouseÂ </t>
  </si>
  <si>
    <t>Todd Lincoln</t>
  </si>
  <si>
    <t>The ApparitionÂ </t>
  </si>
  <si>
    <t>Serving SaraÂ </t>
  </si>
  <si>
    <t>Ella EnchantedÂ </t>
  </si>
  <si>
    <t>Ed WoodÂ </t>
  </si>
  <si>
    <t>Revolutionary RoadÂ </t>
  </si>
  <si>
    <t>Everybody's FineÂ </t>
  </si>
  <si>
    <t>Andrew Morahan</t>
  </si>
  <si>
    <t>Action|Fantasy|Romance|Sci-Fi</t>
  </si>
  <si>
    <t>Highlander: The Final DimensionÂ </t>
  </si>
  <si>
    <t>FlippedÂ </t>
  </si>
  <si>
    <t>Steve JobsÂ </t>
  </si>
  <si>
    <t>RocknRollaÂ </t>
  </si>
  <si>
    <t>Dudley Do-RightÂ </t>
  </si>
  <si>
    <t>The Island of Dr. MoreauÂ </t>
  </si>
  <si>
    <t>The End of the AffairÂ </t>
  </si>
  <si>
    <t>Beverly Hills Cop IIIÂ </t>
  </si>
  <si>
    <t>HackersÂ </t>
  </si>
  <si>
    <t>Fair GameÂ </t>
  </si>
  <si>
    <t>Raising HelenÂ </t>
  </si>
  <si>
    <t>Never Let Me GoÂ </t>
  </si>
  <si>
    <t>John H. Lee</t>
  </si>
  <si>
    <t>Operation ChromiteÂ </t>
  </si>
  <si>
    <t>DuneÂ </t>
  </si>
  <si>
    <t>Action|Adventure|Fantasy|Horror|Sci-Fi|Thriller</t>
  </si>
  <si>
    <t>Blade: TrinityÂ </t>
  </si>
  <si>
    <t>Dave Borthwick</t>
  </si>
  <si>
    <t>DoogalÂ </t>
  </si>
  <si>
    <t>Action|Drama|Fantasy|Mystery|Sci-Fi|Thriller</t>
  </si>
  <si>
    <t>Dark CityÂ </t>
  </si>
  <si>
    <t>Gaspar NoÃ©</t>
  </si>
  <si>
    <t>Enter the VoidÂ </t>
  </si>
  <si>
    <t>In the Land of Blood and HoneyÂ </t>
  </si>
  <si>
    <t>Bosnian</t>
  </si>
  <si>
    <t>Machete KillsÂ </t>
  </si>
  <si>
    <t>Ellory Elkayem</t>
  </si>
  <si>
    <t>Eight Legged FreaksÂ </t>
  </si>
  <si>
    <t>The Killer Inside MeÂ </t>
  </si>
  <si>
    <t>TranssiberianÂ </t>
  </si>
  <si>
    <t>Fred Dekker</t>
  </si>
  <si>
    <t>RoboCop 3Â </t>
  </si>
  <si>
    <t>Charlie St. CloudÂ </t>
  </si>
  <si>
    <t>SafeÂ </t>
  </si>
  <si>
    <t>What's the Worst That Could Happen?Â </t>
  </si>
  <si>
    <t>Philip Saville</t>
  </si>
  <si>
    <t>The Visual Bible: The Gospel of JohnÂ </t>
  </si>
  <si>
    <t>The MusketeerÂ </t>
  </si>
  <si>
    <t>Eric Bress</t>
  </si>
  <si>
    <t>The Butterfly EffectÂ </t>
  </si>
  <si>
    <t>James Fargo</t>
  </si>
  <si>
    <t>Action|Adventure|History</t>
  </si>
  <si>
    <t>CaravansÂ </t>
  </si>
  <si>
    <t>Antonio Banderas</t>
  </si>
  <si>
    <t>Crazy in AlabamaÂ </t>
  </si>
  <si>
    <t>Michael Chapman</t>
  </si>
  <si>
    <t>The Clan of the Cave BearÂ </t>
  </si>
  <si>
    <t>88 MinutesÂ </t>
  </si>
  <si>
    <t>Susanne Bier</t>
  </si>
  <si>
    <t>Things We Lost in the FireÂ </t>
  </si>
  <si>
    <t>Franklin J. Schaffner</t>
  </si>
  <si>
    <t>SphinxÂ </t>
  </si>
  <si>
    <t>Justin Zackham</t>
  </si>
  <si>
    <t>The Big WeddingÂ </t>
  </si>
  <si>
    <t>Hyung-rae Shim</t>
  </si>
  <si>
    <t>The Last GodfatherÂ </t>
  </si>
  <si>
    <t>Night at the Museum: Secret of the TombÂ </t>
  </si>
  <si>
    <t>StonewallÂ </t>
  </si>
  <si>
    <t>Anne Fontaine</t>
  </si>
  <si>
    <t>Coco Before ChanelÂ </t>
  </si>
  <si>
    <t>The InternshipÂ </t>
  </si>
  <si>
    <t>Action|Thriller|Western</t>
  </si>
  <si>
    <t>The Quick and the DeadÂ </t>
  </si>
  <si>
    <t>The HostÂ </t>
  </si>
  <si>
    <t>RoninÂ </t>
  </si>
  <si>
    <t>Giuseppe Tornatore</t>
  </si>
  <si>
    <t>Crime|Drama|Mystery|Romance</t>
  </si>
  <si>
    <t>The Best OfferÂ </t>
  </si>
  <si>
    <t>Snake EyesÂ </t>
  </si>
  <si>
    <t>Strange WildernessÂ </t>
  </si>
  <si>
    <t>Crime|Drama|History</t>
  </si>
  <si>
    <t>The ConspiratorÂ </t>
  </si>
  <si>
    <t>Jonathan Teplitzky</t>
  </si>
  <si>
    <t>Biography|Drama|Romance|War</t>
  </si>
  <si>
    <t>The Railway ManÂ </t>
  </si>
  <si>
    <t>Mic Rodgers</t>
  </si>
  <si>
    <t>Universal Soldier: The ReturnÂ </t>
  </si>
  <si>
    <t>The HomesmanÂ </t>
  </si>
  <si>
    <t>Little BoyÂ </t>
  </si>
  <si>
    <t>HamletÂ </t>
  </si>
  <si>
    <t>X-Men: First ClassÂ </t>
  </si>
  <si>
    <t>One for the MoneyÂ </t>
  </si>
  <si>
    <t>The Devil's DoubleÂ </t>
  </si>
  <si>
    <t>Belgium</t>
  </si>
  <si>
    <t>Funny GamesÂ </t>
  </si>
  <si>
    <t>Self/lessÂ </t>
  </si>
  <si>
    <t>Adventure|Fantasy|Mystery|Thriller</t>
  </si>
  <si>
    <t>Young Sherlock HolmesÂ </t>
  </si>
  <si>
    <t>Christian Alvart</t>
  </si>
  <si>
    <t>Case 39Â </t>
  </si>
  <si>
    <t>The 33Â </t>
  </si>
  <si>
    <t>Chile</t>
  </si>
  <si>
    <t>The Next Three DaysÂ </t>
  </si>
  <si>
    <t>James Dodson</t>
  </si>
  <si>
    <t>The Other End of the LineÂ </t>
  </si>
  <si>
    <t>Action|Adventure|Comedy|Fantasy</t>
  </si>
  <si>
    <t>Big Trouble in Little ChinaÂ </t>
  </si>
  <si>
    <t>Suicide SquadÂ </t>
  </si>
  <si>
    <t>An Everlasting PieceÂ </t>
  </si>
  <si>
    <t>Christian Volckman</t>
  </si>
  <si>
    <t>Action|Animation|Sci-Fi|Thriller</t>
  </si>
  <si>
    <t>RenaissanceÂ </t>
  </si>
  <si>
    <t>MargaretÂ </t>
  </si>
  <si>
    <t>Angel EyesÂ </t>
  </si>
  <si>
    <t>Casino JackÂ </t>
  </si>
  <si>
    <t>Lords of DogtownÂ </t>
  </si>
  <si>
    <t>Chasing MavericksÂ </t>
  </si>
  <si>
    <t>Gangster SquadÂ </t>
  </si>
  <si>
    <t>The ImmigrantÂ </t>
  </si>
  <si>
    <t>ShooterÂ </t>
  </si>
  <si>
    <t>The Manchurian CandidateÂ </t>
  </si>
  <si>
    <t>Gary Shore</t>
  </si>
  <si>
    <t>Action|Drama|Fantasy|Horror|War</t>
  </si>
  <si>
    <t>Dracula UntoldÂ </t>
  </si>
  <si>
    <t>Max FÃ¤rberbÃ¶ck</t>
  </si>
  <si>
    <t>Aimee &amp; JaguarÂ </t>
  </si>
  <si>
    <t>Stop-LossÂ </t>
  </si>
  <si>
    <t>ManderlayÂ </t>
  </si>
  <si>
    <t>WimbledonÂ </t>
  </si>
  <si>
    <t>Moonlight MileÂ </t>
  </si>
  <si>
    <t>Comedy|Family|Fantasy|Horror|Mystery</t>
  </si>
  <si>
    <t>The Haunted MansionÂ </t>
  </si>
  <si>
    <t>Nanette Burstein</t>
  </si>
  <si>
    <t>Going the DistanceÂ </t>
  </si>
  <si>
    <t>Ron Maxwell</t>
  </si>
  <si>
    <t>GettysburgÂ </t>
  </si>
  <si>
    <t>Michael Radford</t>
  </si>
  <si>
    <t>The Merchant of VeniceÂ </t>
  </si>
  <si>
    <t>A Most Violent YearÂ </t>
  </si>
  <si>
    <t>Drama|Music|Mystery|Romance|Thriller</t>
  </si>
  <si>
    <t>AbandonÂ </t>
  </si>
  <si>
    <t>Pride and GloryÂ </t>
  </si>
  <si>
    <t>Midnight SpecialÂ </t>
  </si>
  <si>
    <t>Greece</t>
  </si>
  <si>
    <t>Sergey Bodrov</t>
  </si>
  <si>
    <t>Mongol: The Rise of Genghis KhanÂ </t>
  </si>
  <si>
    <t>Mongolian</t>
  </si>
  <si>
    <t>Summer CatchÂ </t>
  </si>
  <si>
    <t>Kenneth Johnson</t>
  </si>
  <si>
    <t>Action|Crime|Sci-Fi</t>
  </si>
  <si>
    <t>SteelÂ </t>
  </si>
  <si>
    <t>Wayne Beach</t>
  </si>
  <si>
    <t>Slow BurnÂ </t>
  </si>
  <si>
    <t>The White CountessÂ </t>
  </si>
  <si>
    <t>AntzÂ </t>
  </si>
  <si>
    <t>I Don't Know How She Does ItÂ </t>
  </si>
  <si>
    <t>Hsiao-Hsien Hou</t>
  </si>
  <si>
    <t>The AssassinÂ </t>
  </si>
  <si>
    <t>Oscar and LucindaÂ </t>
  </si>
  <si>
    <t>MagnoliaÂ </t>
  </si>
  <si>
    <t>Nick Hurran</t>
  </si>
  <si>
    <t>Little Black BookÂ </t>
  </si>
  <si>
    <t>Ray Lawrence</t>
  </si>
  <si>
    <t>JindabyneÂ </t>
  </si>
  <si>
    <t>Chicken LittleÂ </t>
  </si>
  <si>
    <t>Gregor Jordan</t>
  </si>
  <si>
    <t>Comedy|Crime|Drama|Thriller|War</t>
  </si>
  <si>
    <t>Buffalo SoldiersÂ </t>
  </si>
  <si>
    <t>SerenityÂ </t>
  </si>
  <si>
    <t>Hal Needham</t>
  </si>
  <si>
    <t>MegaforceÂ </t>
  </si>
  <si>
    <t>Straw DogsÂ </t>
  </si>
  <si>
    <t>Jim Goddard</t>
  </si>
  <si>
    <t>Adventure|Crime|Drama|Romance</t>
  </si>
  <si>
    <t>Shanghai SurpriseÂ </t>
  </si>
  <si>
    <t>Premium RushÂ </t>
  </si>
  <si>
    <t>BandslamÂ </t>
  </si>
  <si>
    <t>Anything ElseÂ </t>
  </si>
  <si>
    <t>The Lucky OnesÂ </t>
  </si>
  <si>
    <t>Pat O'Connor</t>
  </si>
  <si>
    <t>Sweet NovemberÂ </t>
  </si>
  <si>
    <t>For Love of the GameÂ </t>
  </si>
  <si>
    <t>The CorruptorÂ </t>
  </si>
  <si>
    <t>Uwe Boll</t>
  </si>
  <si>
    <t>Alone in the DarkÂ </t>
  </si>
  <si>
    <t>The ReapingÂ </t>
  </si>
  <si>
    <t>Jonathan Kaplan</t>
  </si>
  <si>
    <t>Brokedown PalaceÂ </t>
  </si>
  <si>
    <t>Rupert Sanders</t>
  </si>
  <si>
    <t>Snow White and the HuntsmanÂ </t>
  </si>
  <si>
    <t>RyÃ»hei Kitamura</t>
  </si>
  <si>
    <t>Fantasy|Horror|Mystery</t>
  </si>
  <si>
    <t>The Midnight Meat TrainÂ </t>
  </si>
  <si>
    <t>Mrs. WinterbourneÂ </t>
  </si>
  <si>
    <t>The Change-UpÂ </t>
  </si>
  <si>
    <t>Dito Montiel</t>
  </si>
  <si>
    <t>The Son of No OneÂ </t>
  </si>
  <si>
    <t>Vicente Amorim</t>
  </si>
  <si>
    <t>GoodÂ </t>
  </si>
  <si>
    <t>Jake Paltrow</t>
  </si>
  <si>
    <t>Comedy|Drama|Fantasy|Music|Romance</t>
  </si>
  <si>
    <t>The Good NightÂ </t>
  </si>
  <si>
    <t>Jonathan Glazer</t>
  </si>
  <si>
    <t>BirthÂ </t>
  </si>
  <si>
    <t>Noel Marshall</t>
  </si>
  <si>
    <t>RoarÂ </t>
  </si>
  <si>
    <t>Bruce Hunt</t>
  </si>
  <si>
    <t>The CaveÂ </t>
  </si>
  <si>
    <t>16 BlocksÂ </t>
  </si>
  <si>
    <t>WillardÂ </t>
  </si>
  <si>
    <t>Udayan Prasad</t>
  </si>
  <si>
    <t>The Yellow HandkerchiefÂ </t>
  </si>
  <si>
    <t>Petter NÃ¦ss</t>
  </si>
  <si>
    <t>EllingÂ </t>
  </si>
  <si>
    <t>GÃ©rard Krawczyk</t>
  </si>
  <si>
    <t>WasabiÂ </t>
  </si>
  <si>
    <t>Joe SomebodyÂ </t>
  </si>
  <si>
    <t>The AbyssÂ </t>
  </si>
  <si>
    <t>Allen Hughes</t>
  </si>
  <si>
    <t>Broken CityÂ </t>
  </si>
  <si>
    <t>Laurent Tirard</t>
  </si>
  <si>
    <t>Comedy|History</t>
  </si>
  <si>
    <t>MoliÃ¨reÂ </t>
  </si>
  <si>
    <t>Veronica GuerinÂ </t>
  </si>
  <si>
    <t>The Incredible HulkÂ </t>
  </si>
  <si>
    <t>Gary Chapman</t>
  </si>
  <si>
    <t>Adventure|Animation|Comedy|Family|War</t>
  </si>
  <si>
    <t>ValiantÂ </t>
  </si>
  <si>
    <t>Steve Antin</t>
  </si>
  <si>
    <t>BurlesqueÂ </t>
  </si>
  <si>
    <t>Harley Davidson and the Marlboro ManÂ </t>
  </si>
  <si>
    <t>Play It to the BoneÂ </t>
  </si>
  <si>
    <t>Terrence Malick</t>
  </si>
  <si>
    <t>The Thin Red LineÂ </t>
  </si>
  <si>
    <t>The MasterÂ </t>
  </si>
  <si>
    <t>Renaissance ManÂ </t>
  </si>
  <si>
    <t>AdoreÂ </t>
  </si>
  <si>
    <t>CursedÂ </t>
  </si>
  <si>
    <t>Marc Abraham</t>
  </si>
  <si>
    <t>Flash of GeniusÂ </t>
  </si>
  <si>
    <t>Alex &amp; EmmaÂ </t>
  </si>
  <si>
    <t>Comedy|Crime|Family|Romance</t>
  </si>
  <si>
    <t>New York MinuteÂ </t>
  </si>
  <si>
    <t>VampsÂ </t>
  </si>
  <si>
    <t>Rodman Flender</t>
  </si>
  <si>
    <t>Idle HandsÂ </t>
  </si>
  <si>
    <t>I'm Not There.Â </t>
  </si>
  <si>
    <t>AlohaÂ </t>
  </si>
  <si>
    <t>Megiddo: The Omega Code 2Â </t>
  </si>
  <si>
    <t>Michael Dowse</t>
  </si>
  <si>
    <t>Take Me Home TonightÂ </t>
  </si>
  <si>
    <t>Action|Fantasy|Horror|Mystery</t>
  </si>
  <si>
    <t>End of DaysÂ </t>
  </si>
  <si>
    <t>Mabrouk El Mechri</t>
  </si>
  <si>
    <t>The Cold Light of DayÂ </t>
  </si>
  <si>
    <t>MarmadukeÂ </t>
  </si>
  <si>
    <t>Action|Adventure|Drama|History|Romance</t>
  </si>
  <si>
    <t>The BountyÂ </t>
  </si>
  <si>
    <t>Frost/NixonÂ </t>
  </si>
  <si>
    <t>Adventure|Drama|Horror|Thriller</t>
  </si>
  <si>
    <t>The Ghost and the DarknessÂ </t>
  </si>
  <si>
    <t>The Brothers BloomÂ </t>
  </si>
  <si>
    <t>Black KnightÂ </t>
  </si>
  <si>
    <t>Fur: An Imaginary Portrait of Diane ArbusÂ </t>
  </si>
  <si>
    <t>Drama|Thriller|War</t>
  </si>
  <si>
    <t>Black BookÂ </t>
  </si>
  <si>
    <t>Jean-Jacques Annaud</t>
  </si>
  <si>
    <t>Enemy at the GatesÂ </t>
  </si>
  <si>
    <t>Mission: Impossible IIIÂ </t>
  </si>
  <si>
    <t>Angels &amp; DemonsÂ </t>
  </si>
  <si>
    <t>Year OneÂ </t>
  </si>
  <si>
    <t>North CountryÂ </t>
  </si>
  <si>
    <t>Walk Hard: The Dewey Cox StoryÂ </t>
  </si>
  <si>
    <t>The Four FeathersÂ </t>
  </si>
  <si>
    <t>Action|Crime|Drama|History|Western</t>
  </si>
  <si>
    <t>The Newton BoysÂ </t>
  </si>
  <si>
    <t>Comedy|Mystery|Sci-Fi|Thriller</t>
  </si>
  <si>
    <t>Southland TalesÂ </t>
  </si>
  <si>
    <t>Beyond the SeaÂ </t>
  </si>
  <si>
    <t>Emile Ardolino</t>
  </si>
  <si>
    <t>Family|Fantasy|Music</t>
  </si>
  <si>
    <t>The NutcrackerÂ </t>
  </si>
  <si>
    <t>Star Trek: NemesisÂ </t>
  </si>
  <si>
    <t>Andrea Di Stefano</t>
  </si>
  <si>
    <t>Escobar: Paradise LostÂ </t>
  </si>
  <si>
    <t>Reign of FireÂ </t>
  </si>
  <si>
    <t>Michael CollinsÂ </t>
  </si>
  <si>
    <t>Drama|Mystery|Romance|Thriller|War</t>
  </si>
  <si>
    <t>The Quiet AmericanÂ </t>
  </si>
  <si>
    <t>Action|Horror|Romance</t>
  </si>
  <si>
    <t>Pride and Prejudice and ZombiesÂ </t>
  </si>
  <si>
    <t>Wicker ParkÂ </t>
  </si>
  <si>
    <t>Matt Dillon</t>
  </si>
  <si>
    <t>City of GhostsÂ </t>
  </si>
  <si>
    <t>Action|Crime|Drama|Mystery|Sci-Fi|Thriller</t>
  </si>
  <si>
    <t>CriminalÂ </t>
  </si>
  <si>
    <t>HereafterÂ </t>
  </si>
  <si>
    <t>Frederik Du Chau</t>
  </si>
  <si>
    <t>Adventure|Animation|Comedy|Drama|Family|Fantasy|Musical</t>
  </si>
  <si>
    <t>The Magic Sword: Quest for CamelotÂ </t>
  </si>
  <si>
    <t>The New WorldÂ </t>
  </si>
  <si>
    <t>The Salton SeaÂ </t>
  </si>
  <si>
    <t>Florent-Emilio Siri</t>
  </si>
  <si>
    <t>HostageÂ </t>
  </si>
  <si>
    <t>ParkerÂ </t>
  </si>
  <si>
    <t>Action|Adventure|Romance|Thriller</t>
  </si>
  <si>
    <t>First KnightÂ </t>
  </si>
  <si>
    <t>Furry VengeanceÂ </t>
  </si>
  <si>
    <t>Man on the MoonÂ </t>
  </si>
  <si>
    <t>ChappieÂ </t>
  </si>
  <si>
    <t>Wall Street: Money Never SleepsÂ </t>
  </si>
  <si>
    <t>John Herzfeld</t>
  </si>
  <si>
    <t>15 MinutesÂ </t>
  </si>
  <si>
    <t>Jean-Paul Rappeneau</t>
  </si>
  <si>
    <t>Comedy|Drama|Mystery|Romance|Thriller|War</t>
  </si>
  <si>
    <t>Bon voyageÂ </t>
  </si>
  <si>
    <t>TranceÂ </t>
  </si>
  <si>
    <t>Crime|Drama|Music|Thriller</t>
  </si>
  <si>
    <t>Kansas CityÂ </t>
  </si>
  <si>
    <t>Batman &amp; RobinÂ </t>
  </si>
  <si>
    <t>Vondie Curtis-Hall</t>
  </si>
  <si>
    <t>GlitterÂ </t>
  </si>
  <si>
    <t>Angelo Pizzo</t>
  </si>
  <si>
    <t>CourageÂ </t>
  </si>
  <si>
    <t>RenditionÂ </t>
  </si>
  <si>
    <t>The HoaxÂ </t>
  </si>
  <si>
    <t>Li Zhang</t>
  </si>
  <si>
    <t>1911Â </t>
  </si>
  <si>
    <t>Charlie Kaufman</t>
  </si>
  <si>
    <t>Synecdoche, New YorkÂ </t>
  </si>
  <si>
    <t>Raging BullÂ </t>
  </si>
  <si>
    <t>Nancy Walker</t>
  </si>
  <si>
    <t>Biography|Comedy|Musical</t>
  </si>
  <si>
    <t>Can't Stop the MusicÂ </t>
  </si>
  <si>
    <t>Peter Hastings</t>
  </si>
  <si>
    <t>Comedy|Family|Music|Musical</t>
  </si>
  <si>
    <t>The Country BearsÂ </t>
  </si>
  <si>
    <t>102 DalmatiansÂ </t>
  </si>
  <si>
    <t>Drama|Fantasy|Thriller</t>
  </si>
  <si>
    <t>In DreamsÂ </t>
  </si>
  <si>
    <t>Barbet Schroeder</t>
  </si>
  <si>
    <t>Murder by NumbersÂ </t>
  </si>
  <si>
    <t>Riding in Cars with BoysÂ </t>
  </si>
  <si>
    <t>Miguel Sapochnik</t>
  </si>
  <si>
    <t>Repo MenÂ </t>
  </si>
  <si>
    <t>Suspect ZeroÂ </t>
  </si>
  <si>
    <t>Bad Lieutenant: Port of Call New OrleansÂ </t>
  </si>
  <si>
    <t>Russell Crowe</t>
  </si>
  <si>
    <t>The Water DivinerÂ </t>
  </si>
  <si>
    <t>Marci XÂ </t>
  </si>
  <si>
    <t>Chris Roberts</t>
  </si>
  <si>
    <t>Wing CommanderÂ </t>
  </si>
  <si>
    <t>The Last AirbenderÂ </t>
  </si>
  <si>
    <t>UnstoppableÂ </t>
  </si>
  <si>
    <t>Comedy|Crime|Mystery|Romance</t>
  </si>
  <si>
    <t>The Curse of the Jade ScorpionÂ </t>
  </si>
  <si>
    <t>The Sweetest ThingÂ </t>
  </si>
  <si>
    <t>Action|Adventure|Comedy|Crime|Music|Mystery</t>
  </si>
  <si>
    <t>The Adventures of Ford FairlaneÂ </t>
  </si>
  <si>
    <t>ElektraÂ </t>
  </si>
  <si>
    <t>The Tree of LifeÂ </t>
  </si>
  <si>
    <t>Willard Huyck</t>
  </si>
  <si>
    <t>Howard the DuckÂ </t>
  </si>
  <si>
    <t>You Will Meet a Tall Dark StrangerÂ </t>
  </si>
  <si>
    <t>Drama|Musical|Romance|Thriller</t>
  </si>
  <si>
    <t>The Phantom of the OperaÂ </t>
  </si>
  <si>
    <t>EquilibriumÂ </t>
  </si>
  <si>
    <t>Action|Comedy|Crime|Fantasy|Horror|Mystery|Sci-Fi|Thriller</t>
  </si>
  <si>
    <t>Dylan Dog: Dead of NightÂ </t>
  </si>
  <si>
    <t>Joseph Kahn</t>
  </si>
  <si>
    <t>TorqueÂ </t>
  </si>
  <si>
    <t>The Spiderwick ChroniclesÂ </t>
  </si>
  <si>
    <t>Gordon Chan</t>
  </si>
  <si>
    <t>Action|Comedy|Fantasy</t>
  </si>
  <si>
    <t>The MedallionÂ </t>
  </si>
  <si>
    <t>GossipÂ </t>
  </si>
  <si>
    <t>PonyoÂ </t>
  </si>
  <si>
    <t>Matthew Diamond</t>
  </si>
  <si>
    <t>The Oogieloves in the Big Balloon AdventureÂ </t>
  </si>
  <si>
    <t>Leap YearÂ </t>
  </si>
  <si>
    <t>Adventure|Animation|Comedy|Crime|Family</t>
  </si>
  <si>
    <t>Fantastic Mr. FoxÂ </t>
  </si>
  <si>
    <t>AntitrustÂ </t>
  </si>
  <si>
    <t>Rowan Joffe</t>
  </si>
  <si>
    <t>Before I Go to SleepÂ </t>
  </si>
  <si>
    <t>DoomsdayÂ </t>
  </si>
  <si>
    <t>ShortsÂ </t>
  </si>
  <si>
    <t>Mystery, AlaskaÂ </t>
  </si>
  <si>
    <t>Niels Arden Oplev</t>
  </si>
  <si>
    <t>Dead Man DownÂ </t>
  </si>
  <si>
    <t>Extraordinary MeasuresÂ </t>
  </si>
  <si>
    <t>Howl's Moving CastleÂ </t>
  </si>
  <si>
    <t>ChangelingÂ </t>
  </si>
  <si>
    <t>Charlie's Angels: Full ThrottleÂ </t>
  </si>
  <si>
    <t>Marcos Siega</t>
  </si>
  <si>
    <t>UnderclassmanÂ </t>
  </si>
  <si>
    <t>The Ninth GateÂ </t>
  </si>
  <si>
    <t>DuplicityÂ </t>
  </si>
  <si>
    <t>Say It Isn't SoÂ </t>
  </si>
  <si>
    <t>Fantasia 2000Â </t>
  </si>
  <si>
    <t>Menno Meyjes</t>
  </si>
  <si>
    <t>Martian ChildÂ </t>
  </si>
  <si>
    <t>Action|Biography|Crime|Drama</t>
  </si>
  <si>
    <t>The Baader Meinhof ComplexÂ </t>
  </si>
  <si>
    <t>Ghosts of MarsÂ </t>
  </si>
  <si>
    <t>The ClaimÂ </t>
  </si>
  <si>
    <t>David Anspaugh</t>
  </si>
  <si>
    <t>The Game of Their LivesÂ </t>
  </si>
  <si>
    <t>AndrÃ© Ã˜vredal</t>
  </si>
  <si>
    <t>Comedy|Drama|Fantasy|Horror</t>
  </si>
  <si>
    <t>TrollhunterÂ </t>
  </si>
  <si>
    <t>Steve Boyum</t>
  </si>
  <si>
    <t>Meet the DeedlesÂ </t>
  </si>
  <si>
    <t>AssassinsÂ </t>
  </si>
  <si>
    <t>Rapa NuiÂ </t>
  </si>
  <si>
    <t>City HallÂ </t>
  </si>
  <si>
    <t>The TempestÂ </t>
  </si>
  <si>
    <t>Adventure|Comedy|Family|Fantasy|Sci-Fi</t>
  </si>
  <si>
    <t>Aliens in the AtticÂ </t>
  </si>
  <si>
    <t>Mike Disa</t>
  </si>
  <si>
    <t>Hoodwinked Too! Hood vs. EvilÂ </t>
  </si>
  <si>
    <t>The World's Fastest IndianÂ </t>
  </si>
  <si>
    <t>A Simple WishÂ </t>
  </si>
  <si>
    <t>Big MiracleÂ </t>
  </si>
  <si>
    <t>Righteous KillÂ </t>
  </si>
  <si>
    <t>5 Days of WarÂ </t>
  </si>
  <si>
    <t>Georgia</t>
  </si>
  <si>
    <t>Last Action HeroÂ </t>
  </si>
  <si>
    <t>Blake Edwards</t>
  </si>
  <si>
    <t>Comedy|Drama|Musical|Romance|War</t>
  </si>
  <si>
    <t>Darling LiliÂ </t>
  </si>
  <si>
    <t>Lions for LambsÂ </t>
  </si>
  <si>
    <t>The BeaverÂ </t>
  </si>
  <si>
    <t>Mirror MirrorÂ </t>
  </si>
  <si>
    <t>StoneÂ </t>
  </si>
  <si>
    <t>Dark ShadowsÂ </t>
  </si>
  <si>
    <t>ChÃ©riÂ </t>
  </si>
  <si>
    <t>Flight of the IntruderÂ </t>
  </si>
  <si>
    <t>UnleashedÂ </t>
  </si>
  <si>
    <t>Corey Yuen</t>
  </si>
  <si>
    <t>DOA: Dead or AliveÂ </t>
  </si>
  <si>
    <t>Little ChildrenÂ </t>
  </si>
  <si>
    <t>Jacques Perrin</t>
  </si>
  <si>
    <t>OceansÂ </t>
  </si>
  <si>
    <t>Drama|Fantasy|Musical|Romance</t>
  </si>
  <si>
    <t>Across the UniverseÂ </t>
  </si>
  <si>
    <t>Extreme MeasuresÂ </t>
  </si>
  <si>
    <t>The HuntedÂ </t>
  </si>
  <si>
    <t>My Best Friend's GirlÂ </t>
  </si>
  <si>
    <t>Man of the HouseÂ </t>
  </si>
  <si>
    <t>InstinctÂ </t>
  </si>
  <si>
    <t>Bob Rafelson</t>
  </si>
  <si>
    <t>Blood and WineÂ </t>
  </si>
  <si>
    <t>Tank GirlÂ </t>
  </si>
  <si>
    <t>Christian Carion</t>
  </si>
  <si>
    <t>Drama|History|Music|Romance|War</t>
  </si>
  <si>
    <t>Joyeux NoelÂ </t>
  </si>
  <si>
    <t>John Duigan</t>
  </si>
  <si>
    <t>MollyÂ </t>
  </si>
  <si>
    <t>Our Brand Is CrisisÂ </t>
  </si>
  <si>
    <t>The Lovely BonesÂ </t>
  </si>
  <si>
    <t>Annabel Jankel</t>
  </si>
  <si>
    <t>Super Mario Bros.Â </t>
  </si>
  <si>
    <t>Zoolander 2Â </t>
  </si>
  <si>
    <t>Stuck on YouÂ </t>
  </si>
  <si>
    <t>Action|Comedy|Crime|Sci-Fi|Thriller</t>
  </si>
  <si>
    <t>The Green HornetÂ </t>
  </si>
  <si>
    <t>A.I. Artificial IntelligenceÂ </t>
  </si>
  <si>
    <t>Percy Jackson: Sea of MonstersÂ </t>
  </si>
  <si>
    <t>An Unfinished LifeÂ </t>
  </si>
  <si>
    <t>We Are MarshallÂ </t>
  </si>
  <si>
    <t>The Good ThiefÂ </t>
  </si>
  <si>
    <t>Kent Alterman</t>
  </si>
  <si>
    <t>Semi-ProÂ </t>
  </si>
  <si>
    <t>A Thousand WordsÂ </t>
  </si>
  <si>
    <t>The DilemmaÂ </t>
  </si>
  <si>
    <t>DreddÂ </t>
  </si>
  <si>
    <t>Snow Falling on CedarsÂ </t>
  </si>
  <si>
    <t>Action|Western</t>
  </si>
  <si>
    <t>American OutlawsÂ </t>
  </si>
  <si>
    <t>The HolidayÂ </t>
  </si>
  <si>
    <t>Hollow ManÂ </t>
  </si>
  <si>
    <t>The Ant BullyÂ </t>
  </si>
  <si>
    <t>Daniel Algrant</t>
  </si>
  <si>
    <t>People I KnowÂ </t>
  </si>
  <si>
    <t>Playing for KeepsÂ </t>
  </si>
  <si>
    <t>BlindnessÂ </t>
  </si>
  <si>
    <t>ElysiumÂ </t>
  </si>
  <si>
    <t>The StatementÂ </t>
  </si>
  <si>
    <t>Gangs of New YorkÂ </t>
  </si>
  <si>
    <t>SunshineÂ </t>
  </si>
  <si>
    <t>Peter Webber</t>
  </si>
  <si>
    <t>Hannibal RisingÂ </t>
  </si>
  <si>
    <t>Scott Waugh</t>
  </si>
  <si>
    <t>Need for SpeedÂ </t>
  </si>
  <si>
    <t>KundunÂ </t>
  </si>
  <si>
    <t>Action|Drama|Mystery|Sci-Fi</t>
  </si>
  <si>
    <t>WatchmenÂ </t>
  </si>
  <si>
    <t>The Fast and the Furious: Tokyo DriftÂ </t>
  </si>
  <si>
    <t>The Curious Case of Benjamin ButtonÂ </t>
  </si>
  <si>
    <t>InvictusÂ </t>
  </si>
  <si>
    <t>MindhuntersÂ </t>
  </si>
  <si>
    <t>Roger Christian</t>
  </si>
  <si>
    <t>Battlefield EarthÂ </t>
  </si>
  <si>
    <t>The KingdomÂ </t>
  </si>
  <si>
    <t>Taking WoodstockÂ </t>
  </si>
  <si>
    <t>MunichÂ </t>
  </si>
  <si>
    <t>Resident Evil: RetributionÂ </t>
  </si>
  <si>
    <t>Action|Horror|Mystery|Sci-Fi|Thriller</t>
  </si>
  <si>
    <t>PandorumÂ </t>
  </si>
  <si>
    <t>John Maybury</t>
  </si>
  <si>
    <t>The JacketÂ </t>
  </si>
  <si>
    <t>Hugh Johnson</t>
  </si>
  <si>
    <t>Action|Adventure|Comedy|Drama|Thriller</t>
  </si>
  <si>
    <t>Chill FactorÂ </t>
  </si>
  <si>
    <t>Where the Wild Things AreÂ </t>
  </si>
  <si>
    <t>Formula 51Â </t>
  </si>
  <si>
    <t>The Story of UsÂ </t>
  </si>
  <si>
    <t>Ghosts of MississippiÂ </t>
  </si>
  <si>
    <t>X-Men: ApocalypseÂ </t>
  </si>
  <si>
    <t>Cry FreedomÂ </t>
  </si>
  <si>
    <t>The YardsÂ </t>
  </si>
  <si>
    <t>Funny PeopleÂ </t>
  </si>
  <si>
    <t>Simon Wells</t>
  </si>
  <si>
    <t>The Time MachineÂ </t>
  </si>
  <si>
    <t>Rand Ravich</t>
  </si>
  <si>
    <t>The Astronaut's WifeÂ </t>
  </si>
  <si>
    <t>ZoomÂ </t>
  </si>
  <si>
    <t>Asger Leth</t>
  </si>
  <si>
    <t>Man on a LedgeÂ </t>
  </si>
  <si>
    <t>Steve Hickner</t>
  </si>
  <si>
    <t>Bee MovieÂ </t>
  </si>
  <si>
    <t>MumfordÂ </t>
  </si>
  <si>
    <t>Action|Adventure|Fantasy|Horror</t>
  </si>
  <si>
    <t>BloodRayneÂ </t>
  </si>
  <si>
    <t>BasicÂ </t>
  </si>
  <si>
    <t>Jane Got a GunÂ </t>
  </si>
  <si>
    <t>Run All NightÂ </t>
  </si>
  <si>
    <t>The Shipping NewsÂ </t>
  </si>
  <si>
    <t>GattacaÂ </t>
  </si>
  <si>
    <t>The Whole Ten YardsÂ </t>
  </si>
  <si>
    <t>The SentinelÂ </t>
  </si>
  <si>
    <t>Blood WorkÂ </t>
  </si>
  <si>
    <t>Me and Orson WellesÂ </t>
  </si>
  <si>
    <t>NoahÂ </t>
  </si>
  <si>
    <t>What Just HappenedÂ </t>
  </si>
  <si>
    <t>The Pirates! Band of MisfitsÂ </t>
  </si>
  <si>
    <t>Mary McGuckian</t>
  </si>
  <si>
    <t>The Bridge of San Luis ReyÂ </t>
  </si>
  <si>
    <t>Diane Keaton</t>
  </si>
  <si>
    <t>Hanging UpÂ </t>
  </si>
  <si>
    <t>Double TakeÂ </t>
  </si>
  <si>
    <t>Flight of the PhoenixÂ </t>
  </si>
  <si>
    <t>The Young VictoriaÂ </t>
  </si>
  <si>
    <t>Marie AntoinetteÂ </t>
  </si>
  <si>
    <t>Action|Drama|Fantasy|Horror|Thriller</t>
  </si>
  <si>
    <t>Dragon Wars: D-WarÂ </t>
  </si>
  <si>
    <t>Adventure|Comedy|Drama|Romance|Thriller|War</t>
  </si>
  <si>
    <t>The Hunting PartyÂ </t>
  </si>
  <si>
    <t>Where the Truth LiesÂ </t>
  </si>
  <si>
    <t>Robert Towne</t>
  </si>
  <si>
    <t>Without LimitsÂ </t>
  </si>
  <si>
    <t>Robert B. Weide</t>
  </si>
  <si>
    <t>How to Lose Friends &amp; Alienate PeopleÂ </t>
  </si>
  <si>
    <t>On the RoadÂ </t>
  </si>
  <si>
    <t>Action|Adventure|Animation|Family|Fantasy</t>
  </si>
  <si>
    <t>Legend of the Guardians: The Owls of Ga'HooleÂ </t>
  </si>
  <si>
    <t>SabotageÂ </t>
  </si>
  <si>
    <t>Action|Drama|Sci-Fi|Sport</t>
  </si>
  <si>
    <t>Real SteelÂ </t>
  </si>
  <si>
    <t>The InternationalÂ </t>
  </si>
  <si>
    <t>Escape from L.A.Â </t>
  </si>
  <si>
    <t>John Gray</t>
  </si>
  <si>
    <t>The Glimmer ManÂ </t>
  </si>
  <si>
    <t>A Good Day to Die HardÂ </t>
  </si>
  <si>
    <t>The ManÂ </t>
  </si>
  <si>
    <t>ShowgirlsÂ </t>
  </si>
  <si>
    <t>Once Upon a Time in AmericaÂ </t>
  </si>
  <si>
    <t>Danny Pang</t>
  </si>
  <si>
    <t>Bangkok DangerousÂ </t>
  </si>
  <si>
    <t>WhiteoutÂ </t>
  </si>
  <si>
    <t>The Fifth EstateÂ </t>
  </si>
  <si>
    <t>Comedy|Family|Romance|Sci-Fi</t>
  </si>
  <si>
    <t>The Flintstones in Viva Rock VegasÂ </t>
  </si>
  <si>
    <t>Unfinished BusinessÂ </t>
  </si>
  <si>
    <t>Guillaume Canet</t>
  </si>
  <si>
    <t>Little White LiesÂ </t>
  </si>
  <si>
    <t>G.I. Joe: The Rise of CobraÂ </t>
  </si>
  <si>
    <t>The FountainÂ </t>
  </si>
  <si>
    <t>The WalkÂ </t>
  </si>
  <si>
    <t>Love RanchÂ </t>
  </si>
  <si>
    <t>Teddy Chan</t>
  </si>
  <si>
    <t>Kung Fu KillerÂ </t>
  </si>
  <si>
    <t>Action|Crime|Mystery|Sci-Fi|Thriller</t>
  </si>
  <si>
    <t>Escape PlanÂ </t>
  </si>
  <si>
    <t>MultiplicityÂ </t>
  </si>
  <si>
    <t>Intolerable CrueltyÂ </t>
  </si>
  <si>
    <t>Nomad: The WarriorÂ </t>
  </si>
  <si>
    <t>Kazakh</t>
  </si>
  <si>
    <t>Hark Tsui</t>
  </si>
  <si>
    <t>Knock OffÂ </t>
  </si>
  <si>
    <t>Aruba</t>
  </si>
  <si>
    <t>The RoadÂ </t>
  </si>
  <si>
    <t>Stefen Fangmeier</t>
  </si>
  <si>
    <t>EragonÂ </t>
  </si>
  <si>
    <t>Action|Comedy|Drama|War</t>
  </si>
  <si>
    <t>All the Queen's MenÂ </t>
  </si>
  <si>
    <t>Kay Pollak</t>
  </si>
  <si>
    <t>As It Is in HeavenÂ </t>
  </si>
  <si>
    <t>Swedish</t>
  </si>
  <si>
    <t>Sweden</t>
  </si>
  <si>
    <t>Jonathan Newman</t>
  </si>
  <si>
    <t>The Adventurer: The Curse of the Midas BoxÂ </t>
  </si>
  <si>
    <t>Get CarterÂ </t>
  </si>
  <si>
    <t>Kiss of DeathÂ </t>
  </si>
  <si>
    <t>The PledgeÂ </t>
  </si>
  <si>
    <t>Action|Adventure|Comedy|Crime|Mystery|Thriller</t>
  </si>
  <si>
    <t>Now You See Me 2Â </t>
  </si>
  <si>
    <t>Blood TiesÂ </t>
  </si>
  <si>
    <t>AnonymousÂ </t>
  </si>
  <si>
    <t>Life or Something Like ItÂ </t>
  </si>
  <si>
    <t>Susan Stroman</t>
  </si>
  <si>
    <t>The ProducersÂ </t>
  </si>
  <si>
    <t>Comedy|Romance|Sci-Fi|Thriller</t>
  </si>
  <si>
    <t>Memoirs of an Invisible ManÂ </t>
  </si>
  <si>
    <t>BogusÂ </t>
  </si>
  <si>
    <t>Jean-Pierre Jeunet</t>
  </si>
  <si>
    <t>MicmacsÂ </t>
  </si>
  <si>
    <t>Michael Cristofer</t>
  </si>
  <si>
    <t>Original SinÂ </t>
  </si>
  <si>
    <t>Lord of WarÂ </t>
  </si>
  <si>
    <t>GhostbustersÂ </t>
  </si>
  <si>
    <t>Fight ClubÂ </t>
  </si>
  <si>
    <t>The Life Aquatic with Steve ZissouÂ </t>
  </si>
  <si>
    <t>The ImpossibleÂ </t>
  </si>
  <si>
    <t>Primary ColorsÂ </t>
  </si>
  <si>
    <t>Biography|Crime|Drama|History|Western</t>
  </si>
  <si>
    <t>The Assassination of Jesse James by the Coward Robert FordÂ </t>
  </si>
  <si>
    <t>Cirque du Freak: The Vampire's AssistantÂ </t>
  </si>
  <si>
    <t>Demian Lichtenstein</t>
  </si>
  <si>
    <t>3000 Miles to GracelandÂ </t>
  </si>
  <si>
    <t>Cinderella ManÂ </t>
  </si>
  <si>
    <t>Tears of the SunÂ </t>
  </si>
  <si>
    <t>Ulu Grosbard</t>
  </si>
  <si>
    <t>The Deep End of the OceanÂ </t>
  </si>
  <si>
    <t>Mandela: Long Walk to FreedomÂ </t>
  </si>
  <si>
    <t>LeatherheadsÂ </t>
  </si>
  <si>
    <t>Miss PotterÂ </t>
  </si>
  <si>
    <t>Lexi Alexander</t>
  </si>
  <si>
    <t>Punisher: War ZoneÂ </t>
  </si>
  <si>
    <t>Mercury RisingÂ </t>
  </si>
  <si>
    <t>The Hudsucker ProxyÂ </t>
  </si>
  <si>
    <t>Alien: ResurrectionÂ </t>
  </si>
  <si>
    <t>Richard Williams</t>
  </si>
  <si>
    <t>Action|Adventure|Animation|Comedy|Fantasy</t>
  </si>
  <si>
    <t>The Princess and the CobblerÂ </t>
  </si>
  <si>
    <t>HerculesÂ </t>
  </si>
  <si>
    <t>I Dreamed of AfricaÂ </t>
  </si>
  <si>
    <t>Adventure|Comedy|Drama|Music</t>
  </si>
  <si>
    <t>Almost FamousÂ </t>
  </si>
  <si>
    <t>The Black DahliaÂ </t>
  </si>
  <si>
    <t>A Good YearÂ </t>
  </si>
  <si>
    <t>The PhantomÂ </t>
  </si>
  <si>
    <t>White SquallÂ </t>
  </si>
  <si>
    <t>Lady in the WaterÂ </t>
  </si>
  <si>
    <t>Jorge Blanco</t>
  </si>
  <si>
    <t>Planet 51Â </t>
  </si>
  <si>
    <t>EnvyÂ </t>
  </si>
  <si>
    <t>Analyze ThatÂ </t>
  </si>
  <si>
    <t>GrindhouseÂ </t>
  </si>
  <si>
    <t>Memoirs of a GeishaÂ </t>
  </si>
  <si>
    <t>Action|Comedy|Romance|Thriller</t>
  </si>
  <si>
    <t>KillersÂ </t>
  </si>
  <si>
    <t>Biography|Crime|Drama|History|Thriller</t>
  </si>
  <si>
    <t>LegendÂ </t>
  </si>
  <si>
    <t>eXistenZÂ </t>
  </si>
  <si>
    <t>My Favorite MartianÂ </t>
  </si>
  <si>
    <t>The SoloistÂ </t>
  </si>
  <si>
    <t>Your HighnessÂ </t>
  </si>
  <si>
    <t>Femme FataleÂ </t>
  </si>
  <si>
    <t>Did You Hear About the Morgans?Â </t>
  </si>
  <si>
    <t>Cats Don't DanceÂ </t>
  </si>
  <si>
    <t>Action|Comedy|Fantasy|Romance</t>
  </si>
  <si>
    <t>Scott Pilgrim vs. the WorldÂ </t>
  </si>
  <si>
    <t>Warriors of VirtueÂ </t>
  </si>
  <si>
    <t>From Paris with LoveÂ </t>
  </si>
  <si>
    <t>FeardotcomÂ </t>
  </si>
  <si>
    <t>Fantasy|Horror|Mystery|Romance</t>
  </si>
  <si>
    <t>The Mortal Instruments: City of BonesÂ </t>
  </si>
  <si>
    <t>The CoreÂ </t>
  </si>
  <si>
    <t>The Last SamuraiÂ </t>
  </si>
  <si>
    <t>The NotebookÂ </t>
  </si>
  <si>
    <t>Paul Hunter</t>
  </si>
  <si>
    <t>Bulletproof MonkÂ </t>
  </si>
  <si>
    <t>Raise the TitanicÂ </t>
  </si>
  <si>
    <t>The SiegeÂ </t>
  </si>
  <si>
    <t>Doug Lefler</t>
  </si>
  <si>
    <t>Action|Adventure|Fantasy|War</t>
  </si>
  <si>
    <t>The Last LegionÂ </t>
  </si>
  <si>
    <t>Cradle Will RockÂ </t>
  </si>
  <si>
    <t>HeadhuntersÂ </t>
  </si>
  <si>
    <t>Mission to MarsÂ </t>
  </si>
  <si>
    <t>Drama|Fantasy|Sport</t>
  </si>
  <si>
    <t>The Legend of Bagger VanceÂ </t>
  </si>
  <si>
    <t>Lara Croft Tomb Raider: The Cradle of LifeÂ </t>
  </si>
  <si>
    <t>The GunmanÂ </t>
  </si>
  <si>
    <t>Chain ReactionÂ </t>
  </si>
  <si>
    <t>The Fifth ElementÂ </t>
  </si>
  <si>
    <t>Machine Gun PreacherÂ </t>
  </si>
  <si>
    <t>The Ghost WriterÂ </t>
  </si>
  <si>
    <t>The Passion of the ChristÂ </t>
  </si>
  <si>
    <t>Aramaic</t>
  </si>
  <si>
    <t>GamerÂ </t>
  </si>
  <si>
    <t>The Man from U.N.C.L.E.Â </t>
  </si>
  <si>
    <t>Pushing TinÂ </t>
  </si>
  <si>
    <t>Action|Biography|Drama|History|War</t>
  </si>
  <si>
    <t>Free State of JonesÂ </t>
  </si>
  <si>
    <t>The Legend of ZorroÂ </t>
  </si>
  <si>
    <t>Vincent Ward</t>
  </si>
  <si>
    <t>What Dreams May ComeÂ </t>
  </si>
  <si>
    <t>Action|Comedy|Crime|Drama</t>
  </si>
  <si>
    <t>After the SunsetÂ </t>
  </si>
  <si>
    <t>Marco Schnabel</t>
  </si>
  <si>
    <t>The Love GuruÂ </t>
  </si>
  <si>
    <t>Drama|Fantasy|Mystery|Romance|Thriller</t>
  </si>
  <si>
    <t>DragonflyÂ </t>
  </si>
  <si>
    <t>The Forbidden KingdomÂ </t>
  </si>
  <si>
    <t>ElizabethtownÂ </t>
  </si>
  <si>
    <t>The OrderÂ </t>
  </si>
  <si>
    <t>DuplexÂ </t>
  </si>
  <si>
    <t>Radio FlyerÂ </t>
  </si>
  <si>
    <t>The Life of David GaleÂ </t>
  </si>
  <si>
    <t>The ExpressÂ </t>
  </si>
  <si>
    <t>Blood In, Blood OutÂ </t>
  </si>
  <si>
    <t>Jeb Stuart</t>
  </si>
  <si>
    <t>SwitchbackÂ </t>
  </si>
  <si>
    <t>Comedy|Sci-Fi|Thriller</t>
  </si>
  <si>
    <t>The Stepford WivesÂ </t>
  </si>
  <si>
    <t>Beyond BordersÂ </t>
  </si>
  <si>
    <t>Hoyt Yeatman</t>
  </si>
  <si>
    <t>G-ForceÂ </t>
  </si>
  <si>
    <t>Body of LiesÂ </t>
  </si>
  <si>
    <t>The Good GermanÂ </t>
  </si>
  <si>
    <t>RED 2Â </t>
  </si>
  <si>
    <t>PriestÂ </t>
  </si>
  <si>
    <t>Yimou Zhang</t>
  </si>
  <si>
    <t>HeroÂ </t>
  </si>
  <si>
    <t>OblivionÂ </t>
  </si>
  <si>
    <t>Drama|Music|Romance|War</t>
  </si>
  <si>
    <t>Captain Corelli's MandolinÂ </t>
  </si>
  <si>
    <t>Paul Bolger</t>
  </si>
  <si>
    <t>Happily N'Ever AfterÂ </t>
  </si>
  <si>
    <t>Abraham Lincoln: Vampire HunterÂ </t>
  </si>
  <si>
    <t>Into the BlueÂ </t>
  </si>
  <si>
    <t>Quantum of SolaceÂ </t>
  </si>
  <si>
    <t>StardustÂ </t>
  </si>
  <si>
    <t>The Long Kiss GoodnightÂ </t>
  </si>
  <si>
    <t>Adventure|Comedy|Drama|Fantasy|Romance</t>
  </si>
  <si>
    <t>The Secret Life of Walter MittyÂ </t>
  </si>
  <si>
    <t>Crime|Drama|History|Mystery|Thriller</t>
  </si>
  <si>
    <t>ZodiacÂ </t>
  </si>
  <si>
    <t>DoomÂ </t>
  </si>
  <si>
    <t>Action|Biography|Drama</t>
  </si>
  <si>
    <t>The GrandmasterÂ </t>
  </si>
  <si>
    <t>Seven Years in TibetÂ </t>
  </si>
  <si>
    <t>The Cotton ClubÂ </t>
  </si>
  <si>
    <t>Drama|History|Horror</t>
  </si>
  <si>
    <t>BelovedÂ </t>
  </si>
  <si>
    <t>Kerry Conran</t>
  </si>
  <si>
    <t>Sky Captain and the World of TomorrowÂ </t>
  </si>
  <si>
    <t>Mars Attacks!Â </t>
  </si>
  <si>
    <t>Adventure|Fantasy|Mystery</t>
  </si>
  <si>
    <t>The Imaginarium of Doctor ParnassusÂ </t>
  </si>
  <si>
    <t>Action|Romance|Thriller</t>
  </si>
  <si>
    <t>The TouristÂ </t>
  </si>
  <si>
    <t>Proof of LifeÂ </t>
  </si>
  <si>
    <t>EdtvÂ </t>
  </si>
  <si>
    <t>Joseph Ruben</t>
  </si>
  <si>
    <t>Money TrainÂ </t>
  </si>
  <si>
    <t>HidalgoÂ </t>
  </si>
  <si>
    <t>Big TroubleÂ </t>
  </si>
  <si>
    <t>Bille August</t>
  </si>
  <si>
    <t>Smilla's Sense of SnowÂ </t>
  </si>
  <si>
    <t>Action|Adventure|Drama|Family</t>
  </si>
  <si>
    <t>The Young and Prodigious T.S. SpivetÂ </t>
  </si>
  <si>
    <t>Random HeartsÂ </t>
  </si>
  <si>
    <t>The Last StandÂ </t>
  </si>
  <si>
    <t>Isn't She GreatÂ </t>
  </si>
  <si>
    <t>That's My BoyÂ </t>
  </si>
  <si>
    <t>Charles S. Dutton</t>
  </si>
  <si>
    <t>Against the RopesÂ </t>
  </si>
  <si>
    <t>Adventure|Comedy|Crime|Drama|Family</t>
  </si>
  <si>
    <t>Baby's Day OutÂ </t>
  </si>
  <si>
    <t>Event HorizonÂ </t>
  </si>
  <si>
    <t>Mr. Peabody &amp; ShermanÂ </t>
  </si>
  <si>
    <t>Akiva Schaffer</t>
  </si>
  <si>
    <t>The WatchÂ </t>
  </si>
  <si>
    <t>Patrick Gilmore</t>
  </si>
  <si>
    <t>Adventure|Animation|Comedy|Drama|Family|Fantasy|Romance</t>
  </si>
  <si>
    <t>Sinbad: Legend of the Seven SeasÂ </t>
  </si>
  <si>
    <t>Dream HouseÂ </t>
  </si>
  <si>
    <t>The Big YearÂ </t>
  </si>
  <si>
    <t>Deep RisingÂ </t>
  </si>
  <si>
    <t>Wilson Yip</t>
  </si>
  <si>
    <t>Action|Biography|Drama|History</t>
  </si>
  <si>
    <t>Ip Man 3Â </t>
  </si>
  <si>
    <t>ImpostorÂ </t>
  </si>
  <si>
    <t>2012Â </t>
  </si>
  <si>
    <t>The Smurfs 2Â </t>
  </si>
  <si>
    <t>Jeremy Degruson</t>
  </si>
  <si>
    <t>Thunder and the House of MagicÂ </t>
  </si>
  <si>
    <t>Victor FrankensteinÂ </t>
  </si>
  <si>
    <t>DreamcatcherÂ </t>
  </si>
  <si>
    <t>Ride with the DevilÂ </t>
  </si>
  <si>
    <t>The Taking of Pelham 1 2 3Â </t>
  </si>
  <si>
    <t>Joon-ho Bong</t>
  </si>
  <si>
    <t>SnowpiercerÂ </t>
  </si>
  <si>
    <t>StolenÂ </t>
  </si>
  <si>
    <t>Roland JoffÃ©</t>
  </si>
  <si>
    <t>There Be DragonsÂ </t>
  </si>
  <si>
    <t>Johnnie To</t>
  </si>
  <si>
    <t>ExiledÂ </t>
  </si>
  <si>
    <t>Extreme OpsÂ </t>
  </si>
  <si>
    <t>Jean-Marie PoirÃ©</t>
  </si>
  <si>
    <t>Comedy|Fantasy|Sci-Fi</t>
  </si>
  <si>
    <t>Just VisitingÂ </t>
  </si>
  <si>
    <t>Kinka Usher</t>
  </si>
  <si>
    <t>Mystery MenÂ </t>
  </si>
  <si>
    <t>Wonder BoysÂ </t>
  </si>
  <si>
    <t>Dragonball: EvolutionÂ </t>
  </si>
  <si>
    <t>Drama|History|Romance</t>
  </si>
  <si>
    <t>Anna and the KingÂ </t>
  </si>
  <si>
    <t>Byron Howard</t>
  </si>
  <si>
    <t>BoltÂ </t>
  </si>
  <si>
    <t>Action|Adventure|Animation|Family|Fantasy|Sci-Fi</t>
  </si>
  <si>
    <t>Atlantis: The Lost EmpireÂ </t>
  </si>
  <si>
    <t>Ã†on FluxÂ </t>
  </si>
  <si>
    <t>Action|Drama|Sport|Thriller</t>
  </si>
  <si>
    <t>The FanÂ </t>
  </si>
  <si>
    <t>NixonÂ </t>
  </si>
  <si>
    <t>Action|Drama|Fantasy|Thriller|Western</t>
  </si>
  <si>
    <t>Jonah HexÂ </t>
  </si>
  <si>
    <t>Rock of AgesÂ </t>
  </si>
  <si>
    <t>Elaine May</t>
  </si>
  <si>
    <t>Action|Adventure|Comedy|Music|Thriller</t>
  </si>
  <si>
    <t>IshtarÂ </t>
  </si>
  <si>
    <t>Edge of DarknessÂ </t>
  </si>
  <si>
    <t>Johnny English RebornÂ </t>
  </si>
  <si>
    <t>I SpyÂ </t>
  </si>
  <si>
    <t>Zathura: A Space AdventureÂ </t>
  </si>
  <si>
    <t>Action|Crime|Drama|Thriller|War</t>
  </si>
  <si>
    <t>Miracle at St. AnnaÂ </t>
  </si>
  <si>
    <t>Action|Adventure|Drama|Thriller|Western</t>
  </si>
  <si>
    <t>Texas RangersÂ </t>
  </si>
  <si>
    <t>The RundownÂ </t>
  </si>
  <si>
    <t>City by the SeaÂ </t>
  </si>
  <si>
    <t>At First SightÂ </t>
  </si>
  <si>
    <t>The InterviewÂ </t>
  </si>
  <si>
    <t>Adventure|Biography|Crime|Drama|Western</t>
  </si>
  <si>
    <t>Wyatt EarpÂ </t>
  </si>
  <si>
    <t>SpanglishÂ </t>
  </si>
  <si>
    <t>SphereÂ </t>
  </si>
  <si>
    <t>Bringing Out the DeadÂ </t>
  </si>
  <si>
    <t>Curse of the Golden FlowerÂ </t>
  </si>
  <si>
    <t>BanditsÂ </t>
  </si>
  <si>
    <t>Elizabeth: The Golden AgeÂ </t>
  </si>
  <si>
    <t>Karey Kirkpatrick</t>
  </si>
  <si>
    <t>Imagine ThatÂ </t>
  </si>
  <si>
    <t>The Children of Huang ShiÂ </t>
  </si>
  <si>
    <t>The InsiderÂ </t>
  </si>
  <si>
    <t>Drive AngryÂ </t>
  </si>
  <si>
    <t>Sngmoo Lee</t>
  </si>
  <si>
    <t>Action|Fantasy|Western</t>
  </si>
  <si>
    <t>The Warrior's WayÂ </t>
  </si>
  <si>
    <t>Action|Adventure|Family|Thriller</t>
  </si>
  <si>
    <t>Alex Rider: Operation StormbreakerÂ </t>
  </si>
  <si>
    <t>Action|Adventure|Family|Fantasy|Thriller</t>
  </si>
  <si>
    <t>Mighty Joe YoungÂ </t>
  </si>
  <si>
    <t>DrivenÂ </t>
  </si>
  <si>
    <t>Costa-Gavras</t>
  </si>
  <si>
    <t>Mad CityÂ </t>
  </si>
  <si>
    <t>Marc F. Adler</t>
  </si>
  <si>
    <t>Adventure|Animation|Comedy|Fantasy|Romance</t>
  </si>
  <si>
    <t>DelgoÂ </t>
  </si>
  <si>
    <t>The Scarlet LetterÂ </t>
  </si>
  <si>
    <t>Bad CompanyÂ </t>
  </si>
  <si>
    <t>Action|Biography|Crime|Drama|Thriller</t>
  </si>
  <si>
    <t>DominoÂ </t>
  </si>
  <si>
    <t>Peter Ho-Sun Chan</t>
  </si>
  <si>
    <t>The WarlordsÂ </t>
  </si>
  <si>
    <t>Rock StarÂ </t>
  </si>
  <si>
    <t>JadeÂ </t>
  </si>
  <si>
    <t>The SpiritÂ </t>
  </si>
  <si>
    <t>Love in the Time of CholeraÂ </t>
  </si>
  <si>
    <t>Beautiful CreaturesÂ </t>
  </si>
  <si>
    <t>Little NickyÂ </t>
  </si>
  <si>
    <t>Knight and DayÂ </t>
  </si>
  <si>
    <t>Two BrothersÂ </t>
  </si>
  <si>
    <t>Children of MenÂ </t>
  </si>
  <si>
    <t>A Very Long EngagementÂ </t>
  </si>
  <si>
    <t>Hart's WarÂ </t>
  </si>
  <si>
    <t>Ash Brannon</t>
  </si>
  <si>
    <t>Animation|Comedy|Family|Sport</t>
  </si>
  <si>
    <t>Surf's UpÂ </t>
  </si>
  <si>
    <t>RoboCopÂ </t>
  </si>
  <si>
    <t>Mary ReillyÂ </t>
  </si>
  <si>
    <t>Cats &amp; Dogs: The Revenge of Kitty GaloreÂ </t>
  </si>
  <si>
    <t>SurrogatesÂ </t>
  </si>
  <si>
    <t>All the Pretty HorsesÂ </t>
  </si>
  <si>
    <t>Peter Ramsey</t>
  </si>
  <si>
    <t>Rise of the GuardiansÂ </t>
  </si>
  <si>
    <t>TroyÂ </t>
  </si>
  <si>
    <t>Bicentennial ManÂ </t>
  </si>
  <si>
    <t>The Last CastleÂ </t>
  </si>
  <si>
    <t>Michael Cimino</t>
  </si>
  <si>
    <t>Heaven's GateÂ </t>
  </si>
  <si>
    <t>VolcanoÂ </t>
  </si>
  <si>
    <t>Blood DiamondÂ </t>
  </si>
  <si>
    <t>InkheartÂ </t>
  </si>
  <si>
    <t>Action|Adventure|Fantasy|Horror|Thriller</t>
  </si>
  <si>
    <t>The Mummy: Tomb of the Dragon EmperorÂ </t>
  </si>
  <si>
    <t>Shadow ConspiracyÂ </t>
  </si>
  <si>
    <t>The Devil's OwnÂ </t>
  </si>
  <si>
    <t>Gods and GeneralsÂ </t>
  </si>
  <si>
    <t>The Big BounceÂ </t>
  </si>
  <si>
    <t>What Planet Are You From?Â </t>
  </si>
  <si>
    <t>AmÃ©lieÂ </t>
  </si>
  <si>
    <t>Barry Cook</t>
  </si>
  <si>
    <t>Walking with Dinosaurs 3DÂ </t>
  </si>
  <si>
    <t>AllegiantÂ </t>
  </si>
  <si>
    <t>The Road to El DoradoÂ </t>
  </si>
  <si>
    <t>The MajesticÂ </t>
  </si>
  <si>
    <t>Ole Christian Madsen</t>
  </si>
  <si>
    <t>Flame and CitronÂ </t>
  </si>
  <si>
    <t>SpectreÂ </t>
  </si>
  <si>
    <t>Collateral DamageÂ </t>
  </si>
  <si>
    <t>Hollywood HomicideÂ </t>
  </si>
  <si>
    <t>Meet Joe BlackÂ </t>
  </si>
  <si>
    <t>Thirteen DaysÂ </t>
  </si>
  <si>
    <t>Astro BoyÂ </t>
  </si>
  <si>
    <t>Bullet to the HeadÂ </t>
  </si>
  <si>
    <t>Action|Fantasy</t>
  </si>
  <si>
    <t>Sucker PunchÂ </t>
  </si>
  <si>
    <t>Stuart Beattie</t>
  </si>
  <si>
    <t>Action|Fantasy|Sci-Fi|Thriller</t>
  </si>
  <si>
    <t>I, FrankensteinÂ </t>
  </si>
  <si>
    <t>Men in Black 3Â </t>
  </si>
  <si>
    <t>Charles Shyer</t>
  </si>
  <si>
    <t>AlfieÂ </t>
  </si>
  <si>
    <t>Death to SmoochyÂ </t>
  </si>
  <si>
    <t>The Iron GiantÂ </t>
  </si>
  <si>
    <t>Tony Bill</t>
  </si>
  <si>
    <t>Action|Adventure|Drama|History|Romance|War</t>
  </si>
  <si>
    <t>FlyboysÂ </t>
  </si>
  <si>
    <t>DaylightÂ </t>
  </si>
  <si>
    <t>Adventure|Family|Fantasy|Sci-Fi</t>
  </si>
  <si>
    <t>City of EmberÂ </t>
  </si>
  <si>
    <t>The Chronicles of RiddickÂ </t>
  </si>
  <si>
    <t>The 6th DayÂ </t>
  </si>
  <si>
    <t>Babylon A.D.Â </t>
  </si>
  <si>
    <t>All the King's MenÂ </t>
  </si>
  <si>
    <t>Crime|Drama|Fantasy</t>
  </si>
  <si>
    <t>Perfume: The Story of a MurdererÂ </t>
  </si>
  <si>
    <t>Anchorman 2: The Legend ContinuesÂ </t>
  </si>
  <si>
    <t>Holy ManÂ </t>
  </si>
  <si>
    <t>Oliver TwistÂ </t>
  </si>
  <si>
    <t>Adventure|Comedy|Family|Romance|Sci-Fi</t>
  </si>
  <si>
    <t>Meet DaveÂ </t>
  </si>
  <si>
    <t>GigliÂ </t>
  </si>
  <si>
    <t>Ender's GameÂ </t>
  </si>
  <si>
    <t>Penguins of MadagascarÂ </t>
  </si>
  <si>
    <t>Child 44Â </t>
  </si>
  <si>
    <t>AliÂ </t>
  </si>
  <si>
    <t>Dante's PeakÂ </t>
  </si>
  <si>
    <t>Lucky YouÂ </t>
  </si>
  <si>
    <t>Les visiteursÂ </t>
  </si>
  <si>
    <t>Terminator 3: Rise of the MachinesÂ </t>
  </si>
  <si>
    <t>Claude Miller</t>
  </si>
  <si>
    <t>Alias BettyÂ </t>
  </si>
  <si>
    <t>Dear WendyÂ </t>
  </si>
  <si>
    <t>Des McAnuff</t>
  </si>
  <si>
    <t>The Adventures of Rocky &amp; BullwinkleÂ </t>
  </si>
  <si>
    <t>Action|Adventure|Comedy|Fantasy|Thriller</t>
  </si>
  <si>
    <t>The Brothers GrimmÂ </t>
  </si>
  <si>
    <t>A Sound of ThunderÂ </t>
  </si>
  <si>
    <t>Mikael Salomon</t>
  </si>
  <si>
    <t>Hard RainÂ </t>
  </si>
  <si>
    <t>ThunderbirdsÂ </t>
  </si>
  <si>
    <t>Action|Sci-Fi|War</t>
  </si>
  <si>
    <t>Starship TroopersÂ </t>
  </si>
  <si>
    <t>Land of the LostÂ </t>
  </si>
  <si>
    <t>The Chronicles of Narnia: The Voyage of the Dawn TreaderÂ </t>
  </si>
  <si>
    <t>Patrick Hughes</t>
  </si>
  <si>
    <t>The Expendables 3Â </t>
  </si>
  <si>
    <t>SupernovaÂ </t>
  </si>
  <si>
    <t>RollerballÂ </t>
  </si>
  <si>
    <t>The Legend of HerculesÂ </t>
  </si>
  <si>
    <t>Sin City: A Dame to Kill ForÂ </t>
  </si>
  <si>
    <t>David Soren</t>
  </si>
  <si>
    <t>TurboÂ </t>
  </si>
  <si>
    <t>Titan A.E.Â </t>
  </si>
  <si>
    <t>The 13th WarriorÂ </t>
  </si>
  <si>
    <t>Action|Comedy|Mystery|Romance</t>
  </si>
  <si>
    <t>MortdecaiÂ </t>
  </si>
  <si>
    <t>Antony Hoffman</t>
  </si>
  <si>
    <t>Red PlanetÂ </t>
  </si>
  <si>
    <t>Hudson HawkÂ </t>
  </si>
  <si>
    <t>Teenage Mutant Ninja Turtles: Out of the ShadowsÂ </t>
  </si>
  <si>
    <t>Sarah Smith</t>
  </si>
  <si>
    <t>Arthur ChristmasÂ </t>
  </si>
  <si>
    <t>Star Trek BeyondÂ </t>
  </si>
  <si>
    <t>The Three MusketeersÂ </t>
  </si>
  <si>
    <t>Lucky NumbersÂ </t>
  </si>
  <si>
    <t>Stuart Little 2Â </t>
  </si>
  <si>
    <t>In the Name of the King: A Dungeon Siege TaleÂ </t>
  </si>
  <si>
    <t>Wych Kaosayananda</t>
  </si>
  <si>
    <t>Ballistic: Ecks vs. SeverÂ </t>
  </si>
  <si>
    <t>The Legend of TarzanÂ </t>
  </si>
  <si>
    <t>Master and Commander: The Far Side of the WorldÂ </t>
  </si>
  <si>
    <t>Action|Comedy|Sci-Fi|Western</t>
  </si>
  <si>
    <t>Wild Wild WestÂ </t>
  </si>
  <si>
    <t>Action|Adventure|Animation|Comedy|Crime|Family|Fantasy</t>
  </si>
  <si>
    <t>Osmosis JonesÂ </t>
  </si>
  <si>
    <t>Flags of Our FathersÂ </t>
  </si>
  <si>
    <t>PompeiiÂ </t>
  </si>
  <si>
    <t>Action|Adventure|Family|Mystery</t>
  </si>
  <si>
    <t>The Adventures of TintinÂ </t>
  </si>
  <si>
    <t>Looney Tunes: Back in ActionÂ </t>
  </si>
  <si>
    <t>Nathan Greno</t>
  </si>
  <si>
    <t>TangledÂ </t>
  </si>
  <si>
    <t>Kaige Chen</t>
  </si>
  <si>
    <t>The PromiseÂ </t>
  </si>
  <si>
    <t>Robert Butler</t>
  </si>
  <si>
    <t>TurbulenceÂ </t>
  </si>
  <si>
    <t>Claude Chabrol</t>
  </si>
  <si>
    <t>The SwindleÂ </t>
  </si>
  <si>
    <t>Pitof</t>
  </si>
  <si>
    <t>Action|Crime|Fantasy|Romance|Thriller</t>
  </si>
  <si>
    <t>CatwomanÂ </t>
  </si>
  <si>
    <t>Will Finn</t>
  </si>
  <si>
    <t>Animation|Comedy|Family|Music|Western</t>
  </si>
  <si>
    <t>Home on the RangeÂ </t>
  </si>
  <si>
    <t>Akiva Goldsman</t>
  </si>
  <si>
    <t>Drama|Fantasy|Mystery|Romance</t>
  </si>
  <si>
    <t>Winter's TaleÂ </t>
  </si>
  <si>
    <t>NineÂ </t>
  </si>
  <si>
    <t>Action|Drama|Sci-Fi</t>
  </si>
  <si>
    <t>SoldierÂ </t>
  </si>
  <si>
    <t>TimelineÂ </t>
  </si>
  <si>
    <t>xXx: State of the UnionÂ </t>
  </si>
  <si>
    <t>SaharaÂ </t>
  </si>
  <si>
    <t>Adventure|Animation|Family|Fantasy|Musical</t>
  </si>
  <si>
    <t>Legends of Oz: Dorothy's ReturnÂ </t>
  </si>
  <si>
    <t>Babe: Pig in the CityÂ </t>
  </si>
  <si>
    <t>Animation|Drama|Family|Fantasy</t>
  </si>
  <si>
    <t>A Christmas CarolÂ </t>
  </si>
  <si>
    <t>The PostmanÂ </t>
  </si>
  <si>
    <t>The Last Witch HunterÂ </t>
  </si>
  <si>
    <t>Independence Day: ResurgenceÂ </t>
  </si>
  <si>
    <t>BlackhatÂ </t>
  </si>
  <si>
    <t>Fantastic FourÂ </t>
  </si>
  <si>
    <t>Basic Instinct 2Â </t>
  </si>
  <si>
    <t>K-19: The WidowmakerÂ </t>
  </si>
  <si>
    <t>Daniel Lee</t>
  </si>
  <si>
    <t>Action|Adventure|Drama|History</t>
  </si>
  <si>
    <t>Dragon BladeÂ </t>
  </si>
  <si>
    <t>The InvasionÂ </t>
  </si>
  <si>
    <t>Green ZoneÂ </t>
  </si>
  <si>
    <t>Terminator GenisysÂ </t>
  </si>
  <si>
    <t>Wrath of the TitansÂ </t>
  </si>
  <si>
    <t>Son of the MaskÂ </t>
  </si>
  <si>
    <t>Cedric Nicolas-Troyan</t>
  </si>
  <si>
    <t>The Huntsman: Winter's WarÂ </t>
  </si>
  <si>
    <t>Action|Adventure|Animation|Fantasy</t>
  </si>
  <si>
    <t>BeowulfÂ </t>
  </si>
  <si>
    <t>Gulliver's TravelsÂ </t>
  </si>
  <si>
    <t>Adventure|Drama|History|Romance</t>
  </si>
  <si>
    <t>AgoraÂ </t>
  </si>
  <si>
    <t>After EarthÂ </t>
  </si>
  <si>
    <t>Animation|Comedy|Fantasy</t>
  </si>
  <si>
    <t>MonkeyboneÂ </t>
  </si>
  <si>
    <t>The Great RaidÂ </t>
  </si>
  <si>
    <t>Filipino</t>
  </si>
  <si>
    <t>Arthur and the InvisiblesÂ </t>
  </si>
  <si>
    <t>Animation|Comedy|Family|Musical</t>
  </si>
  <si>
    <t>Happy Feet 2Â </t>
  </si>
  <si>
    <t>WindtalkersÂ </t>
  </si>
  <si>
    <t>Terminator SalvationÂ </t>
  </si>
  <si>
    <t>Evan AlmightyÂ </t>
  </si>
  <si>
    <t>Cloud AtlasÂ </t>
  </si>
  <si>
    <t>Exodus: Gods and KingsÂ </t>
  </si>
  <si>
    <t>Action|Adventure|Biography|Drama|History|Thriller</t>
  </si>
  <si>
    <t>In the Heart of the SeaÂ </t>
  </si>
  <si>
    <t>Action|Family|Sport</t>
  </si>
  <si>
    <t>Speed RacerÂ </t>
  </si>
  <si>
    <t>Ericson Core</t>
  </si>
  <si>
    <t>Action|Crime|Sport|Thriller</t>
  </si>
  <si>
    <t>Point BreakÂ </t>
  </si>
  <si>
    <t>White House DownÂ </t>
  </si>
  <si>
    <t>Wally Pfister</t>
  </si>
  <si>
    <t>Drama|Mystery|Romance|Sci-Fi|Thriller</t>
  </si>
  <si>
    <t>TranscendenceÂ </t>
  </si>
  <si>
    <t>Edge of TomorrowÂ </t>
  </si>
  <si>
    <t>Seventh SonÂ </t>
  </si>
  <si>
    <t>Adventure|Animation|Drama|Family|Fantasy</t>
  </si>
  <si>
    <t>The Little PrinceÂ </t>
  </si>
  <si>
    <t>AustraliaÂ </t>
  </si>
  <si>
    <t>Kingdom of HeavenÂ </t>
  </si>
  <si>
    <t>Town &amp; CountryÂ </t>
  </si>
  <si>
    <t>New Line</t>
  </si>
  <si>
    <t>The Chronicles of Narnia: Prince CaspianÂ </t>
  </si>
  <si>
    <t>Green LanternÂ </t>
  </si>
  <si>
    <t>JirÃ­ Menzel</t>
  </si>
  <si>
    <t>Comedy|Drama|Romance|War</t>
  </si>
  <si>
    <t>I Served the King of EnglandÂ </t>
  </si>
  <si>
    <t>Czech</t>
  </si>
  <si>
    <t>Flushed AwayÂ </t>
  </si>
  <si>
    <t>Drama|History|War|Western</t>
  </si>
  <si>
    <t>The AlamoÂ </t>
  </si>
  <si>
    <t>Around the World in 80 DaysÂ </t>
  </si>
  <si>
    <t>WaterworldÂ </t>
  </si>
  <si>
    <t>The Sorcerer's ApprenticeÂ </t>
  </si>
  <si>
    <t>Cutthroat IslandÂ </t>
  </si>
  <si>
    <t>The BFGÂ </t>
  </si>
  <si>
    <t>The WolfmanÂ </t>
  </si>
  <si>
    <t>Pacific RimÂ </t>
  </si>
  <si>
    <t>House of Flying DaggersÂ </t>
  </si>
  <si>
    <t>How Do You KnowÂ </t>
  </si>
  <si>
    <t>Action|Family|Fantasy|Musical</t>
  </si>
  <si>
    <t>The Nutcracker in 3DÂ </t>
  </si>
  <si>
    <t>The IslandÂ </t>
  </si>
  <si>
    <t>Spy GameÂ </t>
  </si>
  <si>
    <t>Alice Through the Looking GlassÂ </t>
  </si>
  <si>
    <t>The Flowers of WarÂ </t>
  </si>
  <si>
    <t>Robin HoodÂ </t>
  </si>
  <si>
    <t>The Adventures of Pluto NashÂ </t>
  </si>
  <si>
    <t>Adventure|Drama|Family|Mystery</t>
  </si>
  <si>
    <t>HugoÂ </t>
  </si>
  <si>
    <t>R.I.P.D.Â </t>
  </si>
  <si>
    <t>Action|Adventure|Family|Mystery|Sci-Fi</t>
  </si>
  <si>
    <t>TomorrowlandÂ </t>
  </si>
  <si>
    <t>Patrice Leconte</t>
  </si>
  <si>
    <t>The Widow of Saint-PierreÂ </t>
  </si>
  <si>
    <t>PoseidonÂ </t>
  </si>
  <si>
    <t>Treasure PlanetÂ </t>
  </si>
  <si>
    <t>Biography|Crime|Drama|War</t>
  </si>
  <si>
    <t>Amen.Â </t>
  </si>
  <si>
    <t>StealthÂ </t>
  </si>
  <si>
    <t>Hironobu Sakaguchi</t>
  </si>
  <si>
    <t>Action|Adventure|Animation|Fantasy|Romance|Sci-Fi</t>
  </si>
  <si>
    <t>Final Fantasy: The Spirits WithinÂ </t>
  </si>
  <si>
    <t>Gods of EgyptÂ </t>
  </si>
  <si>
    <t>Prince of Persia: The Sands of TimeÂ </t>
  </si>
  <si>
    <t>The Golden CompassÂ </t>
  </si>
  <si>
    <t>Speed 2: Cruise ControlÂ </t>
  </si>
  <si>
    <t>WarcraftÂ </t>
  </si>
  <si>
    <t>PanÂ </t>
  </si>
  <si>
    <t>Action|Adventure|Biography|Drama|History|Romance|War</t>
  </si>
  <si>
    <t>AlexanderÂ </t>
  </si>
  <si>
    <t>The Lone RangerÂ </t>
  </si>
  <si>
    <t>Mars Needs MomsÂ </t>
  </si>
  <si>
    <t>Jupiter AscendingÂ </t>
  </si>
  <si>
    <t>Jack the Giant SlayerÂ </t>
  </si>
  <si>
    <t>Carl Rinsch</t>
  </si>
  <si>
    <t>47 RoninÂ </t>
  </si>
  <si>
    <t>Comedy|Family|Fantasy|Sci-Fi</t>
  </si>
  <si>
    <t>Les couloirs du temps: Les visiteurs IIÂ </t>
  </si>
  <si>
    <t>BattleshipÂ </t>
  </si>
  <si>
    <t>Winged MigrationÂ </t>
  </si>
  <si>
    <t>R. Balki</t>
  </si>
  <si>
    <t>PaaÂ </t>
  </si>
  <si>
    <t>The Polar ExpressÂ </t>
  </si>
  <si>
    <t>Prachya Pinkaew</t>
  </si>
  <si>
    <t>The ProtectorÂ </t>
  </si>
  <si>
    <t>Thai</t>
  </si>
  <si>
    <t>John CarterÂ </t>
  </si>
  <si>
    <t>Tony Jaa</t>
  </si>
  <si>
    <t>Ong-bak 2Â </t>
  </si>
  <si>
    <t>The Messenger: The Story of Joan of ArcÂ </t>
  </si>
  <si>
    <t>Chatrichalerm Yukol</t>
  </si>
  <si>
    <t>The Legend of SuriyothaiÂ </t>
  </si>
  <si>
    <t>Red CliffÂ </t>
  </si>
  <si>
    <t>Anurag Basu</t>
  </si>
  <si>
    <t>Action|Drama|Romance|Thriller</t>
  </si>
  <si>
    <t>KitesÂ </t>
  </si>
  <si>
    <t>Kabhi Alvida Naa KehnaÂ </t>
  </si>
  <si>
    <t>Carlos Saura</t>
  </si>
  <si>
    <t>TangoÂ </t>
  </si>
  <si>
    <t>Takao Okawara</t>
  </si>
  <si>
    <t>Godzilla 2000Â </t>
  </si>
  <si>
    <t>Katsuhiro Ã”tomo</t>
  </si>
  <si>
    <t>Action|Animation|Sci-Fi</t>
  </si>
  <si>
    <t>AkiraÂ </t>
  </si>
  <si>
    <t>Action|Adventure|Animation|Family|Sci-Fi|Thriller</t>
  </si>
  <si>
    <t>SteamboyÂ </t>
  </si>
  <si>
    <t>Adventure|Animation|Fantasy</t>
  </si>
  <si>
    <t>Princess MononokeÂ </t>
  </si>
  <si>
    <t>Lajos Koltai</t>
  </si>
  <si>
    <t>FatelessÂ </t>
  </si>
  <si>
    <t>Hungarian</t>
  </si>
  <si>
    <t>Lady VengeanceÂ </t>
  </si>
  <si>
    <t xml:space="preserve">                                                                 </t>
  </si>
  <si>
    <t>Task-1: Movie Genre Analysis</t>
  </si>
  <si>
    <t>Task-3: Language Analysis</t>
  </si>
  <si>
    <t>Genre</t>
  </si>
  <si>
    <t>No_of_movies</t>
  </si>
  <si>
    <t>Mean_imdb</t>
  </si>
  <si>
    <t>Median_imdb</t>
  </si>
  <si>
    <t>Mod_imdb</t>
  </si>
  <si>
    <t>Max_imdb</t>
  </si>
  <si>
    <t>Min_imdb</t>
  </si>
  <si>
    <t>StdDev_imdb</t>
  </si>
  <si>
    <t>Var_imdb</t>
  </si>
  <si>
    <t>Language</t>
  </si>
  <si>
    <t>No._Of_Movies</t>
  </si>
  <si>
    <t>Mean</t>
  </si>
  <si>
    <t>Median</t>
  </si>
  <si>
    <t>StdDev</t>
  </si>
  <si>
    <t>Animation</t>
  </si>
  <si>
    <t>Mystery</t>
  </si>
  <si>
    <t>Crime</t>
  </si>
  <si>
    <t>Biography</t>
  </si>
  <si>
    <t>Fantasy</t>
  </si>
  <si>
    <t>Family</t>
  </si>
  <si>
    <t>Musical</t>
  </si>
  <si>
    <t>Task-2 : Movie Duration Analysis</t>
  </si>
  <si>
    <t>Operations</t>
  </si>
  <si>
    <t>Values</t>
  </si>
  <si>
    <t xml:space="preserve">Mode </t>
  </si>
  <si>
    <t>Standard Deviation</t>
  </si>
  <si>
    <t>Variance</t>
  </si>
  <si>
    <t>Task-4: Director Analysis</t>
  </si>
  <si>
    <t>Task-5: Budget Analysis</t>
  </si>
  <si>
    <t>Director</t>
  </si>
  <si>
    <t>Average_imdb</t>
  </si>
  <si>
    <t>Percentile</t>
  </si>
  <si>
    <t>Count_movies</t>
  </si>
  <si>
    <t>Top Movies</t>
  </si>
  <si>
    <t>High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</si>
</sst>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No_of_movies VS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insights!$B$3</c:f>
              <c:strCache>
                <c:ptCount val="1"/>
                <c:pt idx="0">
                  <c:v>No_of_movies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insights!$A$4:$A$20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insights!$B$4:$B$20</c:f>
              <c:numCache>
                <c:formatCode>General</c:formatCode>
                <c:ptCount val="17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7-474B-A2AC-E3F7FF0F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551176"/>
        <c:axId val="887205384"/>
      </c:barChart>
      <c:catAx>
        <c:axId val="158855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05384"/>
        <c:crosses val="autoZero"/>
        <c:auto val="1"/>
        <c:lblAlgn val="ctr"/>
        <c:lblOffset val="100"/>
        <c:noMultiLvlLbl val="0"/>
      </c:catAx>
      <c:valAx>
        <c:axId val="88720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5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insights!$H$44</c:f>
              <c:strCache>
                <c:ptCount val="1"/>
                <c:pt idx="0">
                  <c:v>High Profits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insights!$G$45:$G$54</c:f>
              <c:strCache>
                <c:ptCount val="10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The Lion KingÂ </c:v>
                </c:pt>
                <c:pt idx="7">
                  <c:v>Star Wars: Episode I - The Phantom MenaceÂ </c:v>
                </c:pt>
                <c:pt idx="8">
                  <c:v>The Dark KnightÂ </c:v>
                </c:pt>
                <c:pt idx="9">
                  <c:v>The Hunger GamesÂ </c:v>
                </c:pt>
              </c:strCache>
            </c:strRef>
          </c:cat>
          <c:val>
            <c:numRef>
              <c:f>insights!$H$45:$H$54</c:f>
              <c:numCache>
                <c:formatCode>General</c:formatCode>
                <c:ptCount val="10"/>
                <c:pt idx="0">
                  <c:v>264706375</c:v>
                </c:pt>
                <c:pt idx="1">
                  <c:v>262029560</c:v>
                </c:pt>
                <c:pt idx="2">
                  <c:v>253501675</c:v>
                </c:pt>
                <c:pt idx="3">
                  <c:v>252000000</c:v>
                </c:pt>
                <c:pt idx="4">
                  <c:v>250736600</c:v>
                </c:pt>
                <c:pt idx="5">
                  <c:v>248505540</c:v>
                </c:pt>
                <c:pt idx="6">
                  <c:v>246623634</c:v>
                </c:pt>
                <c:pt idx="7">
                  <c:v>246478898</c:v>
                </c:pt>
                <c:pt idx="8">
                  <c:v>242313371</c:v>
                </c:pt>
                <c:pt idx="9">
                  <c:v>236437427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5-4B6C-9246-93893BBE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721608"/>
        <c:axId val="789723656"/>
      </c:barChart>
      <c:catAx>
        <c:axId val="78972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723656"/>
        <c:crosses val="autoZero"/>
        <c:auto val="1"/>
        <c:lblAlgn val="ctr"/>
        <c:lblOffset val="100"/>
        <c:noMultiLvlLbl val="0"/>
      </c:catAx>
      <c:valAx>
        <c:axId val="7897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72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57150</xdr:rowOff>
    </xdr:from>
    <xdr:to>
      <xdr:col>17</xdr:col>
      <xdr:colOff>466725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19CB7-17AD-9878-71BE-7BE25FB4C747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228600</xdr:colOff>
      <xdr:row>20</xdr:row>
      <xdr:rowOff>85725</xdr:rowOff>
    </xdr:from>
    <xdr:to>
      <xdr:col>7</xdr:col>
      <xdr:colOff>733425</xdr:colOff>
      <xdr:row>39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FDB6B-2A22-F42A-69F3-EDDCEB8938C5}"/>
            </a:ext>
            <a:ext uri="{147F2762-F138-4A5C-976F-8EAC2B608ADB}">
              <a16:predDERef xmlns:a16="http://schemas.microsoft.com/office/drawing/2014/main" pred="{07719CB7-17AD-9878-71BE-7BE25FB4C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3943350"/>
          <a:ext cx="6629400" cy="3714750"/>
        </a:xfrm>
        <a:prstGeom prst="rect">
          <a:avLst/>
        </a:prstGeom>
      </xdr:spPr>
    </xdr:pic>
    <xdr:clientData/>
  </xdr:twoCellAnchor>
  <xdr:twoCellAnchor>
    <xdr:from>
      <xdr:col>8</xdr:col>
      <xdr:colOff>542925</xdr:colOff>
      <xdr:row>40</xdr:row>
      <xdr:rowOff>133350</xdr:rowOff>
    </xdr:from>
    <xdr:to>
      <xdr:col>17</xdr:col>
      <xdr:colOff>47625</xdr:colOff>
      <xdr:row>62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424779-B79E-B56A-805E-945E93ACC583}"/>
            </a:ext>
            <a:ext uri="{147F2762-F138-4A5C-976F-8EAC2B608ADB}">
              <a16:predDERef xmlns:a16="http://schemas.microsoft.com/office/drawing/2014/main" pred="{1C4FDB6B-2A22-F42A-69F3-EDDCEB893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9749B-FC88-4BA4-A7D3-3EE79EE35B6B}" name="Table1" displayName="Table1" ref="A44:D1744" totalsRowShown="0" headerRowDxfId="2">
  <autoFilter ref="A44:D1744" xr:uid="{00000000-0001-0000-0100-000000000000}">
    <filterColumn colId="0" hiddenButton="1"/>
    <filterColumn colId="1" hiddenButton="1"/>
    <filterColumn colId="2" hiddenButton="1"/>
    <filterColumn colId="3" hiddenButton="1"/>
  </autoFilter>
  <tableColumns count="4">
    <tableColumn id="1" xr3:uid="{97DEFFCC-45E0-4566-AE29-569007650617}" name="Director"/>
    <tableColumn id="2" xr3:uid="{6714E5DB-63FD-45BB-B08D-FF2076DB1D07}" name="Average_imdb">
      <calculatedColumnFormula>AVERAGEIF(IMDB_Movies_Cleaned_Dataset!A:A,insights!A45,IMDB_Movies_Cleaned_Dataset!I:I)</calculatedColumnFormula>
    </tableColumn>
    <tableColumn id="3" xr3:uid="{8EE8C1D8-F03E-404B-B40D-590ECAB090B0}" name="Percentile"/>
    <tableColumn id="4" xr3:uid="{B119D87F-3D7E-4AF3-9511-5E6C5176F1BE}" name="Count_movies">
      <calculatedColumnFormula>COUNTIF(IMDB_Movies_Cleaned_Dataset!A:A,insights!A45)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047AD-5F28-4BA5-8024-F1913016F38B}" name="Table2" displayName="Table2" ref="G44:H54" totalsRowShown="0" headerRowDxfId="1">
  <autoFilter ref="G44:H54" xr:uid="{00000000-0001-0000-0100-000000000000}">
    <filterColumn colId="0" hiddenButton="1"/>
    <filterColumn colId="1" hiddenButton="1"/>
  </autoFilter>
  <tableColumns count="2">
    <tableColumn id="1" xr3:uid="{AF17B6F1-EC3E-4CBA-B17F-915C4A79BACF}" name="Top Movies"/>
    <tableColumn id="2" xr3:uid="{83919E85-E8A2-4565-8330-2A8820A7F07F}" name="High Profits" dataDxfId="0">
      <calculatedColumnFormula>(IMDB_Movies_Cleaned_Dataset!C25-IMDB_Movies_Cleaned_Dataset!H25)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D400A4-8551-4B1C-98BA-FAB280A80FD2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43101712750511571&quot;"/>
    <we:property name="FSQL" value="&quot;&quot;"/>
    <we:property name="KSkNPz0fExAMDA==" value="&quot;HRQm&quot;"/>
    <we:property name="KSkNPz0fExsHDA==" value="&quot;aw==&quot;"/>
    <we:property name="CjQOLS0OOFUvAjpJK19cFT80PictAA==" value="&quot;aA==&quot;"/>
    <we:property name="CjQOLS0OOFUvAjpJK19cFT80Pjs9AX0=" value="&quot;enpcaQ==&quot;"/>
    <we:property name="CjQOLS0OOFUvAjpJK19cFT80Pjs9AX4=" value="&quot;enhcaQ==&quot;"/>
    <we:property name="CjQOLS0OOFUvAjpJK19cFT80PiUwHn0=" value="&quot;fgVFeGlXaDZGWnc=&quot;"/>
    <we:property name="CjQOLS0OOFUvAjpJK19cFT80PjswHn0=" value="&quot;fgRFeGlXaDdGWnc=&quot;"/>
    <we:property name="CjQOLS0OOFUvAjpJK19cFT80PiUwHn4=" value="&quot;fgJFcGJJClFb&quot;"/>
    <we:property name="CjQOLS0OOFUvAjpJK19cFT80PjswHn4=" value="&quot;ag==&quot;"/>
    <we:property name="CjQOLS0OOFUvAjpJDlFCCjskDSwr" value="&quot;fgJFcGJJClFb&quot;"/>
    <we:property name="CjQOLS0OOFUvAjpJF1Ja" value="&quot;fgJFeGA=&quot;"/>
    <we:property name="CjQOLS0OOFUvAjpJFVFILjMo" value="&quot;aw==&quot;"/>
    <we:property name="CjQOLS0OOFUvAjpJK19cFT80Piw2Cg==" value="&quot;ag==&quot;"/>
    <we:property name="CjQOLS0OOFUvAjpJK19cFT80Pic9Cg==" value="&quot;aw==&quot;"/>
  </we:properties>
  <we:bindings>
    <we:binding id="Var0" type="matrix" appref="{95BF3C49-8204-440B-B4F0-E48FC44BDCE3}"/>
    <we:binding id="Obj" type="matrix" appref="{563EEA52-4F46-41AD-B570-7BE93EBCDBC0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87"/>
  <sheetViews>
    <sheetView topLeftCell="D1" workbookViewId="0">
      <selection activeCell="N2" sqref="N2"/>
    </sheetView>
  </sheetViews>
  <sheetFormatPr defaultRowHeight="15"/>
  <cols>
    <col min="1" max="1" width="32.28515625" bestFit="1" customWidth="1"/>
    <col min="2" max="2" width="8.5703125" bestFit="1" customWidth="1"/>
    <col min="3" max="3" width="10" bestFit="1" customWidth="1"/>
    <col min="4" max="4" width="69" bestFit="1" customWidth="1"/>
    <col min="5" max="5" width="78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8.5703125" bestFit="1" customWidth="1"/>
    <col min="11" max="11" width="13.5703125" bestFit="1" customWidth="1"/>
    <col min="12" max="12" width="13.42578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12</v>
      </c>
      <c r="B2">
        <v>178</v>
      </c>
      <c r="C2">
        <v>760505847</v>
      </c>
      <c r="D2" t="s">
        <v>13</v>
      </c>
      <c r="E2" t="s">
        <v>14</v>
      </c>
      <c r="F2" t="s">
        <v>15</v>
      </c>
      <c r="G2" t="s">
        <v>16</v>
      </c>
      <c r="H2">
        <v>237000000</v>
      </c>
      <c r="I2">
        <v>7.9</v>
      </c>
      <c r="J2" t="str">
        <f>IF(ISNUMBER(SEARCH("|",D2)),LEFT(D2,SEARCH("|",D2)-1),D2)</f>
        <v>Action</v>
      </c>
      <c r="K2">
        <f>(C2-H2)</f>
        <v>523505847</v>
      </c>
      <c r="L2">
        <f>CORREL(H2:H3787,C2:C3787)</f>
        <v>9.6568920597219721E-2</v>
      </c>
    </row>
    <row r="3" spans="1:12">
      <c r="A3" t="s">
        <v>17</v>
      </c>
      <c r="B3">
        <v>124</v>
      </c>
      <c r="C3">
        <v>652177271</v>
      </c>
      <c r="D3" t="s">
        <v>18</v>
      </c>
      <c r="E3" t="s">
        <v>19</v>
      </c>
      <c r="F3" t="s">
        <v>15</v>
      </c>
      <c r="G3" t="s">
        <v>16</v>
      </c>
      <c r="H3">
        <v>150000000</v>
      </c>
      <c r="I3">
        <v>7</v>
      </c>
      <c r="J3" t="str">
        <f>IF(ISNUMBER(SEARCH("|",D3)),LEFT(D3,SEARCH("|",D3)-1),D3)</f>
        <v>Action</v>
      </c>
      <c r="K3">
        <f>(C3-H3)</f>
        <v>502177271</v>
      </c>
      <c r="L3">
        <f>CORREL(H3:H3788,C3:C3788)</f>
        <v>9.5605235348428436E-2</v>
      </c>
    </row>
    <row r="4" spans="1:12">
      <c r="A4" t="s">
        <v>12</v>
      </c>
      <c r="B4">
        <v>194</v>
      </c>
      <c r="C4">
        <v>658672302</v>
      </c>
      <c r="D4" t="s">
        <v>20</v>
      </c>
      <c r="E4" t="s">
        <v>21</v>
      </c>
      <c r="F4" t="s">
        <v>15</v>
      </c>
      <c r="G4" t="s">
        <v>16</v>
      </c>
      <c r="H4">
        <v>200000000</v>
      </c>
      <c r="I4">
        <v>7.7</v>
      </c>
      <c r="J4" t="str">
        <f>IF(ISNUMBER(SEARCH("|",D4)),LEFT(D4,SEARCH("|",D4)-1),D4)</f>
        <v>Drama</v>
      </c>
      <c r="K4">
        <f>(C4-H4)</f>
        <v>458672302</v>
      </c>
      <c r="L4">
        <f>CORREL(H4:H3789,C4:C3789)</f>
        <v>9.5511553527055093E-2</v>
      </c>
    </row>
    <row r="5" spans="1:12">
      <c r="A5" t="s">
        <v>22</v>
      </c>
      <c r="B5">
        <v>125</v>
      </c>
      <c r="C5">
        <v>460935665</v>
      </c>
      <c r="D5" t="s">
        <v>13</v>
      </c>
      <c r="E5" t="s">
        <v>23</v>
      </c>
      <c r="F5" t="s">
        <v>15</v>
      </c>
      <c r="G5" t="s">
        <v>16</v>
      </c>
      <c r="H5">
        <v>11000000</v>
      </c>
      <c r="I5">
        <v>8.6999999999999993</v>
      </c>
      <c r="J5" t="str">
        <f>IF(ISNUMBER(SEARCH("|",D5)),LEFT(D5,SEARCH("|",D5)-1),D5)</f>
        <v>Action</v>
      </c>
      <c r="K5">
        <f>(C5-H5)</f>
        <v>449935665</v>
      </c>
      <c r="L5">
        <f>CORREL(H5:H3790,C5:C3790)</f>
        <v>9.4901655810409685E-2</v>
      </c>
    </row>
    <row r="6" spans="1:12">
      <c r="A6" t="s">
        <v>24</v>
      </c>
      <c r="B6">
        <v>120</v>
      </c>
      <c r="C6">
        <v>434949459</v>
      </c>
      <c r="D6" t="s">
        <v>25</v>
      </c>
      <c r="E6" t="s">
        <v>26</v>
      </c>
      <c r="F6" t="s">
        <v>15</v>
      </c>
      <c r="G6" t="s">
        <v>16</v>
      </c>
      <c r="H6">
        <v>10500000</v>
      </c>
      <c r="I6">
        <v>7.9</v>
      </c>
      <c r="J6" t="str">
        <f>IF(ISNUMBER(SEARCH("|",D6)),LEFT(D6,SEARCH("|",D6)-1),D6)</f>
        <v>Family</v>
      </c>
      <c r="K6">
        <f>(C6-H6)</f>
        <v>424449459</v>
      </c>
      <c r="L6">
        <f>CORREL(H6:H3791,C6:C3791)</f>
        <v>9.5633767165742747E-2</v>
      </c>
    </row>
    <row r="7" spans="1:12">
      <c r="A7" t="s">
        <v>27</v>
      </c>
      <c r="B7">
        <v>173</v>
      </c>
      <c r="C7">
        <v>623279547</v>
      </c>
      <c r="D7" t="s">
        <v>28</v>
      </c>
      <c r="E7" t="s">
        <v>29</v>
      </c>
      <c r="F7" t="s">
        <v>15</v>
      </c>
      <c r="G7" t="s">
        <v>16</v>
      </c>
      <c r="H7">
        <v>220000000</v>
      </c>
      <c r="I7">
        <v>8.1</v>
      </c>
      <c r="J7" t="str">
        <f>IF(ISNUMBER(SEARCH("|",D7)),LEFT(D7,SEARCH("|",D7)-1),D7)</f>
        <v>Action</v>
      </c>
      <c r="K7">
        <f>(C7-H7)</f>
        <v>403279547</v>
      </c>
      <c r="L7">
        <f>CORREL(H7:H3792,C7:C3792)</f>
        <v>9.6303061810200721E-2</v>
      </c>
    </row>
    <row r="8" spans="1:12">
      <c r="A8" t="s">
        <v>30</v>
      </c>
      <c r="B8">
        <v>73</v>
      </c>
      <c r="C8">
        <v>422783777</v>
      </c>
      <c r="D8" t="s">
        <v>31</v>
      </c>
      <c r="E8" t="s">
        <v>32</v>
      </c>
      <c r="F8" t="s">
        <v>15</v>
      </c>
      <c r="G8" t="s">
        <v>16</v>
      </c>
      <c r="H8">
        <v>45000000</v>
      </c>
      <c r="I8">
        <v>8.5</v>
      </c>
      <c r="J8" t="str">
        <f>IF(ISNUMBER(SEARCH("|",D8)),LEFT(D8,SEARCH("|",D8)-1),D8)</f>
        <v>Adventure</v>
      </c>
      <c r="K8">
        <f>(C8-H8)</f>
        <v>377783777</v>
      </c>
      <c r="L8">
        <f>CORREL(H8:H3793,C8:C3793)</f>
        <v>9.5480343414297522E-2</v>
      </c>
    </row>
    <row r="9" spans="1:12">
      <c r="A9" t="s">
        <v>22</v>
      </c>
      <c r="B9">
        <v>136</v>
      </c>
      <c r="C9">
        <v>474544677</v>
      </c>
      <c r="D9" t="s">
        <v>13</v>
      </c>
      <c r="E9" t="s">
        <v>33</v>
      </c>
      <c r="F9" t="s">
        <v>15</v>
      </c>
      <c r="G9" t="s">
        <v>16</v>
      </c>
      <c r="H9">
        <v>115000000</v>
      </c>
      <c r="I9">
        <v>6.5</v>
      </c>
      <c r="J9" t="str">
        <f>IF(ISNUMBER(SEARCH("|",D9)),LEFT(D9,SEARCH("|",D9)-1),D9)</f>
        <v>Action</v>
      </c>
      <c r="K9">
        <f>(C9-H9)</f>
        <v>359544677</v>
      </c>
      <c r="L9">
        <f>CORREL(H9:H3794,C9:C3794)</f>
        <v>9.5896559375714563E-2</v>
      </c>
    </row>
    <row r="10" spans="1:12">
      <c r="A10" t="s">
        <v>34</v>
      </c>
      <c r="B10">
        <v>152</v>
      </c>
      <c r="C10">
        <v>533316061</v>
      </c>
      <c r="D10" t="s">
        <v>35</v>
      </c>
      <c r="E10" t="s">
        <v>36</v>
      </c>
      <c r="F10" t="s">
        <v>15</v>
      </c>
      <c r="G10" t="s">
        <v>16</v>
      </c>
      <c r="H10">
        <v>185000000</v>
      </c>
      <c r="I10">
        <v>9</v>
      </c>
      <c r="J10" t="str">
        <f>IF(ISNUMBER(SEARCH("|",D10)),LEFT(D10,SEARCH("|",D10)-1),D10)</f>
        <v>Action</v>
      </c>
      <c r="K10">
        <f>(C10-H10)</f>
        <v>348316061</v>
      </c>
      <c r="L10">
        <f>CORREL(H10:H3795,C10:C3795)</f>
        <v>9.5903411719526099E-2</v>
      </c>
    </row>
    <row r="11" spans="1:12">
      <c r="A11" t="s">
        <v>37</v>
      </c>
      <c r="B11">
        <v>142</v>
      </c>
      <c r="C11">
        <v>407999255</v>
      </c>
      <c r="D11" t="s">
        <v>38</v>
      </c>
      <c r="E11" t="s">
        <v>39</v>
      </c>
      <c r="F11" t="s">
        <v>15</v>
      </c>
      <c r="G11" t="s">
        <v>16</v>
      </c>
      <c r="H11">
        <v>78000000</v>
      </c>
      <c r="I11">
        <v>7.3</v>
      </c>
      <c r="J11" t="str">
        <f>IF(ISNUMBER(SEARCH("|",D11)),LEFT(D11,SEARCH("|",D11)-1),D11)</f>
        <v>Adventure</v>
      </c>
      <c r="K11">
        <f>(C11-H11)</f>
        <v>329999255</v>
      </c>
      <c r="L11">
        <f>CORREL(H11:H3796,C11:C3796)</f>
        <v>9.5384243835189245E-2</v>
      </c>
    </row>
    <row r="12" spans="1:12">
      <c r="A12" t="s">
        <v>40</v>
      </c>
      <c r="B12">
        <v>108</v>
      </c>
      <c r="C12">
        <v>363024263</v>
      </c>
      <c r="D12" t="s">
        <v>41</v>
      </c>
      <c r="E12" t="s">
        <v>42</v>
      </c>
      <c r="F12" t="s">
        <v>15</v>
      </c>
      <c r="G12" t="s">
        <v>16</v>
      </c>
      <c r="H12">
        <v>58000000</v>
      </c>
      <c r="I12">
        <v>8.1</v>
      </c>
      <c r="J12" t="str">
        <f>IF(ISNUMBER(SEARCH("|",D12)),LEFT(D12,SEARCH("|",D12)-1),D12)</f>
        <v>Action</v>
      </c>
      <c r="K12">
        <f>(C12-H12)</f>
        <v>305024263</v>
      </c>
      <c r="L12">
        <f>CORREL(H12:H3797,C12:C3797)</f>
        <v>9.5563422664270828E-2</v>
      </c>
    </row>
    <row r="13" spans="1:12">
      <c r="A13" t="s">
        <v>43</v>
      </c>
      <c r="B13">
        <v>146</v>
      </c>
      <c r="C13">
        <v>424645577</v>
      </c>
      <c r="D13" t="s">
        <v>44</v>
      </c>
      <c r="E13" t="s">
        <v>45</v>
      </c>
      <c r="F13" t="s">
        <v>15</v>
      </c>
      <c r="G13" t="s">
        <v>16</v>
      </c>
      <c r="H13">
        <v>130000000</v>
      </c>
      <c r="I13">
        <v>7.6</v>
      </c>
      <c r="J13" t="str">
        <f>IF(ISNUMBER(SEARCH("|",D13)),LEFT(D13,SEARCH("|",D13)-1),D13)</f>
        <v>Adventure</v>
      </c>
      <c r="K13">
        <f>(C13-H13)</f>
        <v>294645577</v>
      </c>
      <c r="L13">
        <f>CORREL(H13:H3798,C13:C3798)</f>
        <v>9.5794524956483496E-2</v>
      </c>
    </row>
    <row r="14" spans="1:12">
      <c r="A14" t="s">
        <v>24</v>
      </c>
      <c r="B14">
        <v>127</v>
      </c>
      <c r="C14">
        <v>356784000</v>
      </c>
      <c r="D14" t="s">
        <v>44</v>
      </c>
      <c r="E14" t="s">
        <v>46</v>
      </c>
      <c r="F14" t="s">
        <v>15</v>
      </c>
      <c r="G14" t="s">
        <v>16</v>
      </c>
      <c r="H14">
        <v>63000000</v>
      </c>
      <c r="I14">
        <v>8.1</v>
      </c>
      <c r="J14" t="str">
        <f>IF(ISNUMBER(SEARCH("|",D14)),LEFT(D14,SEARCH("|",D14)-1),D14)</f>
        <v>Adventure</v>
      </c>
      <c r="K14">
        <f>(C14-H14)</f>
        <v>293784000</v>
      </c>
      <c r="L14">
        <f>CORREL(H14:H3799,C14:C3799)</f>
        <v>9.5646670535070019E-2</v>
      </c>
    </row>
    <row r="15" spans="1:12">
      <c r="A15" t="s">
        <v>47</v>
      </c>
      <c r="B15">
        <v>98</v>
      </c>
      <c r="C15">
        <v>368049635</v>
      </c>
      <c r="D15" t="s">
        <v>48</v>
      </c>
      <c r="E15" t="s">
        <v>49</v>
      </c>
      <c r="F15" t="s">
        <v>15</v>
      </c>
      <c r="G15" t="s">
        <v>16</v>
      </c>
      <c r="H15">
        <v>76000000</v>
      </c>
      <c r="I15">
        <v>7.5</v>
      </c>
      <c r="J15" t="str">
        <f>IF(ISNUMBER(SEARCH("|",D15)),LEFT(D15,SEARCH("|",D15)-1),D15)</f>
        <v>Animation</v>
      </c>
      <c r="K15">
        <f>(C15-H15)</f>
        <v>292049635</v>
      </c>
      <c r="L15">
        <f>CORREL(H15:H3800,C15:C3800)</f>
        <v>9.5842976283268794E-2</v>
      </c>
    </row>
    <row r="16" spans="1:12">
      <c r="A16" t="s">
        <v>50</v>
      </c>
      <c r="B16">
        <v>133</v>
      </c>
      <c r="C16">
        <v>350123553</v>
      </c>
      <c r="D16" t="s">
        <v>51</v>
      </c>
      <c r="E16" t="s">
        <v>52</v>
      </c>
      <c r="F16" t="s">
        <v>15</v>
      </c>
      <c r="G16" t="s">
        <v>16</v>
      </c>
      <c r="H16">
        <v>58800000</v>
      </c>
      <c r="I16">
        <v>7.3</v>
      </c>
      <c r="J16" t="str">
        <f>IF(ISNUMBER(SEARCH("|",D16)),LEFT(D16,SEARCH("|",D16)-1),D16)</f>
        <v>Action</v>
      </c>
      <c r="K16">
        <f>(C16-H16)</f>
        <v>291323553</v>
      </c>
      <c r="L16">
        <f>CORREL(H16:H3801,C16:C3801)</f>
        <v>9.5982939974257539E-2</v>
      </c>
    </row>
    <row r="17" spans="1:12">
      <c r="A17" t="s">
        <v>53</v>
      </c>
      <c r="B17">
        <v>100</v>
      </c>
      <c r="C17">
        <v>380838870</v>
      </c>
      <c r="D17" t="s">
        <v>54</v>
      </c>
      <c r="E17" t="s">
        <v>55</v>
      </c>
      <c r="F17" t="s">
        <v>15</v>
      </c>
      <c r="G17" t="s">
        <v>16</v>
      </c>
      <c r="H17">
        <v>94000000</v>
      </c>
      <c r="I17">
        <v>8.1999999999999993</v>
      </c>
      <c r="J17" t="str">
        <f>IF(ISNUMBER(SEARCH("|",D17)),LEFT(D17,SEARCH("|",D17)-1),D17)</f>
        <v>Adventure</v>
      </c>
      <c r="K17">
        <f>(C17-H17)</f>
        <v>286838870</v>
      </c>
      <c r="L17">
        <f>CORREL(H17:H3802,C17:C3802)</f>
        <v>9.6196694343063896E-2</v>
      </c>
    </row>
    <row r="18" spans="1:12">
      <c r="A18" t="s">
        <v>56</v>
      </c>
      <c r="B18">
        <v>93</v>
      </c>
      <c r="C18">
        <v>436471036</v>
      </c>
      <c r="D18" t="s">
        <v>57</v>
      </c>
      <c r="E18" t="s">
        <v>58</v>
      </c>
      <c r="F18" t="s">
        <v>15</v>
      </c>
      <c r="G18" t="s">
        <v>16</v>
      </c>
      <c r="H18">
        <v>150000000</v>
      </c>
      <c r="I18">
        <v>7.2</v>
      </c>
      <c r="J18" t="str">
        <f>IF(ISNUMBER(SEARCH("|",D18)),LEFT(D18,SEARCH("|",D18)-1),D18)</f>
        <v>Adventure</v>
      </c>
      <c r="K18">
        <f>(C18-H18)</f>
        <v>286471036</v>
      </c>
      <c r="L18">
        <f>CORREL(H18:H3803,C18:C3803)</f>
        <v>9.624849137196835E-2</v>
      </c>
    </row>
    <row r="19" spans="1:12">
      <c r="A19" t="s">
        <v>59</v>
      </c>
      <c r="B19">
        <v>192</v>
      </c>
      <c r="C19">
        <v>377019252</v>
      </c>
      <c r="D19" t="s">
        <v>60</v>
      </c>
      <c r="E19" t="s">
        <v>61</v>
      </c>
      <c r="F19" t="s">
        <v>15</v>
      </c>
      <c r="G19" t="s">
        <v>16</v>
      </c>
      <c r="H19">
        <v>94000000</v>
      </c>
      <c r="I19">
        <v>8.9</v>
      </c>
      <c r="J19" t="str">
        <f>IF(ISNUMBER(SEARCH("|",D19)),LEFT(D19,SEARCH("|",D19)-1),D19)</f>
        <v>Action</v>
      </c>
      <c r="K19">
        <f>(C19-H19)</f>
        <v>283019252</v>
      </c>
      <c r="L19">
        <f>CORREL(H19:H3804,C19:C3804)</f>
        <v>9.5973044689233733E-2</v>
      </c>
    </row>
    <row r="20" spans="1:12">
      <c r="A20" t="s">
        <v>62</v>
      </c>
      <c r="B20">
        <v>134</v>
      </c>
      <c r="C20">
        <v>309125409</v>
      </c>
      <c r="D20" t="s">
        <v>13</v>
      </c>
      <c r="E20" t="s">
        <v>63</v>
      </c>
      <c r="F20" t="s">
        <v>15</v>
      </c>
      <c r="G20" t="s">
        <v>16</v>
      </c>
      <c r="H20">
        <v>32500000</v>
      </c>
      <c r="I20">
        <v>8.4</v>
      </c>
      <c r="J20" t="str">
        <f>IF(ISNUMBER(SEARCH("|",D20)),LEFT(D20,SEARCH("|",D20)-1),D20)</f>
        <v>Action</v>
      </c>
      <c r="K20">
        <f>(C20-H20)</f>
        <v>276625409</v>
      </c>
      <c r="L20">
        <f>CORREL(H20:H3805,C20:C3805)</f>
        <v>9.6022880955509676E-2</v>
      </c>
    </row>
    <row r="21" spans="1:12">
      <c r="A21" t="s">
        <v>64</v>
      </c>
      <c r="B21">
        <v>142</v>
      </c>
      <c r="C21">
        <v>329691196</v>
      </c>
      <c r="D21" t="s">
        <v>65</v>
      </c>
      <c r="E21" t="s">
        <v>66</v>
      </c>
      <c r="F21" t="s">
        <v>15</v>
      </c>
      <c r="G21" t="s">
        <v>16</v>
      </c>
      <c r="H21">
        <v>55000000</v>
      </c>
      <c r="I21">
        <v>8.8000000000000007</v>
      </c>
      <c r="J21" t="str">
        <f>IF(ISNUMBER(SEARCH("|",D21)),LEFT(D21,SEARCH("|",D21)-1),D21)</f>
        <v>Comedy</v>
      </c>
      <c r="K21">
        <f>(C21-H21)</f>
        <v>274691196</v>
      </c>
      <c r="L21">
        <f>CORREL(H21:H3806,C21:C3806)</f>
        <v>9.6309820734208171E-2</v>
      </c>
    </row>
    <row r="22" spans="1:12">
      <c r="A22" t="s">
        <v>67</v>
      </c>
      <c r="B22">
        <v>127</v>
      </c>
      <c r="C22">
        <v>290158751</v>
      </c>
      <c r="D22" t="s">
        <v>13</v>
      </c>
      <c r="E22" t="s">
        <v>68</v>
      </c>
      <c r="F22" t="s">
        <v>15</v>
      </c>
      <c r="G22" t="s">
        <v>16</v>
      </c>
      <c r="H22">
        <v>18000000</v>
      </c>
      <c r="I22">
        <v>8.8000000000000007</v>
      </c>
      <c r="J22" t="str">
        <f>IF(ISNUMBER(SEARCH("|",D22)),LEFT(D22,SEARCH("|",D22)-1),D22)</f>
        <v>Action</v>
      </c>
      <c r="K22">
        <f>(C22-H22)</f>
        <v>272158751</v>
      </c>
      <c r="L22">
        <f>CORREL(H22:H3807,C22:C3807)</f>
        <v>9.6520162579213739E-2</v>
      </c>
    </row>
    <row r="23" spans="1:12">
      <c r="A23" t="s">
        <v>69</v>
      </c>
      <c r="B23">
        <v>103</v>
      </c>
      <c r="C23">
        <v>285761243</v>
      </c>
      <c r="D23" t="s">
        <v>70</v>
      </c>
      <c r="E23" t="s">
        <v>71</v>
      </c>
      <c r="F23" t="s">
        <v>15</v>
      </c>
      <c r="G23" t="s">
        <v>16</v>
      </c>
      <c r="H23">
        <v>18000000</v>
      </c>
      <c r="I23">
        <v>7.5</v>
      </c>
      <c r="J23" t="str">
        <f>IF(ISNUMBER(SEARCH("|",D23)),LEFT(D23,SEARCH("|",D23)-1),D23)</f>
        <v>Comedy</v>
      </c>
      <c r="K23">
        <f>(C23-H23)</f>
        <v>267761243</v>
      </c>
      <c r="L23">
        <f>CORREL(H23:H3808,C23:C3808)</f>
        <v>9.684178516987399E-2</v>
      </c>
    </row>
    <row r="24" spans="1:12">
      <c r="A24" t="s">
        <v>22</v>
      </c>
      <c r="B24">
        <v>140</v>
      </c>
      <c r="C24">
        <v>380262555</v>
      </c>
      <c r="D24" t="s">
        <v>13</v>
      </c>
      <c r="E24" t="s">
        <v>72</v>
      </c>
      <c r="F24" t="s">
        <v>15</v>
      </c>
      <c r="G24" t="s">
        <v>16</v>
      </c>
      <c r="H24">
        <v>113000000</v>
      </c>
      <c r="I24">
        <v>7.6</v>
      </c>
      <c r="J24" t="str">
        <f>IF(ISNUMBER(SEARCH("|",D24)),LEFT(D24,SEARCH("|",D24)-1),D24)</f>
        <v>Action</v>
      </c>
      <c r="K24">
        <f>(C24-H24)</f>
        <v>267262555</v>
      </c>
      <c r="L24">
        <f>CORREL(H24:H3809,C24:C3809)</f>
        <v>9.71558451824929E-2</v>
      </c>
    </row>
    <row r="25" spans="1:12">
      <c r="A25" t="s">
        <v>73</v>
      </c>
      <c r="B25">
        <v>121</v>
      </c>
      <c r="C25">
        <v>403706375</v>
      </c>
      <c r="D25" t="s">
        <v>74</v>
      </c>
      <c r="E25" t="s">
        <v>75</v>
      </c>
      <c r="F25" t="s">
        <v>15</v>
      </c>
      <c r="G25" t="s">
        <v>16</v>
      </c>
      <c r="H25">
        <v>139000000</v>
      </c>
      <c r="I25">
        <v>7.3</v>
      </c>
      <c r="J25" t="str">
        <f>IF(ISNUMBER(SEARCH("|",D25)),LEFT(D25,SEARCH("|",D25)-1),D25)</f>
        <v>Action</v>
      </c>
      <c r="K25">
        <f>(C25-H25)</f>
        <v>264706375</v>
      </c>
      <c r="L25">
        <f>CORREL(H25:H3810,C25:C3810)</f>
        <v>9.7099316461444887E-2</v>
      </c>
    </row>
    <row r="26" spans="1:12">
      <c r="A26" t="s">
        <v>76</v>
      </c>
      <c r="B26">
        <v>91</v>
      </c>
      <c r="C26">
        <v>336029560</v>
      </c>
      <c r="D26" t="s">
        <v>77</v>
      </c>
      <c r="E26" t="s">
        <v>78</v>
      </c>
      <c r="F26" t="s">
        <v>15</v>
      </c>
      <c r="G26" t="s">
        <v>16</v>
      </c>
      <c r="H26">
        <v>74000000</v>
      </c>
      <c r="I26">
        <v>6.4</v>
      </c>
      <c r="J26" t="str">
        <f>IF(ISNUMBER(SEARCH("|",D26)),LEFT(D26,SEARCH("|",D26)-1),D26)</f>
        <v>Action</v>
      </c>
      <c r="K26">
        <f>(C26-H26)</f>
        <v>262029560</v>
      </c>
      <c r="L26">
        <f>CORREL(H26:H3811,C26:C3811)</f>
        <v>9.6890889263369043E-2</v>
      </c>
    </row>
    <row r="27" spans="1:12">
      <c r="A27" t="s">
        <v>79</v>
      </c>
      <c r="B27">
        <v>107</v>
      </c>
      <c r="C27">
        <v>293501675</v>
      </c>
      <c r="D27" t="s">
        <v>80</v>
      </c>
      <c r="E27" t="s">
        <v>81</v>
      </c>
      <c r="F27" t="s">
        <v>15</v>
      </c>
      <c r="G27" t="s">
        <v>16</v>
      </c>
      <c r="H27">
        <v>40000000</v>
      </c>
      <c r="I27">
        <v>8.1</v>
      </c>
      <c r="J27" t="str">
        <f>IF(ISNUMBER(SEARCH("|",D27)),LEFT(D27,SEARCH("|",D27)-1),D27)</f>
        <v>Drama</v>
      </c>
      <c r="K27">
        <f>(C27-H27)</f>
        <v>253501675</v>
      </c>
      <c r="L27">
        <f>CORREL(H27:H3812,C27:C3812)</f>
        <v>9.7016060095159548E-2</v>
      </c>
    </row>
    <row r="28" spans="1:12">
      <c r="A28" t="s">
        <v>24</v>
      </c>
      <c r="B28">
        <v>130</v>
      </c>
      <c r="C28">
        <v>260000000</v>
      </c>
      <c r="D28" t="s">
        <v>82</v>
      </c>
      <c r="E28" t="s">
        <v>83</v>
      </c>
      <c r="F28" t="s">
        <v>15</v>
      </c>
      <c r="G28" t="s">
        <v>16</v>
      </c>
      <c r="H28">
        <v>8000000</v>
      </c>
      <c r="I28">
        <v>8</v>
      </c>
      <c r="J28" t="str">
        <f>IF(ISNUMBER(SEARCH("|",D28)),LEFT(D28,SEARCH("|",D28)-1),D28)</f>
        <v>Adventure</v>
      </c>
      <c r="K28">
        <f>(C28-H28)</f>
        <v>252000000</v>
      </c>
      <c r="L28">
        <f>CORREL(H28:H3813,C28:C3813)</f>
        <v>9.7249702658124673E-2</v>
      </c>
    </row>
    <row r="29" spans="1:12">
      <c r="A29" t="s">
        <v>84</v>
      </c>
      <c r="B29">
        <v>102</v>
      </c>
      <c r="C29">
        <v>400736600</v>
      </c>
      <c r="D29" t="s">
        <v>85</v>
      </c>
      <c r="E29" t="s">
        <v>86</v>
      </c>
      <c r="F29" t="s">
        <v>15</v>
      </c>
      <c r="G29" t="s">
        <v>16</v>
      </c>
      <c r="H29">
        <v>150000000</v>
      </c>
      <c r="I29">
        <v>7.6</v>
      </c>
      <c r="J29" t="str">
        <f>IF(ISNUMBER(SEARCH("|",D29)),LEFT(D29,SEARCH("|",D29)-1),D29)</f>
        <v>Adventure</v>
      </c>
      <c r="K29">
        <f>(C29-H29)</f>
        <v>250736600</v>
      </c>
      <c r="L29">
        <f>CORREL(H29:H3814,C29:C3814)</f>
        <v>9.7560364464719926E-2</v>
      </c>
    </row>
    <row r="30" spans="1:12">
      <c r="A30" t="s">
        <v>87</v>
      </c>
      <c r="B30">
        <v>87</v>
      </c>
      <c r="C30">
        <v>323505540</v>
      </c>
      <c r="D30" t="s">
        <v>88</v>
      </c>
      <c r="E30" t="s">
        <v>89</v>
      </c>
      <c r="F30" t="s">
        <v>15</v>
      </c>
      <c r="G30" t="s">
        <v>90</v>
      </c>
      <c r="H30">
        <v>75000000</v>
      </c>
      <c r="I30">
        <v>6.8</v>
      </c>
      <c r="J30" t="str">
        <f>IF(ISNUMBER(SEARCH("|",D30)),LEFT(D30,SEARCH("|",D30)-1),D30)</f>
        <v>Animation</v>
      </c>
      <c r="K30">
        <f>(C30-H30)</f>
        <v>248505540</v>
      </c>
      <c r="L30">
        <f>CORREL(H30:H3815,C30:C3815)</f>
        <v>9.7279253467295559E-2</v>
      </c>
    </row>
    <row r="31" spans="1:12">
      <c r="A31" t="s">
        <v>91</v>
      </c>
      <c r="B31">
        <v>130</v>
      </c>
      <c r="C31">
        <v>296623634</v>
      </c>
      <c r="D31" t="s">
        <v>92</v>
      </c>
      <c r="E31" t="s">
        <v>93</v>
      </c>
      <c r="F31" t="s">
        <v>15</v>
      </c>
      <c r="G31" t="s">
        <v>16</v>
      </c>
      <c r="H31">
        <v>50000000</v>
      </c>
      <c r="I31">
        <v>4.5999999999999996</v>
      </c>
      <c r="J31" t="str">
        <f>IF(ISNUMBER(SEARCH("|",D31)),LEFT(D31,SEARCH("|",D31)-1),D31)</f>
        <v>Adventure</v>
      </c>
      <c r="K31">
        <f>(C31-H31)</f>
        <v>246623634</v>
      </c>
      <c r="L31">
        <f>CORREL(H31:H3816,C31:C3816)</f>
        <v>9.7387136965507035E-2</v>
      </c>
    </row>
    <row r="32" spans="1:12">
      <c r="A32" t="s">
        <v>59</v>
      </c>
      <c r="B32">
        <v>172</v>
      </c>
      <c r="C32">
        <v>340478898</v>
      </c>
      <c r="D32" t="s">
        <v>60</v>
      </c>
      <c r="E32" t="s">
        <v>94</v>
      </c>
      <c r="F32" t="s">
        <v>15</v>
      </c>
      <c r="G32" t="s">
        <v>16</v>
      </c>
      <c r="H32">
        <v>94000000</v>
      </c>
      <c r="I32">
        <v>8.6999999999999993</v>
      </c>
      <c r="J32" t="str">
        <f>IF(ISNUMBER(SEARCH("|",D32)),LEFT(D32,SEARCH("|",D32)-1),D32)</f>
        <v>Action</v>
      </c>
      <c r="K32">
        <f>(C32-H32)</f>
        <v>246478898</v>
      </c>
      <c r="L32">
        <f>CORREL(H32:H3817,C32:C3817)</f>
        <v>9.7583925441536851E-2</v>
      </c>
    </row>
    <row r="33" spans="1:12">
      <c r="A33" t="s">
        <v>95</v>
      </c>
      <c r="B33">
        <v>108</v>
      </c>
      <c r="C33">
        <v>277313371</v>
      </c>
      <c r="D33" t="s">
        <v>96</v>
      </c>
      <c r="E33" t="s">
        <v>97</v>
      </c>
      <c r="F33" t="s">
        <v>15</v>
      </c>
      <c r="G33" t="s">
        <v>16</v>
      </c>
      <c r="H33">
        <v>35000000</v>
      </c>
      <c r="I33">
        <v>7.8</v>
      </c>
      <c r="J33" t="str">
        <f>IF(ISNUMBER(SEARCH("|",D33)),LEFT(D33,SEARCH("|",D33)-1),D33)</f>
        <v>Comedy</v>
      </c>
      <c r="K33">
        <f>(C33-H33)</f>
        <v>242313371</v>
      </c>
      <c r="L33">
        <f>CORREL(H33:H3818,C33:C3818)</f>
        <v>9.7610209011947446E-2</v>
      </c>
    </row>
    <row r="34" spans="1:12">
      <c r="A34" t="s">
        <v>98</v>
      </c>
      <c r="B34">
        <v>95</v>
      </c>
      <c r="C34">
        <v>241437427</v>
      </c>
      <c r="D34" t="s">
        <v>99</v>
      </c>
      <c r="E34" t="s">
        <v>100</v>
      </c>
      <c r="F34" t="s">
        <v>15</v>
      </c>
      <c r="G34" t="s">
        <v>16</v>
      </c>
      <c r="H34">
        <v>5000000</v>
      </c>
      <c r="I34">
        <v>6.6</v>
      </c>
      <c r="J34" t="str">
        <f>IF(ISNUMBER(SEARCH("|",D34)),LEFT(D34,SEARCH("|",D34)-1),D34)</f>
        <v>Comedy</v>
      </c>
      <c r="K34">
        <f>(C34-H34)</f>
        <v>236437427</v>
      </c>
      <c r="L34">
        <f>CORREL(H34:H3819,C34:C3819)</f>
        <v>9.7846491167587965E-2</v>
      </c>
    </row>
    <row r="35" spans="1:12">
      <c r="A35" t="s">
        <v>101</v>
      </c>
      <c r="B35">
        <v>124</v>
      </c>
      <c r="C35">
        <v>300523113</v>
      </c>
      <c r="D35" t="s">
        <v>92</v>
      </c>
      <c r="E35" t="s">
        <v>102</v>
      </c>
      <c r="F35" t="s">
        <v>15</v>
      </c>
      <c r="G35" t="s">
        <v>16</v>
      </c>
      <c r="H35">
        <v>68000000</v>
      </c>
      <c r="I35">
        <v>4.9000000000000004</v>
      </c>
      <c r="J35" t="str">
        <f>IF(ISNUMBER(SEARCH("|",D35)),LEFT(D35,SEARCH("|",D35)-1),D35)</f>
        <v>Adventure</v>
      </c>
      <c r="K35">
        <f>(C35-H35)</f>
        <v>232523113</v>
      </c>
      <c r="L35">
        <f>CORREL(H35:H3820,C35:C3820)</f>
        <v>9.8137192325135153E-2</v>
      </c>
    </row>
    <row r="36" spans="1:12">
      <c r="A36" t="s">
        <v>103</v>
      </c>
      <c r="B36">
        <v>154</v>
      </c>
      <c r="C36">
        <v>306124059</v>
      </c>
      <c r="D36" t="s">
        <v>28</v>
      </c>
      <c r="E36" t="s">
        <v>104</v>
      </c>
      <c r="F36" t="s">
        <v>15</v>
      </c>
      <c r="G36" t="s">
        <v>16</v>
      </c>
      <c r="H36">
        <v>75000000</v>
      </c>
      <c r="I36">
        <v>6.9</v>
      </c>
      <c r="J36" t="str">
        <f>IF(ISNUMBER(SEARCH("|",D36)),LEFT(D36,SEARCH("|",D36)-1),D36)</f>
        <v>Action</v>
      </c>
      <c r="K36">
        <f>(C36-H36)</f>
        <v>231124059</v>
      </c>
      <c r="L36">
        <f>CORREL(H36:H3821,C36:C3821)</f>
        <v>9.8256383666743524E-2</v>
      </c>
    </row>
    <row r="37" spans="1:12">
      <c r="A37" t="s">
        <v>105</v>
      </c>
      <c r="B37">
        <v>129</v>
      </c>
      <c r="C37">
        <v>255950375</v>
      </c>
      <c r="D37" t="s">
        <v>106</v>
      </c>
      <c r="E37" t="s">
        <v>107</v>
      </c>
      <c r="F37" t="s">
        <v>15</v>
      </c>
      <c r="G37" t="s">
        <v>16</v>
      </c>
      <c r="H37">
        <v>29000000</v>
      </c>
      <c r="I37">
        <v>7.7</v>
      </c>
      <c r="J37" t="str">
        <f>IF(ISNUMBER(SEARCH("|",D37)),LEFT(D37,SEARCH("|",D37)-1),D37)</f>
        <v>Biography</v>
      </c>
      <c r="K37">
        <f>(C37-H37)</f>
        <v>226950375</v>
      </c>
      <c r="L37">
        <f>CORREL(H37:H3822,C37:C3822)</f>
        <v>9.834888625010435E-2</v>
      </c>
    </row>
    <row r="38" spans="1:12">
      <c r="A38" t="s">
        <v>24</v>
      </c>
      <c r="B38">
        <v>115</v>
      </c>
      <c r="C38">
        <v>242374454</v>
      </c>
      <c r="D38" t="s">
        <v>108</v>
      </c>
      <c r="E38" t="s">
        <v>109</v>
      </c>
      <c r="F38" t="s">
        <v>15</v>
      </c>
      <c r="G38" t="s">
        <v>16</v>
      </c>
      <c r="H38">
        <v>18000000</v>
      </c>
      <c r="I38">
        <v>8.5</v>
      </c>
      <c r="J38" t="str">
        <f>IF(ISNUMBER(SEARCH("|",D38)),LEFT(D38,SEARCH("|",D38)-1),D38)</f>
        <v>Action</v>
      </c>
      <c r="K38">
        <f>(C38-H38)</f>
        <v>224374454</v>
      </c>
      <c r="L38">
        <f>CORREL(H38:H3823,C38:C3823)</f>
        <v>9.8576537645519047E-2</v>
      </c>
    </row>
    <row r="39" spans="1:12">
      <c r="A39" t="s">
        <v>59</v>
      </c>
      <c r="B39">
        <v>171</v>
      </c>
      <c r="C39">
        <v>313837577</v>
      </c>
      <c r="D39" t="s">
        <v>60</v>
      </c>
      <c r="E39" t="s">
        <v>110</v>
      </c>
      <c r="F39" t="s">
        <v>15</v>
      </c>
      <c r="G39" t="s">
        <v>111</v>
      </c>
      <c r="H39">
        <v>93000000</v>
      </c>
      <c r="I39">
        <v>8.8000000000000007</v>
      </c>
      <c r="J39" t="str">
        <f>IF(ISNUMBER(SEARCH("|",D39)),LEFT(D39,SEARCH("|",D39)-1),D39)</f>
        <v>Action</v>
      </c>
      <c r="K39">
        <f>(C39-H39)</f>
        <v>220837577</v>
      </c>
      <c r="L39">
        <f>CORREL(H39:H3824,C39:C3824)</f>
        <v>9.8823484634734574E-2</v>
      </c>
    </row>
    <row r="40" spans="1:12">
      <c r="A40" t="s">
        <v>112</v>
      </c>
      <c r="B40">
        <v>105</v>
      </c>
      <c r="C40">
        <v>234760500</v>
      </c>
      <c r="D40" t="s">
        <v>113</v>
      </c>
      <c r="E40" t="s">
        <v>114</v>
      </c>
      <c r="F40" t="s">
        <v>15</v>
      </c>
      <c r="G40" t="s">
        <v>16</v>
      </c>
      <c r="H40">
        <v>14000000</v>
      </c>
      <c r="I40">
        <v>7.3</v>
      </c>
      <c r="J40" t="str">
        <f>IF(ISNUMBER(SEARCH("|",D40)),LEFT(D40,SEARCH("|",D40)-1),D40)</f>
        <v>Action</v>
      </c>
      <c r="K40">
        <f>(C40-H40)</f>
        <v>220760500</v>
      </c>
      <c r="L40">
        <f>CORREL(H40:H3825,C40:C3825)</f>
        <v>9.8834500019171351E-2</v>
      </c>
    </row>
    <row r="41" spans="1:12">
      <c r="A41" t="s">
        <v>115</v>
      </c>
      <c r="B41">
        <v>126</v>
      </c>
      <c r="C41">
        <v>251188924</v>
      </c>
      <c r="D41" t="s">
        <v>108</v>
      </c>
      <c r="E41" t="s">
        <v>116</v>
      </c>
      <c r="F41" t="s">
        <v>15</v>
      </c>
      <c r="G41" t="s">
        <v>16</v>
      </c>
      <c r="H41">
        <v>35000000</v>
      </c>
      <c r="I41">
        <v>7.6</v>
      </c>
      <c r="J41" t="str">
        <f>IF(ISNUMBER(SEARCH("|",D41)),LEFT(D41,SEARCH("|",D41)-1),D41)</f>
        <v>Action</v>
      </c>
      <c r="K41">
        <f>(C41-H41)</f>
        <v>216188924</v>
      </c>
      <c r="L41">
        <f>CORREL(H41:H3826,C41:C3826)</f>
        <v>9.9083655636810875E-2</v>
      </c>
    </row>
    <row r="42" spans="1:12">
      <c r="A42" t="s">
        <v>117</v>
      </c>
      <c r="B42">
        <v>103</v>
      </c>
      <c r="C42">
        <v>414984497</v>
      </c>
      <c r="D42" t="s">
        <v>118</v>
      </c>
      <c r="E42" t="s">
        <v>119</v>
      </c>
      <c r="F42" t="s">
        <v>15</v>
      </c>
      <c r="G42" t="s">
        <v>16</v>
      </c>
      <c r="H42">
        <v>200000000</v>
      </c>
      <c r="I42">
        <v>8.3000000000000007</v>
      </c>
      <c r="J42" t="str">
        <f>IF(ISNUMBER(SEARCH("|",D42)),LEFT(D42,SEARCH("|",D42)-1),D42)</f>
        <v>Adventure</v>
      </c>
      <c r="K42">
        <f>(C42-H42)</f>
        <v>214984497</v>
      </c>
      <c r="L42">
        <f>CORREL(H42:H3827,C42:C3827)</f>
        <v>9.9282149401965419E-2</v>
      </c>
    </row>
    <row r="43" spans="1:12">
      <c r="A43" t="s">
        <v>43</v>
      </c>
      <c r="B43">
        <v>123</v>
      </c>
      <c r="C43">
        <v>337103873</v>
      </c>
      <c r="D43" t="s">
        <v>44</v>
      </c>
      <c r="E43" t="s">
        <v>120</v>
      </c>
      <c r="F43" t="s">
        <v>15</v>
      </c>
      <c r="G43" t="s">
        <v>16</v>
      </c>
      <c r="H43">
        <v>125000000</v>
      </c>
      <c r="I43">
        <v>6.7</v>
      </c>
      <c r="J43" t="str">
        <f>IF(ISNUMBER(SEARCH("|",D43)),LEFT(D43,SEARCH("|",D43)-1),D43)</f>
        <v>Adventure</v>
      </c>
      <c r="K43">
        <f>(C43-H43)</f>
        <v>212103873</v>
      </c>
      <c r="L43">
        <f>CORREL(H43:H3828,C43:C3828)</f>
        <v>9.8655899684783721E-2</v>
      </c>
    </row>
    <row r="44" spans="1:12">
      <c r="A44" t="s">
        <v>121</v>
      </c>
      <c r="B44">
        <v>195</v>
      </c>
      <c r="C44">
        <v>408992272</v>
      </c>
      <c r="D44" t="s">
        <v>28</v>
      </c>
      <c r="E44" t="s">
        <v>122</v>
      </c>
      <c r="F44" t="s">
        <v>15</v>
      </c>
      <c r="G44" t="s">
        <v>16</v>
      </c>
      <c r="H44">
        <v>200000000</v>
      </c>
      <c r="I44">
        <v>7.2</v>
      </c>
      <c r="J44" t="str">
        <f>IF(ISNUMBER(SEARCH("|",D44)),LEFT(D44,SEARCH("|",D44)-1),D44)</f>
        <v>Action</v>
      </c>
      <c r="K44">
        <f>(C44-H44)</f>
        <v>208992272</v>
      </c>
      <c r="L44">
        <f>CORREL(H44:H3829,C44:C3829)</f>
        <v>9.8509761408514876E-2</v>
      </c>
    </row>
    <row r="45" spans="1:12">
      <c r="A45" t="s">
        <v>27</v>
      </c>
      <c r="B45">
        <v>141</v>
      </c>
      <c r="C45">
        <v>458991599</v>
      </c>
      <c r="D45" t="s">
        <v>28</v>
      </c>
      <c r="E45" t="s">
        <v>123</v>
      </c>
      <c r="F45" t="s">
        <v>15</v>
      </c>
      <c r="G45" t="s">
        <v>16</v>
      </c>
      <c r="H45">
        <v>250000000</v>
      </c>
      <c r="I45">
        <v>7.5</v>
      </c>
      <c r="J45" t="str">
        <f>IF(ISNUMBER(SEARCH("|",D45)),LEFT(D45,SEARCH("|",D45)-1),D45)</f>
        <v>Action</v>
      </c>
      <c r="K45">
        <f>(C45-H45)</f>
        <v>208991599</v>
      </c>
      <c r="L45">
        <f>CORREL(H45:H3830,C45:C3830)</f>
        <v>9.7879729512973995E-2</v>
      </c>
    </row>
    <row r="46" spans="1:12">
      <c r="A46" t="s">
        <v>56</v>
      </c>
      <c r="B46">
        <v>90</v>
      </c>
      <c r="C46">
        <v>267652016</v>
      </c>
      <c r="D46" t="s">
        <v>118</v>
      </c>
      <c r="E46" t="s">
        <v>124</v>
      </c>
      <c r="F46" t="s">
        <v>15</v>
      </c>
      <c r="G46" t="s">
        <v>16</v>
      </c>
      <c r="H46">
        <v>60000000</v>
      </c>
      <c r="I46">
        <v>7.9</v>
      </c>
      <c r="J46" t="str">
        <f>IF(ISNUMBER(SEARCH("|",D46)),LEFT(D46,SEARCH("|",D46)-1),D46)</f>
        <v>Adventure</v>
      </c>
      <c r="K46">
        <f>(C46-H46)</f>
        <v>207652016</v>
      </c>
      <c r="L46">
        <f>CORREL(H46:H3831,C46:C3831)</f>
        <v>9.6818835971491143E-2</v>
      </c>
    </row>
    <row r="47" spans="1:12">
      <c r="A47" t="s">
        <v>125</v>
      </c>
      <c r="B47">
        <v>150</v>
      </c>
      <c r="C47">
        <v>402076689</v>
      </c>
      <c r="D47" t="s">
        <v>28</v>
      </c>
      <c r="E47" t="s">
        <v>126</v>
      </c>
      <c r="F47" t="s">
        <v>15</v>
      </c>
      <c r="G47" t="s">
        <v>16</v>
      </c>
      <c r="H47">
        <v>200000000</v>
      </c>
      <c r="I47">
        <v>6</v>
      </c>
      <c r="J47" t="str">
        <f>IF(ISNUMBER(SEARCH("|",D47)),LEFT(D47,SEARCH("|",D47)-1),D47)</f>
        <v>Action</v>
      </c>
      <c r="K47">
        <f>(C47-H47)</f>
        <v>202076689</v>
      </c>
      <c r="L47">
        <f>CORREL(H47:H3832,C47:C3832)</f>
        <v>9.6938780461592322E-2</v>
      </c>
    </row>
    <row r="48" spans="1:12">
      <c r="A48" t="s">
        <v>127</v>
      </c>
      <c r="B48">
        <v>106</v>
      </c>
      <c r="C48">
        <v>279167575</v>
      </c>
      <c r="D48" t="s">
        <v>128</v>
      </c>
      <c r="E48" t="s">
        <v>129</v>
      </c>
      <c r="F48" t="s">
        <v>15</v>
      </c>
      <c r="G48" t="s">
        <v>16</v>
      </c>
      <c r="H48">
        <v>80000000</v>
      </c>
      <c r="I48">
        <v>6.3</v>
      </c>
      <c r="J48" t="str">
        <f>IF(ISNUMBER(SEARCH("|",D48)),LEFT(D48,SEARCH("|",D48)-1),D48)</f>
        <v>Comedy</v>
      </c>
      <c r="K48">
        <f>(C48-H48)</f>
        <v>199167575</v>
      </c>
      <c r="L48">
        <f>CORREL(H48:H3833,C48:C3833)</f>
        <v>9.6300192106107629E-2</v>
      </c>
    </row>
    <row r="49" spans="1:12">
      <c r="A49" t="s">
        <v>34</v>
      </c>
      <c r="B49">
        <v>164</v>
      </c>
      <c r="C49">
        <v>448130642</v>
      </c>
      <c r="D49" t="s">
        <v>130</v>
      </c>
      <c r="E49" t="s">
        <v>131</v>
      </c>
      <c r="F49" t="s">
        <v>15</v>
      </c>
      <c r="G49" t="s">
        <v>16</v>
      </c>
      <c r="H49">
        <v>250000000</v>
      </c>
      <c r="I49">
        <v>8.5</v>
      </c>
      <c r="J49" t="str">
        <f>IF(ISNUMBER(SEARCH("|",D49)),LEFT(D49,SEARCH("|",D49)-1),D49)</f>
        <v>Action</v>
      </c>
      <c r="K49">
        <f>(C49-H49)</f>
        <v>198130642</v>
      </c>
      <c r="L49">
        <f>CORREL(H49:H3834,C49:C3834)</f>
        <v>9.634206828466671E-2</v>
      </c>
    </row>
    <row r="50" spans="1:12">
      <c r="A50" t="s">
        <v>132</v>
      </c>
      <c r="B50">
        <v>151</v>
      </c>
      <c r="C50">
        <v>423032628</v>
      </c>
      <c r="D50" t="s">
        <v>133</v>
      </c>
      <c r="E50" t="s">
        <v>134</v>
      </c>
      <c r="F50" t="s">
        <v>15</v>
      </c>
      <c r="G50" t="s">
        <v>16</v>
      </c>
      <c r="H50">
        <v>225000000</v>
      </c>
      <c r="I50">
        <v>7.3</v>
      </c>
      <c r="J50" t="str">
        <f>IF(ISNUMBER(SEARCH("|",D50)),LEFT(D50,SEARCH("|",D50)-1),D50)</f>
        <v>Action</v>
      </c>
      <c r="K50">
        <f>(C50-H50)</f>
        <v>198032628</v>
      </c>
      <c r="L50">
        <f>CORREL(H50:H3835,C50:C3835)</f>
        <v>9.5273523554002343E-2</v>
      </c>
    </row>
    <row r="51" spans="1:12">
      <c r="A51" t="s">
        <v>135</v>
      </c>
      <c r="B51">
        <v>100</v>
      </c>
      <c r="C51">
        <v>257756197</v>
      </c>
      <c r="D51" t="s">
        <v>136</v>
      </c>
      <c r="E51" t="s">
        <v>137</v>
      </c>
      <c r="F51" t="s">
        <v>15</v>
      </c>
      <c r="G51" t="s">
        <v>138</v>
      </c>
      <c r="H51">
        <v>60000000</v>
      </c>
      <c r="I51">
        <v>7.8</v>
      </c>
      <c r="J51" t="str">
        <f>IF(ISNUMBER(SEARCH("|",D51)),LEFT(D51,SEARCH("|",D51)-1),D51)</f>
        <v>Action</v>
      </c>
      <c r="K51">
        <f>(C51-H51)</f>
        <v>197756197</v>
      </c>
      <c r="L51">
        <f>CORREL(H51:H3836,C51:C3836)</f>
        <v>9.4419964788415606E-2</v>
      </c>
    </row>
    <row r="52" spans="1:12">
      <c r="A52" t="s">
        <v>139</v>
      </c>
      <c r="B52">
        <v>132</v>
      </c>
      <c r="C52">
        <v>204565000</v>
      </c>
      <c r="D52" t="s">
        <v>140</v>
      </c>
      <c r="E52" t="s">
        <v>141</v>
      </c>
      <c r="F52" t="s">
        <v>15</v>
      </c>
      <c r="G52" t="s">
        <v>16</v>
      </c>
      <c r="H52">
        <v>8000000</v>
      </c>
      <c r="I52">
        <v>8</v>
      </c>
      <c r="J52" t="str">
        <f>IF(ISNUMBER(SEARCH("|",D52)),LEFT(D52,SEARCH("|",D52)-1),D52)</f>
        <v>Horror</v>
      </c>
      <c r="K52">
        <f>(C52-H52)</f>
        <v>196565000</v>
      </c>
      <c r="L52">
        <f>CORREL(H52:H3837,C52:C3837)</f>
        <v>9.4528002365811173E-2</v>
      </c>
    </row>
    <row r="53" spans="1:12">
      <c r="A53" t="s">
        <v>22</v>
      </c>
      <c r="B53">
        <v>142</v>
      </c>
      <c r="C53">
        <v>310675583</v>
      </c>
      <c r="D53" t="s">
        <v>13</v>
      </c>
      <c r="E53" t="s">
        <v>142</v>
      </c>
      <c r="F53" t="s">
        <v>15</v>
      </c>
      <c r="G53" t="s">
        <v>16</v>
      </c>
      <c r="H53">
        <v>115000000</v>
      </c>
      <c r="I53">
        <v>6.7</v>
      </c>
      <c r="J53" t="str">
        <f>IF(ISNUMBER(SEARCH("|",D53)),LEFT(D53,SEARCH("|",D53)-1),D53)</f>
        <v>Action</v>
      </c>
      <c r="K53">
        <f>(C53-H53)</f>
        <v>195675583</v>
      </c>
      <c r="L53">
        <f>CORREL(H53:H3838,C53:C3838)</f>
        <v>9.4749478559617267E-2</v>
      </c>
    </row>
    <row r="54" spans="1:12">
      <c r="A54" t="s">
        <v>143</v>
      </c>
      <c r="B54">
        <v>127</v>
      </c>
      <c r="C54">
        <v>217631306</v>
      </c>
      <c r="D54" t="s">
        <v>144</v>
      </c>
      <c r="E54" t="s">
        <v>145</v>
      </c>
      <c r="F54" t="s">
        <v>15</v>
      </c>
      <c r="G54" t="s">
        <v>16</v>
      </c>
      <c r="H54">
        <v>22000000</v>
      </c>
      <c r="I54">
        <v>7</v>
      </c>
      <c r="J54" t="str">
        <f>IF(ISNUMBER(SEARCH("|",D54)),LEFT(D54,SEARCH("|",D54)-1),D54)</f>
        <v>Drama</v>
      </c>
      <c r="K54">
        <f>(C54-H54)</f>
        <v>195631306</v>
      </c>
      <c r="L54">
        <f>CORREL(H54:H3839,C54:C3839)</f>
        <v>9.4637156435178005E-2</v>
      </c>
    </row>
    <row r="55" spans="1:12">
      <c r="A55" t="s">
        <v>146</v>
      </c>
      <c r="B55">
        <v>226</v>
      </c>
      <c r="C55">
        <v>198655278</v>
      </c>
      <c r="D55" t="s">
        <v>147</v>
      </c>
      <c r="E55" t="s">
        <v>148</v>
      </c>
      <c r="F55" t="s">
        <v>15</v>
      </c>
      <c r="G55" t="s">
        <v>16</v>
      </c>
      <c r="H55">
        <v>3977000</v>
      </c>
      <c r="I55">
        <v>8.1999999999999993</v>
      </c>
      <c r="J55" t="str">
        <f>IF(ISNUMBER(SEARCH("|",D55)),LEFT(D55,SEARCH("|",D55)-1),D55)</f>
        <v>Drama</v>
      </c>
      <c r="K55">
        <f>(C55-H55)</f>
        <v>194678278</v>
      </c>
      <c r="L55">
        <f>CORREL(H55:H3840,C55:C3840)</f>
        <v>9.4836687959744828E-2</v>
      </c>
    </row>
    <row r="56" spans="1:12">
      <c r="A56" t="s">
        <v>69</v>
      </c>
      <c r="B56">
        <v>125</v>
      </c>
      <c r="C56">
        <v>219200000</v>
      </c>
      <c r="D56" t="s">
        <v>149</v>
      </c>
      <c r="E56" t="s">
        <v>150</v>
      </c>
      <c r="F56" t="s">
        <v>15</v>
      </c>
      <c r="G56" t="s">
        <v>16</v>
      </c>
      <c r="H56">
        <v>25000000</v>
      </c>
      <c r="I56">
        <v>6.9</v>
      </c>
      <c r="J56" t="str">
        <f>IF(ISNUMBER(SEARCH("|",D56)),LEFT(D56,SEARCH("|",D56)-1),D56)</f>
        <v>Comedy</v>
      </c>
      <c r="K56">
        <f>(C56-H56)</f>
        <v>194200000</v>
      </c>
      <c r="L56">
        <f>CORREL(H56:H3841,C56:C3841)</f>
        <v>9.5061618639794829E-2</v>
      </c>
    </row>
    <row r="57" spans="1:12">
      <c r="A57" t="s">
        <v>69</v>
      </c>
      <c r="B57">
        <v>159</v>
      </c>
      <c r="C57">
        <v>317557891</v>
      </c>
      <c r="D57" t="s">
        <v>151</v>
      </c>
      <c r="E57" t="s">
        <v>152</v>
      </c>
      <c r="F57" t="s">
        <v>15</v>
      </c>
      <c r="G57" t="s">
        <v>153</v>
      </c>
      <c r="H57">
        <v>125000000</v>
      </c>
      <c r="I57">
        <v>7.5</v>
      </c>
      <c r="J57" t="str">
        <f>IF(ISNUMBER(SEARCH("|",D57)),LEFT(D57,SEARCH("|",D57)-1),D57)</f>
        <v>Adventure</v>
      </c>
      <c r="K57">
        <f>(C57-H57)</f>
        <v>192557891</v>
      </c>
      <c r="L57">
        <f>CORREL(H57:H3842,C57:C3842)</f>
        <v>9.525453160915337E-2</v>
      </c>
    </row>
    <row r="58" spans="1:12">
      <c r="A58" t="s">
        <v>64</v>
      </c>
      <c r="B58">
        <v>116</v>
      </c>
      <c r="C58">
        <v>210609762</v>
      </c>
      <c r="D58" t="s">
        <v>154</v>
      </c>
      <c r="E58" t="s">
        <v>155</v>
      </c>
      <c r="F58" t="s">
        <v>15</v>
      </c>
      <c r="G58" t="s">
        <v>16</v>
      </c>
      <c r="H58">
        <v>19000000</v>
      </c>
      <c r="I58">
        <v>8.5</v>
      </c>
      <c r="J58" t="str">
        <f>IF(ISNUMBER(SEARCH("|",D58)),LEFT(D58,SEARCH("|",D58)-1),D58)</f>
        <v>Adventure</v>
      </c>
      <c r="K58">
        <f>(C58-H58)</f>
        <v>191609762</v>
      </c>
      <c r="L58">
        <f>CORREL(H58:H3843,C58:C3843)</f>
        <v>9.5092442153508608E-2</v>
      </c>
    </row>
    <row r="59" spans="1:12">
      <c r="A59" t="s">
        <v>156</v>
      </c>
      <c r="B59">
        <v>90</v>
      </c>
      <c r="C59">
        <v>217350219</v>
      </c>
      <c r="D59" t="s">
        <v>157</v>
      </c>
      <c r="E59" t="s">
        <v>158</v>
      </c>
      <c r="F59" t="s">
        <v>15</v>
      </c>
      <c r="G59" t="s">
        <v>16</v>
      </c>
      <c r="H59">
        <v>28000000</v>
      </c>
      <c r="I59">
        <v>8</v>
      </c>
      <c r="J59" t="str">
        <f>IF(ISNUMBER(SEARCH("|",D59)),LEFT(D59,SEARCH("|",D59)-1),D59)</f>
        <v>Adventure</v>
      </c>
      <c r="K59">
        <f>(C59-H59)</f>
        <v>189350219</v>
      </c>
      <c r="L59">
        <f>CORREL(H59:H3844,C59:C3844)</f>
        <v>9.5292619369469866E-2</v>
      </c>
    </row>
    <row r="60" spans="1:12">
      <c r="A60" t="s">
        <v>159</v>
      </c>
      <c r="B60">
        <v>106</v>
      </c>
      <c r="C60">
        <v>362645141</v>
      </c>
      <c r="D60" t="s">
        <v>160</v>
      </c>
      <c r="E60" t="s">
        <v>161</v>
      </c>
      <c r="F60" t="s">
        <v>15</v>
      </c>
      <c r="G60" t="s">
        <v>153</v>
      </c>
      <c r="H60">
        <v>175000000</v>
      </c>
      <c r="I60">
        <v>7.8</v>
      </c>
      <c r="J60" t="str">
        <f>IF(ISNUMBER(SEARCH("|",D60)),LEFT(D60,SEARCH("|",D60)-1),D60)</f>
        <v>Adventure</v>
      </c>
      <c r="K60">
        <f>(C60-H60)</f>
        <v>187645141</v>
      </c>
      <c r="L60">
        <f>CORREL(H60:H3845,C60:C3845)</f>
        <v>9.5473494078275559E-2</v>
      </c>
    </row>
    <row r="61" spans="1:12">
      <c r="A61" t="s">
        <v>162</v>
      </c>
      <c r="B61">
        <v>83</v>
      </c>
      <c r="C61">
        <v>184925485</v>
      </c>
      <c r="D61" t="s">
        <v>163</v>
      </c>
      <c r="E61" t="s">
        <v>164</v>
      </c>
      <c r="F61" t="s">
        <v>15</v>
      </c>
      <c r="G61" t="s">
        <v>16</v>
      </c>
      <c r="H61">
        <v>2000000</v>
      </c>
      <c r="I61">
        <v>7.7</v>
      </c>
      <c r="J61" t="str">
        <f>IF(ISNUMBER(SEARCH("|",D61)),LEFT(D61,SEARCH("|",D61)-1),D61)</f>
        <v>Animation</v>
      </c>
      <c r="K61">
        <f>(C61-H61)</f>
        <v>182925485</v>
      </c>
      <c r="L61">
        <f>CORREL(H61:H3846,C61:C3846)</f>
        <v>9.5009134613361815E-2</v>
      </c>
    </row>
    <row r="62" spans="1:12">
      <c r="A62" t="s">
        <v>47</v>
      </c>
      <c r="B62">
        <v>87</v>
      </c>
      <c r="C62">
        <v>251501645</v>
      </c>
      <c r="D62" t="s">
        <v>88</v>
      </c>
      <c r="E62" t="s">
        <v>165</v>
      </c>
      <c r="F62" t="s">
        <v>15</v>
      </c>
      <c r="G62" t="s">
        <v>16</v>
      </c>
      <c r="H62">
        <v>69000000</v>
      </c>
      <c r="I62">
        <v>7.7</v>
      </c>
      <c r="J62" t="str">
        <f>IF(ISNUMBER(SEARCH("|",D62)),LEFT(D62,SEARCH("|",D62)-1),D62)</f>
        <v>Animation</v>
      </c>
      <c r="K62">
        <f>(C62-H62)</f>
        <v>182501645</v>
      </c>
      <c r="L62">
        <f>CORREL(H62:H3847,C62:C3847)</f>
        <v>9.5216231522199116E-2</v>
      </c>
    </row>
    <row r="63" spans="1:12">
      <c r="A63" t="s">
        <v>166</v>
      </c>
      <c r="B63">
        <v>95</v>
      </c>
      <c r="C63">
        <v>356454367</v>
      </c>
      <c r="D63" t="s">
        <v>167</v>
      </c>
      <c r="E63" t="s">
        <v>168</v>
      </c>
      <c r="F63" t="s">
        <v>15</v>
      </c>
      <c r="G63" t="s">
        <v>16</v>
      </c>
      <c r="H63">
        <v>175000000</v>
      </c>
      <c r="I63">
        <v>8.3000000000000007</v>
      </c>
      <c r="J63" t="str">
        <f>IF(ISNUMBER(SEARCH("|",D63)),LEFT(D63,SEARCH("|",D63)-1),D63)</f>
        <v>Adventure</v>
      </c>
      <c r="K63">
        <f>(C63-H63)</f>
        <v>181454367</v>
      </c>
      <c r="L63">
        <f>CORREL(H63:H3848,C63:C3848)</f>
        <v>9.5284009536161382E-2</v>
      </c>
    </row>
    <row r="64" spans="1:12">
      <c r="A64" t="s">
        <v>159</v>
      </c>
      <c r="B64">
        <v>126</v>
      </c>
      <c r="C64">
        <v>318298180</v>
      </c>
      <c r="D64" t="s">
        <v>28</v>
      </c>
      <c r="E64" t="s">
        <v>169</v>
      </c>
      <c r="F64" t="s">
        <v>15</v>
      </c>
      <c r="G64" t="s">
        <v>16</v>
      </c>
      <c r="H64">
        <v>140000000</v>
      </c>
      <c r="I64">
        <v>7.9</v>
      </c>
      <c r="J64" t="str">
        <f>IF(ISNUMBER(SEARCH("|",D64)),LEFT(D64,SEARCH("|",D64)-1),D64)</f>
        <v>Action</v>
      </c>
      <c r="K64">
        <f>(C64-H64)</f>
        <v>178298180</v>
      </c>
      <c r="L64">
        <f>CORREL(H64:H3849,C64:C3849)</f>
        <v>9.4819252447238031E-2</v>
      </c>
    </row>
    <row r="65" spans="1:12">
      <c r="A65" t="s">
        <v>170</v>
      </c>
      <c r="B65">
        <v>110</v>
      </c>
      <c r="C65">
        <v>181360000</v>
      </c>
      <c r="D65" t="s">
        <v>171</v>
      </c>
      <c r="E65" t="s">
        <v>172</v>
      </c>
      <c r="F65" t="s">
        <v>15</v>
      </c>
      <c r="G65" t="s">
        <v>16</v>
      </c>
      <c r="H65">
        <v>6000000</v>
      </c>
      <c r="I65">
        <v>7.2</v>
      </c>
      <c r="J65" t="str">
        <f>IF(ISNUMBER(SEARCH("|",D65)),LEFT(D65,SEARCH("|",D65)-1),D65)</f>
        <v>Musical</v>
      </c>
      <c r="K65">
        <f>(C65-H65)</f>
        <v>175360000</v>
      </c>
      <c r="L65">
        <f>CORREL(H65:H3850,C65:C3850)</f>
        <v>9.4570480056347314E-2</v>
      </c>
    </row>
    <row r="66" spans="1:12">
      <c r="A66" t="s">
        <v>166</v>
      </c>
      <c r="B66">
        <v>92</v>
      </c>
      <c r="C66">
        <v>289907418</v>
      </c>
      <c r="D66" t="s">
        <v>118</v>
      </c>
      <c r="E66" t="s">
        <v>173</v>
      </c>
      <c r="F66" t="s">
        <v>15</v>
      </c>
      <c r="G66" t="s">
        <v>16</v>
      </c>
      <c r="H66">
        <v>115000000</v>
      </c>
      <c r="I66">
        <v>8.1</v>
      </c>
      <c r="J66" t="str">
        <f>IF(ISNUMBER(SEARCH("|",D66)),LEFT(D66,SEARCH("|",D66)-1),D66)</f>
        <v>Adventure</v>
      </c>
      <c r="K66">
        <f>(C66-H66)</f>
        <v>174907418</v>
      </c>
      <c r="L66">
        <f>CORREL(H66:H3851,C66:C3851)</f>
        <v>9.4761273715823421E-2</v>
      </c>
    </row>
    <row r="67" spans="1:12">
      <c r="A67" t="s">
        <v>95</v>
      </c>
      <c r="B67">
        <v>102</v>
      </c>
      <c r="C67">
        <v>254455986</v>
      </c>
      <c r="D67" t="s">
        <v>96</v>
      </c>
      <c r="E67" t="s">
        <v>174</v>
      </c>
      <c r="F67" t="s">
        <v>15</v>
      </c>
      <c r="G67" t="s">
        <v>16</v>
      </c>
      <c r="H67">
        <v>80000000</v>
      </c>
      <c r="I67">
        <v>6.5</v>
      </c>
      <c r="J67" t="str">
        <f>IF(ISNUMBER(SEARCH("|",D67)),LEFT(D67,SEARCH("|",D67)-1),D67)</f>
        <v>Comedy</v>
      </c>
      <c r="K67">
        <f>(C67-H67)</f>
        <v>174455986</v>
      </c>
      <c r="L67">
        <f>CORREL(H67:H3852,C67:C3852)</f>
        <v>9.4640742302183223E-2</v>
      </c>
    </row>
    <row r="68" spans="1:12">
      <c r="A68" t="s">
        <v>175</v>
      </c>
      <c r="B68">
        <v>91</v>
      </c>
      <c r="C68">
        <v>274084951</v>
      </c>
      <c r="D68" t="s">
        <v>38</v>
      </c>
      <c r="E68" t="s">
        <v>176</v>
      </c>
      <c r="F68" t="s">
        <v>15</v>
      </c>
      <c r="G68" t="s">
        <v>153</v>
      </c>
      <c r="H68">
        <v>100000000</v>
      </c>
      <c r="I68">
        <v>7.8</v>
      </c>
      <c r="J68" t="str">
        <f>IF(ISNUMBER(SEARCH("|",D68)),LEFT(D68,SEARCH("|",D68)-1),D68)</f>
        <v>Adventure</v>
      </c>
      <c r="K68">
        <f>(C68-H68)</f>
        <v>174084951</v>
      </c>
      <c r="L68">
        <f>CORREL(H68:H3853,C68:C3853)</f>
        <v>9.4664450986896187E-2</v>
      </c>
    </row>
    <row r="69" spans="1:12">
      <c r="A69" t="s">
        <v>73</v>
      </c>
      <c r="B69">
        <v>135</v>
      </c>
      <c r="C69">
        <v>373377893</v>
      </c>
      <c r="D69" t="s">
        <v>74</v>
      </c>
      <c r="E69" t="s">
        <v>177</v>
      </c>
      <c r="F69" t="s">
        <v>15</v>
      </c>
      <c r="G69" t="s">
        <v>16</v>
      </c>
      <c r="H69">
        <v>200000000</v>
      </c>
      <c r="I69">
        <v>7.3</v>
      </c>
      <c r="J69" t="str">
        <f>IF(ISNUMBER(SEARCH("|",D69)),LEFT(D69,SEARCH("|",D69)-1),D69)</f>
        <v>Action</v>
      </c>
      <c r="K69">
        <f>(C69-H69)</f>
        <v>173377893</v>
      </c>
      <c r="L69">
        <f>CORREL(H69:H3854,C69:C3854)</f>
        <v>9.4610870690203588E-2</v>
      </c>
    </row>
    <row r="70" spans="1:12">
      <c r="A70" t="s">
        <v>127</v>
      </c>
      <c r="B70">
        <v>95</v>
      </c>
      <c r="C70">
        <v>205399422</v>
      </c>
      <c r="D70" t="s">
        <v>178</v>
      </c>
      <c r="E70" t="s">
        <v>179</v>
      </c>
      <c r="F70" t="s">
        <v>15</v>
      </c>
      <c r="G70" t="s">
        <v>16</v>
      </c>
      <c r="H70">
        <v>33000000</v>
      </c>
      <c r="I70">
        <v>6.6</v>
      </c>
      <c r="J70" t="str">
        <f>IF(ISNUMBER(SEARCH("|",D70)),LEFT(D70,SEARCH("|",D70)-1),D70)</f>
        <v>Action</v>
      </c>
      <c r="K70">
        <f>(C70-H70)</f>
        <v>172399422</v>
      </c>
      <c r="L70">
        <f>CORREL(H70:H3855,C70:C3855)</f>
        <v>9.3961612967796565E-2</v>
      </c>
    </row>
    <row r="71" spans="1:12">
      <c r="A71" t="s">
        <v>180</v>
      </c>
      <c r="B71">
        <v>115</v>
      </c>
      <c r="C71">
        <v>292298923</v>
      </c>
      <c r="D71" t="s">
        <v>92</v>
      </c>
      <c r="E71" t="s">
        <v>181</v>
      </c>
      <c r="F71" t="s">
        <v>15</v>
      </c>
      <c r="G71" t="s">
        <v>16</v>
      </c>
      <c r="H71">
        <v>120000000</v>
      </c>
      <c r="I71">
        <v>5.5</v>
      </c>
      <c r="J71" t="str">
        <f>IF(ISNUMBER(SEARCH("|",D71)),LEFT(D71,SEARCH("|",D71)-1),D71)</f>
        <v>Adventure</v>
      </c>
      <c r="K71">
        <f>(C71-H71)</f>
        <v>172298923</v>
      </c>
      <c r="L71">
        <f>CORREL(H71:H3856,C71:C3856)</f>
        <v>9.4111292085323872E-2</v>
      </c>
    </row>
    <row r="72" spans="1:12">
      <c r="A72" t="s">
        <v>182</v>
      </c>
      <c r="B72">
        <v>115</v>
      </c>
      <c r="C72">
        <v>261437578</v>
      </c>
      <c r="D72" t="s">
        <v>183</v>
      </c>
      <c r="E72" t="s">
        <v>184</v>
      </c>
      <c r="F72" t="s">
        <v>15</v>
      </c>
      <c r="G72" t="s">
        <v>16</v>
      </c>
      <c r="H72">
        <v>92000000</v>
      </c>
      <c r="I72">
        <v>8</v>
      </c>
      <c r="J72" t="str">
        <f>IF(ISNUMBER(SEARCH("|",D72)),LEFT(D72,SEARCH("|",D72)-1),D72)</f>
        <v>Action</v>
      </c>
      <c r="K72">
        <f>(C72-H72)</f>
        <v>169437578</v>
      </c>
      <c r="L72">
        <f>CORREL(H72:H3857,C72:C3857)</f>
        <v>9.3964827680064381E-2</v>
      </c>
    </row>
    <row r="73" spans="1:12">
      <c r="A73" t="s">
        <v>125</v>
      </c>
      <c r="B73">
        <v>144</v>
      </c>
      <c r="C73">
        <v>318759914</v>
      </c>
      <c r="D73" t="s">
        <v>28</v>
      </c>
      <c r="E73" t="s">
        <v>185</v>
      </c>
      <c r="F73" t="s">
        <v>15</v>
      </c>
      <c r="G73" t="s">
        <v>16</v>
      </c>
      <c r="H73">
        <v>150000000</v>
      </c>
      <c r="I73">
        <v>7.1</v>
      </c>
      <c r="J73" t="str">
        <f>IF(ISNUMBER(SEARCH("|",D73)),LEFT(D73,SEARCH("|",D73)-1),D73)</f>
        <v>Action</v>
      </c>
      <c r="K73">
        <f>(C73-H73)</f>
        <v>168759914</v>
      </c>
      <c r="L73">
        <f>CORREL(H73:H3858,C73:C3858)</f>
        <v>9.3940336712260569E-2</v>
      </c>
    </row>
    <row r="74" spans="1:12">
      <c r="A74" t="s">
        <v>186</v>
      </c>
      <c r="B74">
        <v>112</v>
      </c>
      <c r="C74">
        <v>218628680</v>
      </c>
      <c r="D74" t="s">
        <v>187</v>
      </c>
      <c r="E74" t="s">
        <v>188</v>
      </c>
      <c r="F74" t="s">
        <v>15</v>
      </c>
      <c r="G74" t="s">
        <v>16</v>
      </c>
      <c r="H74">
        <v>50000000</v>
      </c>
      <c r="I74">
        <v>7</v>
      </c>
      <c r="J74" t="str">
        <f>IF(ISNUMBER(SEARCH("|",D74)),LEFT(D74,SEARCH("|",D74)-1),D74)</f>
        <v>Comedy</v>
      </c>
      <c r="K74">
        <f>(C74-H74)</f>
        <v>168628680</v>
      </c>
      <c r="L74">
        <f>CORREL(H74:H3859,C74:C3859)</f>
        <v>9.3629388889689427E-2</v>
      </c>
    </row>
    <row r="75" spans="1:12">
      <c r="A75" t="s">
        <v>189</v>
      </c>
      <c r="B75">
        <v>93</v>
      </c>
      <c r="C75">
        <v>174635000</v>
      </c>
      <c r="D75" t="s">
        <v>190</v>
      </c>
      <c r="E75" t="s">
        <v>191</v>
      </c>
      <c r="F75" t="s">
        <v>15</v>
      </c>
      <c r="G75" t="s">
        <v>138</v>
      </c>
      <c r="H75">
        <v>8800000</v>
      </c>
      <c r="I75">
        <v>6.5</v>
      </c>
      <c r="J75" t="str">
        <f>IF(ISNUMBER(SEARCH("|",D75)),LEFT(D75,SEARCH("|",D75)-1),D75)</f>
        <v>Adventure</v>
      </c>
      <c r="K75">
        <f>(C75-H75)</f>
        <v>165835000</v>
      </c>
      <c r="L75">
        <f>CORREL(H75:H3860,C75:C3860)</f>
        <v>9.3738540723838304E-2</v>
      </c>
    </row>
    <row r="76" spans="1:12">
      <c r="A76" t="s">
        <v>132</v>
      </c>
      <c r="B76">
        <v>143</v>
      </c>
      <c r="C76">
        <v>305388685</v>
      </c>
      <c r="D76" t="s">
        <v>133</v>
      </c>
      <c r="E76" t="s">
        <v>192</v>
      </c>
      <c r="F76" t="s">
        <v>15</v>
      </c>
      <c r="G76" t="s">
        <v>16</v>
      </c>
      <c r="H76">
        <v>140000000</v>
      </c>
      <c r="I76">
        <v>8.1</v>
      </c>
      <c r="J76" t="str">
        <f>IF(ISNUMBER(SEARCH("|",D76)),LEFT(D76,SEARCH("|",D76)-1),D76)</f>
        <v>Action</v>
      </c>
      <c r="K76">
        <f>(C76-H76)</f>
        <v>165388685</v>
      </c>
      <c r="L76">
        <f>CORREL(H76:H3861,C76:C3861)</f>
        <v>9.391431568905069E-2</v>
      </c>
    </row>
    <row r="77" spans="1:12">
      <c r="A77" t="s">
        <v>193</v>
      </c>
      <c r="B77">
        <v>125</v>
      </c>
      <c r="C77">
        <v>178406268</v>
      </c>
      <c r="D77" t="s">
        <v>128</v>
      </c>
      <c r="E77" t="s">
        <v>194</v>
      </c>
      <c r="F77" t="s">
        <v>15</v>
      </c>
      <c r="G77" t="s">
        <v>16</v>
      </c>
      <c r="H77">
        <v>14000000</v>
      </c>
      <c r="I77">
        <v>6.9</v>
      </c>
      <c r="J77" t="str">
        <f>IF(ISNUMBER(SEARCH("|",D77)),LEFT(D77,SEARCH("|",D77)-1),D77)</f>
        <v>Comedy</v>
      </c>
      <c r="K77">
        <f>(C77-H77)</f>
        <v>164406268</v>
      </c>
      <c r="L77">
        <f>CORREL(H77:H3862,C77:C3862)</f>
        <v>9.3660616139600542E-2</v>
      </c>
    </row>
    <row r="78" spans="1:12">
      <c r="A78" t="s">
        <v>195</v>
      </c>
      <c r="B78">
        <v>121</v>
      </c>
      <c r="C78">
        <v>333130696</v>
      </c>
      <c r="D78" t="s">
        <v>28</v>
      </c>
      <c r="E78" t="s">
        <v>196</v>
      </c>
      <c r="F78" t="s">
        <v>15</v>
      </c>
      <c r="G78" t="s">
        <v>16</v>
      </c>
      <c r="H78">
        <v>170000000</v>
      </c>
      <c r="I78">
        <v>8.1</v>
      </c>
      <c r="J78" t="str">
        <f>IF(ISNUMBER(SEARCH("|",D78)),LEFT(D78,SEARCH("|",D78)-1),D78)</f>
        <v>Action</v>
      </c>
      <c r="K78">
        <f>(C78-H78)</f>
        <v>163130696</v>
      </c>
      <c r="L78">
        <f>CORREL(H78:H3863,C78:C3863)</f>
        <v>9.3829274105433541E-2</v>
      </c>
    </row>
    <row r="79" spans="1:12">
      <c r="A79" t="s">
        <v>197</v>
      </c>
      <c r="B79">
        <v>236</v>
      </c>
      <c r="C79">
        <v>184208848</v>
      </c>
      <c r="D79" t="s">
        <v>198</v>
      </c>
      <c r="E79" t="s">
        <v>199</v>
      </c>
      <c r="F79" t="s">
        <v>15</v>
      </c>
      <c r="G79" t="s">
        <v>16</v>
      </c>
      <c r="H79">
        <v>22000000</v>
      </c>
      <c r="I79">
        <v>8</v>
      </c>
      <c r="J79" t="str">
        <f>IF(ISNUMBER(SEARCH("|",D79)),LEFT(D79,SEARCH("|",D79)-1),D79)</f>
        <v>Adventure</v>
      </c>
      <c r="K79">
        <f>(C79-H79)</f>
        <v>162208848</v>
      </c>
      <c r="L79">
        <f>CORREL(H79:H3864,C79:C3864)</f>
        <v>9.3392025374092663E-2</v>
      </c>
    </row>
    <row r="80" spans="1:12">
      <c r="A80" t="s">
        <v>69</v>
      </c>
      <c r="B80">
        <v>174</v>
      </c>
      <c r="C80">
        <v>261970615</v>
      </c>
      <c r="D80" t="s">
        <v>200</v>
      </c>
      <c r="E80" t="s">
        <v>201</v>
      </c>
      <c r="F80" t="s">
        <v>15</v>
      </c>
      <c r="G80" t="s">
        <v>153</v>
      </c>
      <c r="H80">
        <v>100000000</v>
      </c>
      <c r="I80">
        <v>7.4</v>
      </c>
      <c r="J80" t="str">
        <f>IF(ISNUMBER(SEARCH("|",D80)),LEFT(D80,SEARCH("|",D80)-1),D80)</f>
        <v>Adventure</v>
      </c>
      <c r="K80">
        <f>(C80-H80)</f>
        <v>161970615</v>
      </c>
      <c r="L80">
        <f>CORREL(H80:H3865,C80:C3865)</f>
        <v>9.3547644339534816E-2</v>
      </c>
    </row>
    <row r="81" spans="1:12">
      <c r="A81" t="s">
        <v>202</v>
      </c>
      <c r="B81">
        <v>74</v>
      </c>
      <c r="C81">
        <v>191796233</v>
      </c>
      <c r="D81" t="s">
        <v>118</v>
      </c>
      <c r="E81" t="s">
        <v>203</v>
      </c>
      <c r="F81" t="s">
        <v>15</v>
      </c>
      <c r="G81" t="s">
        <v>16</v>
      </c>
      <c r="H81">
        <v>30000000</v>
      </c>
      <c r="I81">
        <v>8.3000000000000007</v>
      </c>
      <c r="J81" t="str">
        <f>IF(ISNUMBER(SEARCH("|",D81)),LEFT(D81,SEARCH("|",D81)-1),D81)</f>
        <v>Adventure</v>
      </c>
      <c r="K81">
        <f>(C81-H81)</f>
        <v>161796233</v>
      </c>
      <c r="L81">
        <f>CORREL(H81:H3866,C81:C3866)</f>
        <v>9.3486939728857035E-2</v>
      </c>
    </row>
    <row r="82" spans="1:12">
      <c r="A82" t="s">
        <v>204</v>
      </c>
      <c r="B82">
        <v>110</v>
      </c>
      <c r="C82">
        <v>176781728</v>
      </c>
      <c r="D82" t="s">
        <v>205</v>
      </c>
      <c r="E82" t="s">
        <v>206</v>
      </c>
      <c r="F82" t="s">
        <v>15</v>
      </c>
      <c r="G82" t="s">
        <v>16</v>
      </c>
      <c r="H82">
        <v>15000000</v>
      </c>
      <c r="I82">
        <v>6.9</v>
      </c>
      <c r="J82" t="str">
        <f>IF(ISNUMBER(SEARCH("|",D82)),LEFT(D82,SEARCH("|",D82)-1),D82)</f>
        <v>Action</v>
      </c>
      <c r="K82">
        <f>(C82-H82)</f>
        <v>161781728</v>
      </c>
      <c r="L82">
        <f>CORREL(H82:H3867,C82:C3867)</f>
        <v>9.3630557768039607E-2</v>
      </c>
    </row>
    <row r="83" spans="1:12">
      <c r="A83" t="s">
        <v>207</v>
      </c>
      <c r="B83">
        <v>101</v>
      </c>
      <c r="C83">
        <v>242589580</v>
      </c>
      <c r="D83" t="s">
        <v>65</v>
      </c>
      <c r="E83" t="s">
        <v>208</v>
      </c>
      <c r="F83" t="s">
        <v>15</v>
      </c>
      <c r="G83" t="s">
        <v>16</v>
      </c>
      <c r="H83">
        <v>81000000</v>
      </c>
      <c r="I83">
        <v>6.7</v>
      </c>
      <c r="J83" t="str">
        <f>IF(ISNUMBER(SEARCH("|",D83)),LEFT(D83,SEARCH("|",D83)-1),D83)</f>
        <v>Comedy</v>
      </c>
      <c r="K83">
        <f>(C83-H83)</f>
        <v>161589580</v>
      </c>
      <c r="L83">
        <f>CORREL(H83:H3868,C83:C3868)</f>
        <v>9.3795800903787155E-2</v>
      </c>
    </row>
    <row r="84" spans="1:12">
      <c r="A84" t="s">
        <v>209</v>
      </c>
      <c r="B84">
        <v>93</v>
      </c>
      <c r="C84">
        <v>320706665</v>
      </c>
      <c r="D84" t="s">
        <v>118</v>
      </c>
      <c r="E84" t="s">
        <v>210</v>
      </c>
      <c r="F84" t="s">
        <v>15</v>
      </c>
      <c r="G84" t="s">
        <v>16</v>
      </c>
      <c r="H84">
        <v>160000000</v>
      </c>
      <c r="I84">
        <v>6.1</v>
      </c>
      <c r="J84" t="str">
        <f>IF(ISNUMBER(SEARCH("|",D84)),LEFT(D84,SEARCH("|",D84)-1),D84)</f>
        <v>Adventure</v>
      </c>
      <c r="K84">
        <f>(C84-H84)</f>
        <v>160706665</v>
      </c>
      <c r="L84">
        <f>CORREL(H84:H3869,C84:C3869)</f>
        <v>9.380865260480703E-2</v>
      </c>
    </row>
    <row r="85" spans="1:12">
      <c r="A85" t="s">
        <v>211</v>
      </c>
      <c r="B85">
        <v>98</v>
      </c>
      <c r="C85">
        <v>250147615</v>
      </c>
      <c r="D85" t="s">
        <v>212</v>
      </c>
      <c r="E85" t="s">
        <v>213</v>
      </c>
      <c r="F85" t="s">
        <v>15</v>
      </c>
      <c r="G85" t="s">
        <v>16</v>
      </c>
      <c r="H85">
        <v>90000000</v>
      </c>
      <c r="I85">
        <v>7.3</v>
      </c>
      <c r="J85" t="str">
        <f>IF(ISNUMBER(SEARCH("|",D85)),LEFT(D85,SEARCH("|",D85)-1),D85)</f>
        <v>Adventure</v>
      </c>
      <c r="K85">
        <f>(C85-H85)</f>
        <v>160147615</v>
      </c>
      <c r="L85">
        <f>CORREL(H85:H3870,C85:C3870)</f>
        <v>9.3435471900758432E-2</v>
      </c>
    </row>
    <row r="86" spans="1:12">
      <c r="A86" t="s">
        <v>214</v>
      </c>
      <c r="B86">
        <v>140</v>
      </c>
      <c r="C86">
        <v>350034110</v>
      </c>
      <c r="D86" t="s">
        <v>215</v>
      </c>
      <c r="E86" t="s">
        <v>216</v>
      </c>
      <c r="F86" t="s">
        <v>15</v>
      </c>
      <c r="G86" t="s">
        <v>16</v>
      </c>
      <c r="H86">
        <v>190000000</v>
      </c>
      <c r="I86">
        <v>7.2</v>
      </c>
      <c r="J86" t="str">
        <f>IF(ISNUMBER(SEARCH("|",D86)),LEFT(D86,SEARCH("|",D86)-1),D86)</f>
        <v>Action</v>
      </c>
      <c r="K86">
        <f>(C86-H86)</f>
        <v>160034110</v>
      </c>
      <c r="L86">
        <f>CORREL(H86:H3871,C86:C3871)</f>
        <v>9.3414479789642083E-2</v>
      </c>
    </row>
    <row r="87" spans="1:12">
      <c r="A87" t="s">
        <v>125</v>
      </c>
      <c r="B87">
        <v>154</v>
      </c>
      <c r="C87">
        <v>352358779</v>
      </c>
      <c r="D87" t="s">
        <v>28</v>
      </c>
      <c r="E87" t="s">
        <v>217</v>
      </c>
      <c r="F87" t="s">
        <v>15</v>
      </c>
      <c r="G87" t="s">
        <v>16</v>
      </c>
      <c r="H87">
        <v>195000000</v>
      </c>
      <c r="I87">
        <v>6.3</v>
      </c>
      <c r="J87" t="str">
        <f>IF(ISNUMBER(SEARCH("|",D87)),LEFT(D87,SEARCH("|",D87)-1),D87)</f>
        <v>Action</v>
      </c>
      <c r="K87">
        <f>(C87-H87)</f>
        <v>157358779</v>
      </c>
      <c r="L87">
        <f>CORREL(H87:H3872,C87:C3872)</f>
        <v>9.2833570901004012E-2</v>
      </c>
    </row>
    <row r="88" spans="1:12">
      <c r="A88" t="s">
        <v>218</v>
      </c>
      <c r="B88">
        <v>92</v>
      </c>
      <c r="C88">
        <v>217326336</v>
      </c>
      <c r="D88" t="s">
        <v>219</v>
      </c>
      <c r="E88" t="s">
        <v>220</v>
      </c>
      <c r="F88" t="s">
        <v>15</v>
      </c>
      <c r="G88" t="s">
        <v>16</v>
      </c>
      <c r="H88">
        <v>60000000</v>
      </c>
      <c r="I88">
        <v>5.2</v>
      </c>
      <c r="J88" t="str">
        <f>IF(ISNUMBER(SEARCH("|",D88)),LEFT(D88,SEARCH("|",D88)-1),D88)</f>
        <v>Animation</v>
      </c>
      <c r="K88">
        <f>(C88-H88)</f>
        <v>157326336</v>
      </c>
      <c r="L88">
        <f>CORREL(H88:H3873,C88:C3873)</f>
        <v>9.2212762137853455E-2</v>
      </c>
    </row>
    <row r="89" spans="1:12">
      <c r="A89" t="s">
        <v>221</v>
      </c>
      <c r="B89">
        <v>147</v>
      </c>
      <c r="C89">
        <v>407197282</v>
      </c>
      <c r="D89" t="s">
        <v>28</v>
      </c>
      <c r="E89" t="s">
        <v>222</v>
      </c>
      <c r="F89" t="s">
        <v>15</v>
      </c>
      <c r="G89" t="s">
        <v>16</v>
      </c>
      <c r="H89">
        <v>250000000</v>
      </c>
      <c r="I89">
        <v>8.1999999999999993</v>
      </c>
      <c r="J89" t="str">
        <f>IF(ISNUMBER(SEARCH("|",D89)),LEFT(D89,SEARCH("|",D89)-1),D89)</f>
        <v>Action</v>
      </c>
      <c r="K89">
        <f>(C89-H89)</f>
        <v>157197282</v>
      </c>
      <c r="L89">
        <f>CORREL(H89:H3874,C89:C3874)</f>
        <v>9.228679267236807E-2</v>
      </c>
    </row>
    <row r="90" spans="1:12">
      <c r="A90" t="s">
        <v>223</v>
      </c>
      <c r="B90">
        <v>102</v>
      </c>
      <c r="C90">
        <v>167780960</v>
      </c>
      <c r="D90" t="s">
        <v>224</v>
      </c>
      <c r="E90" t="s">
        <v>225</v>
      </c>
      <c r="F90" t="s">
        <v>15</v>
      </c>
      <c r="G90" t="s">
        <v>16</v>
      </c>
      <c r="H90">
        <v>11000000</v>
      </c>
      <c r="I90">
        <v>5.9</v>
      </c>
      <c r="J90" t="str">
        <f>IF(ISNUMBER(SEARCH("|",D90)),LEFT(D90,SEARCH("|",D90)-1),D90)</f>
        <v>Comedy</v>
      </c>
      <c r="K90">
        <f>(C90-H90)</f>
        <v>156780960</v>
      </c>
      <c r="L90">
        <f>CORREL(H90:H3875,C90:C3875)</f>
        <v>9.1186049290386581E-2</v>
      </c>
    </row>
    <row r="91" spans="1:12">
      <c r="A91" t="s">
        <v>24</v>
      </c>
      <c r="B91">
        <v>129</v>
      </c>
      <c r="C91">
        <v>229074524</v>
      </c>
      <c r="D91" t="s">
        <v>28</v>
      </c>
      <c r="E91" t="s">
        <v>226</v>
      </c>
      <c r="F91" t="s">
        <v>15</v>
      </c>
      <c r="G91" t="s">
        <v>16</v>
      </c>
      <c r="H91">
        <v>73000000</v>
      </c>
      <c r="I91">
        <v>6.5</v>
      </c>
      <c r="J91" t="str">
        <f>IF(ISNUMBER(SEARCH("|",D91)),LEFT(D91,SEARCH("|",D91)-1),D91)</f>
        <v>Action</v>
      </c>
      <c r="K91">
        <f>(C91-H91)</f>
        <v>156074524</v>
      </c>
      <c r="L91">
        <f>CORREL(H91:H3876,C91:C3876)</f>
        <v>9.1350899086698398E-2</v>
      </c>
    </row>
    <row r="92" spans="1:12">
      <c r="A92" t="s">
        <v>79</v>
      </c>
      <c r="B92">
        <v>106</v>
      </c>
      <c r="C92">
        <v>227965690</v>
      </c>
      <c r="D92" t="s">
        <v>227</v>
      </c>
      <c r="E92" t="s">
        <v>228</v>
      </c>
      <c r="F92" t="s">
        <v>15</v>
      </c>
      <c r="G92" t="s">
        <v>16</v>
      </c>
      <c r="H92">
        <v>72000000</v>
      </c>
      <c r="I92">
        <v>6.7</v>
      </c>
      <c r="J92" t="str">
        <f>IF(ISNUMBER(SEARCH("|",D92)),LEFT(D92,SEARCH("|",D92)-1),D92)</f>
        <v>Drama</v>
      </c>
      <c r="K92">
        <f>(C92-H92)</f>
        <v>155965690</v>
      </c>
      <c r="L92">
        <f>CORREL(H92:H3877,C92:C3877)</f>
        <v>9.1385230250980706E-2</v>
      </c>
    </row>
    <row r="93" spans="1:12">
      <c r="A93" t="s">
        <v>202</v>
      </c>
      <c r="B93">
        <v>82</v>
      </c>
      <c r="C93">
        <v>245823397</v>
      </c>
      <c r="D93" t="s">
        <v>118</v>
      </c>
      <c r="E93" t="s">
        <v>229</v>
      </c>
      <c r="F93" t="s">
        <v>15</v>
      </c>
      <c r="G93" t="s">
        <v>16</v>
      </c>
      <c r="H93">
        <v>90000000</v>
      </c>
      <c r="I93">
        <v>7.9</v>
      </c>
      <c r="J93" t="str">
        <f>IF(ISNUMBER(SEARCH("|",D93)),LEFT(D93,SEARCH("|",D93)-1),D93)</f>
        <v>Adventure</v>
      </c>
      <c r="K93">
        <f>(C93-H93)</f>
        <v>155823397</v>
      </c>
      <c r="L93">
        <f>CORREL(H93:H3878,C93:C3878)</f>
        <v>9.1423069411110169E-2</v>
      </c>
    </row>
    <row r="94" spans="1:12">
      <c r="A94" t="s">
        <v>69</v>
      </c>
      <c r="B94">
        <v>120</v>
      </c>
      <c r="C94">
        <v>173585516</v>
      </c>
      <c r="D94" t="s">
        <v>230</v>
      </c>
      <c r="E94" t="s">
        <v>231</v>
      </c>
      <c r="F94" t="s">
        <v>15</v>
      </c>
      <c r="G94" t="s">
        <v>16</v>
      </c>
      <c r="H94">
        <v>18000000</v>
      </c>
      <c r="I94">
        <v>6.6</v>
      </c>
      <c r="J94" t="str">
        <f>IF(ISNUMBER(SEARCH("|",D94)),LEFT(D94,SEARCH("|",D94)-1),D94)</f>
        <v>Adventure</v>
      </c>
      <c r="K94">
        <f>(C94-H94)</f>
        <v>155585516</v>
      </c>
      <c r="L94">
        <f>CORREL(H94:H3879,C94:C3879)</f>
        <v>9.1397933975907925E-2</v>
      </c>
    </row>
    <row r="95" spans="1:12">
      <c r="A95" t="s">
        <v>232</v>
      </c>
      <c r="B95">
        <v>116</v>
      </c>
      <c r="C95">
        <v>177200000</v>
      </c>
      <c r="D95" t="s">
        <v>233</v>
      </c>
      <c r="E95" t="s">
        <v>234</v>
      </c>
      <c r="F95" t="s">
        <v>15</v>
      </c>
      <c r="G95" t="s">
        <v>16</v>
      </c>
      <c r="H95">
        <v>22000000</v>
      </c>
      <c r="I95">
        <v>7.4</v>
      </c>
      <c r="J95" t="str">
        <f>IF(ISNUMBER(SEARCH("|",D95)),LEFT(D95,SEARCH("|",D95)-1),D95)</f>
        <v>Comedy</v>
      </c>
      <c r="K95">
        <f>(C95-H95)</f>
        <v>155200000</v>
      </c>
      <c r="L95">
        <f>CORREL(H95:H3880,C95:C3880)</f>
        <v>9.1554887535772983E-2</v>
      </c>
    </row>
    <row r="96" spans="1:12">
      <c r="A96" t="s">
        <v>235</v>
      </c>
      <c r="B96">
        <v>174</v>
      </c>
      <c r="C96">
        <v>163214286</v>
      </c>
      <c r="D96" t="s">
        <v>236</v>
      </c>
      <c r="E96" t="s">
        <v>237</v>
      </c>
      <c r="F96" t="s">
        <v>15</v>
      </c>
      <c r="G96" t="s">
        <v>16</v>
      </c>
      <c r="H96">
        <v>8200000</v>
      </c>
      <c r="I96">
        <v>8</v>
      </c>
      <c r="J96" t="str">
        <f>IF(ISNUMBER(SEARCH("|",D96)),LEFT(D96,SEARCH("|",D96)-1),D96)</f>
        <v>Biography</v>
      </c>
      <c r="K96">
        <f>(C96-H96)</f>
        <v>155014286</v>
      </c>
      <c r="L96">
        <f>CORREL(H96:H3881,C96:C3881)</f>
        <v>9.1706456237993866E-2</v>
      </c>
    </row>
    <row r="97" spans="1:12">
      <c r="A97" t="s">
        <v>238</v>
      </c>
      <c r="B97">
        <v>122</v>
      </c>
      <c r="C97">
        <v>191449475</v>
      </c>
      <c r="D97" t="s">
        <v>239</v>
      </c>
      <c r="E97" t="s">
        <v>240</v>
      </c>
      <c r="F97" t="s">
        <v>15</v>
      </c>
      <c r="G97" t="s">
        <v>16</v>
      </c>
      <c r="H97">
        <v>37000000</v>
      </c>
      <c r="I97">
        <v>5.2</v>
      </c>
      <c r="J97" t="str">
        <f>IF(ISNUMBER(SEARCH("|",D97)),LEFT(D97,SEARCH("|",D97)-1),D97)</f>
        <v>Drama</v>
      </c>
      <c r="K97">
        <f>(C97-H97)</f>
        <v>154449475</v>
      </c>
      <c r="L97">
        <f>CORREL(H97:H3882,C97:C3882)</f>
        <v>9.1873242349698014E-2</v>
      </c>
    </row>
    <row r="98" spans="1:12">
      <c r="A98" t="s">
        <v>241</v>
      </c>
      <c r="B98">
        <v>115</v>
      </c>
      <c r="C98">
        <v>183436380</v>
      </c>
      <c r="D98" t="s">
        <v>242</v>
      </c>
      <c r="E98" t="s">
        <v>243</v>
      </c>
      <c r="F98" t="s">
        <v>15</v>
      </c>
      <c r="G98" t="s">
        <v>16</v>
      </c>
      <c r="H98">
        <v>29000000</v>
      </c>
      <c r="I98">
        <v>6.5</v>
      </c>
      <c r="J98" t="str">
        <f>IF(ISNUMBER(SEARCH("|",D98)),LEFT(D98,SEARCH("|",D98)-1),D98)</f>
        <v>Comedy</v>
      </c>
      <c r="K98">
        <f>(C98-H98)</f>
        <v>154436380</v>
      </c>
      <c r="L98">
        <f>CORREL(H98:H3883,C98:C3883)</f>
        <v>9.2000175243725599E-2</v>
      </c>
    </row>
    <row r="99" spans="1:12">
      <c r="A99" t="s">
        <v>244</v>
      </c>
      <c r="B99">
        <v>129</v>
      </c>
      <c r="C99">
        <v>159600000</v>
      </c>
      <c r="D99" t="s">
        <v>245</v>
      </c>
      <c r="E99" t="s">
        <v>246</v>
      </c>
      <c r="F99" t="s">
        <v>15</v>
      </c>
      <c r="G99" t="s">
        <v>16</v>
      </c>
      <c r="H99">
        <v>5500000</v>
      </c>
      <c r="I99">
        <v>8.3000000000000007</v>
      </c>
      <c r="J99" t="str">
        <f>IF(ISNUMBER(SEARCH("|",D99)),LEFT(D99,SEARCH("|",D99)-1),D99)</f>
        <v>Comedy</v>
      </c>
      <c r="K99">
        <f>(C99-H99)</f>
        <v>154100000</v>
      </c>
      <c r="L99">
        <f>CORREL(H99:H3884,C99:C3884)</f>
        <v>9.2141465500945444E-2</v>
      </c>
    </row>
    <row r="100" spans="1:12">
      <c r="A100" t="s">
        <v>247</v>
      </c>
      <c r="B100">
        <v>107</v>
      </c>
      <c r="C100">
        <v>176483808</v>
      </c>
      <c r="D100" t="s">
        <v>128</v>
      </c>
      <c r="E100" t="s">
        <v>248</v>
      </c>
      <c r="F100" t="s">
        <v>15</v>
      </c>
      <c r="G100" t="s">
        <v>16</v>
      </c>
      <c r="H100">
        <v>23000000</v>
      </c>
      <c r="I100">
        <v>7.1</v>
      </c>
      <c r="J100" t="str">
        <f>IF(ISNUMBER(SEARCH("|",D100)),LEFT(D100,SEARCH("|",D100)-1),D100)</f>
        <v>Comedy</v>
      </c>
      <c r="K100">
        <f>(C100-H100)</f>
        <v>153483808</v>
      </c>
      <c r="L100">
        <f>CORREL(H100:H3885,C100:C3885)</f>
        <v>9.2309812410858769E-2</v>
      </c>
    </row>
    <row r="101" spans="1:12">
      <c r="A101" t="s">
        <v>24</v>
      </c>
      <c r="B101">
        <v>118</v>
      </c>
      <c r="C101">
        <v>179870271</v>
      </c>
      <c r="D101" t="s">
        <v>108</v>
      </c>
      <c r="E101" t="s">
        <v>249</v>
      </c>
      <c r="F101" t="s">
        <v>15</v>
      </c>
      <c r="G101" t="s">
        <v>16</v>
      </c>
      <c r="H101">
        <v>28000000</v>
      </c>
      <c r="I101">
        <v>7.6</v>
      </c>
      <c r="J101" t="str">
        <f>IF(ISNUMBER(SEARCH("|",D101)),LEFT(D101,SEARCH("|",D101)-1),D101)</f>
        <v>Action</v>
      </c>
      <c r="K101">
        <f>(C101-H101)</f>
        <v>151870271</v>
      </c>
      <c r="L101">
        <f>CORREL(H101:H3886,C101:C3886)</f>
        <v>9.2459174984462628E-2</v>
      </c>
    </row>
    <row r="102" spans="1:12">
      <c r="A102" t="s">
        <v>127</v>
      </c>
      <c r="B102">
        <v>94</v>
      </c>
      <c r="C102">
        <v>213079163</v>
      </c>
      <c r="D102" t="s">
        <v>113</v>
      </c>
      <c r="E102" t="s">
        <v>250</v>
      </c>
      <c r="F102" t="s">
        <v>15</v>
      </c>
      <c r="G102" t="s">
        <v>16</v>
      </c>
      <c r="H102">
        <v>63000000</v>
      </c>
      <c r="I102">
        <v>6.2</v>
      </c>
      <c r="J102" t="str">
        <f>IF(ISNUMBER(SEARCH("|",D102)),LEFT(D102,SEARCH("|",D102)-1),D102)</f>
        <v>Action</v>
      </c>
      <c r="K102">
        <f>(C102-H102)</f>
        <v>150079163</v>
      </c>
      <c r="L102">
        <f>CORREL(H102:H3887,C102:C3887)</f>
        <v>9.2599018026875243E-2</v>
      </c>
    </row>
    <row r="103" spans="1:12">
      <c r="A103" t="s">
        <v>251</v>
      </c>
      <c r="B103">
        <v>113</v>
      </c>
      <c r="C103">
        <v>241688385</v>
      </c>
      <c r="D103" t="s">
        <v>252</v>
      </c>
      <c r="E103" t="s">
        <v>253</v>
      </c>
      <c r="F103" t="s">
        <v>15</v>
      </c>
      <c r="G103" t="s">
        <v>16</v>
      </c>
      <c r="H103">
        <v>92000000</v>
      </c>
      <c r="I103">
        <v>6.3</v>
      </c>
      <c r="J103" t="str">
        <f>IF(ISNUMBER(SEARCH("|",D103)),LEFT(D103,SEARCH("|",D103)-1),D103)</f>
        <v>Action</v>
      </c>
      <c r="K103">
        <f>(C103-H103)</f>
        <v>149688385</v>
      </c>
      <c r="L103">
        <f>CORREL(H103:H3888,C103:C3888)</f>
        <v>9.2661752287303195E-2</v>
      </c>
    </row>
    <row r="104" spans="1:12">
      <c r="A104" t="s">
        <v>24</v>
      </c>
      <c r="B104">
        <v>127</v>
      </c>
      <c r="C104">
        <v>197171806</v>
      </c>
      <c r="D104" t="s">
        <v>133</v>
      </c>
      <c r="E104" t="s">
        <v>254</v>
      </c>
      <c r="F104" t="s">
        <v>15</v>
      </c>
      <c r="G104" t="s">
        <v>16</v>
      </c>
      <c r="H104">
        <v>48000000</v>
      </c>
      <c r="I104">
        <v>8.3000000000000007</v>
      </c>
      <c r="J104" t="str">
        <f>IF(ISNUMBER(SEARCH("|",D104)),LEFT(D104,SEARCH("|",D104)-1),D104)</f>
        <v>Action</v>
      </c>
      <c r="K104">
        <f>(C104-H104)</f>
        <v>149171806</v>
      </c>
      <c r="L104">
        <f>CORREL(H104:H3889,C104:C3889)</f>
        <v>9.2628777609450458E-2</v>
      </c>
    </row>
    <row r="105" spans="1:12">
      <c r="A105" t="s">
        <v>255</v>
      </c>
      <c r="B105">
        <v>133</v>
      </c>
      <c r="C105">
        <v>172825435</v>
      </c>
      <c r="D105" t="s">
        <v>256</v>
      </c>
      <c r="E105" t="s">
        <v>257</v>
      </c>
      <c r="F105" t="s">
        <v>15</v>
      </c>
      <c r="G105" t="s">
        <v>16</v>
      </c>
      <c r="H105">
        <v>25000000</v>
      </c>
      <c r="I105">
        <v>8</v>
      </c>
      <c r="J105" t="str">
        <f>IF(ISNUMBER(SEARCH("|",D105)),LEFT(D105,SEARCH("|",D105)-1),D105)</f>
        <v>Drama</v>
      </c>
      <c r="K105">
        <f>(C105-H105)</f>
        <v>147825435</v>
      </c>
      <c r="L105">
        <f>CORREL(H105:H3890,C105:C3890)</f>
        <v>9.2728563010598494E-2</v>
      </c>
    </row>
    <row r="106" spans="1:12">
      <c r="A106" t="s">
        <v>24</v>
      </c>
      <c r="B106">
        <v>169</v>
      </c>
      <c r="C106">
        <v>216119491</v>
      </c>
      <c r="D106" t="s">
        <v>258</v>
      </c>
      <c r="E106" t="s">
        <v>259</v>
      </c>
      <c r="F106" t="s">
        <v>15</v>
      </c>
      <c r="G106" t="s">
        <v>16</v>
      </c>
      <c r="H106">
        <v>70000000</v>
      </c>
      <c r="I106">
        <v>8.6</v>
      </c>
      <c r="J106" t="str">
        <f>IF(ISNUMBER(SEARCH("|",D106)),LEFT(D106,SEARCH("|",D106)-1),D106)</f>
        <v>Action</v>
      </c>
      <c r="K106">
        <f>(C106-H106)</f>
        <v>146119491</v>
      </c>
      <c r="L106">
        <f>CORREL(H106:H3891,C106:C3891)</f>
        <v>9.2867658658147403E-2</v>
      </c>
    </row>
    <row r="107" spans="1:12">
      <c r="A107" t="s">
        <v>260</v>
      </c>
      <c r="B107">
        <v>117</v>
      </c>
      <c r="C107">
        <v>210592590</v>
      </c>
      <c r="D107" t="s">
        <v>261</v>
      </c>
      <c r="E107" t="s">
        <v>262</v>
      </c>
      <c r="F107" t="s">
        <v>15</v>
      </c>
      <c r="G107" t="s">
        <v>16</v>
      </c>
      <c r="H107">
        <v>65000000</v>
      </c>
      <c r="I107">
        <v>7.7</v>
      </c>
      <c r="J107" t="str">
        <f>IF(ISNUMBER(SEARCH("|",D107)),LEFT(D107,SEARCH("|",D107)-1),D107)</f>
        <v>Action</v>
      </c>
      <c r="K107">
        <f>(C107-H107)</f>
        <v>145592590</v>
      </c>
      <c r="L107">
        <f>CORREL(H107:H3892,C107:C3892)</f>
        <v>9.2907441041289368E-2</v>
      </c>
    </row>
    <row r="108" spans="1:12">
      <c r="A108" t="s">
        <v>263</v>
      </c>
      <c r="B108">
        <v>146</v>
      </c>
      <c r="C108">
        <v>169705587</v>
      </c>
      <c r="D108" t="s">
        <v>256</v>
      </c>
      <c r="E108" t="s">
        <v>264</v>
      </c>
      <c r="F108" t="s">
        <v>15</v>
      </c>
      <c r="G108" t="s">
        <v>16</v>
      </c>
      <c r="H108">
        <v>25000000</v>
      </c>
      <c r="I108">
        <v>8.1</v>
      </c>
      <c r="J108" t="str">
        <f>IF(ISNUMBER(SEARCH("|",D108)),LEFT(D108,SEARCH("|",D108)-1),D108)</f>
        <v>Drama</v>
      </c>
      <c r="K108">
        <f>(C108-H108)</f>
        <v>144705587</v>
      </c>
      <c r="L108">
        <f>CORREL(H108:H3893,C108:C3893)</f>
        <v>9.2961440756122241E-2</v>
      </c>
    </row>
    <row r="109" spans="1:12">
      <c r="A109" t="s">
        <v>265</v>
      </c>
      <c r="B109">
        <v>88</v>
      </c>
      <c r="C109">
        <v>219613391</v>
      </c>
      <c r="D109" t="s">
        <v>219</v>
      </c>
      <c r="E109" t="s">
        <v>266</v>
      </c>
      <c r="F109" t="s">
        <v>15</v>
      </c>
      <c r="G109" t="s">
        <v>16</v>
      </c>
      <c r="H109">
        <v>75000000</v>
      </c>
      <c r="I109">
        <v>4.5</v>
      </c>
      <c r="J109" t="str">
        <f>IF(ISNUMBER(SEARCH("|",D109)),LEFT(D109,SEARCH("|",D109)-1),D109)</f>
        <v>Animation</v>
      </c>
      <c r="K109">
        <f>(C109-H109)</f>
        <v>144613391</v>
      </c>
      <c r="L109">
        <f>CORREL(H109:H3894,C109:C3894)</f>
        <v>9.3096492053387533E-2</v>
      </c>
    </row>
    <row r="110" spans="1:12">
      <c r="A110" t="s">
        <v>64</v>
      </c>
      <c r="B110">
        <v>143</v>
      </c>
      <c r="C110">
        <v>233630478</v>
      </c>
      <c r="D110" t="s">
        <v>267</v>
      </c>
      <c r="E110" t="s">
        <v>268</v>
      </c>
      <c r="F110" t="s">
        <v>15</v>
      </c>
      <c r="G110" t="s">
        <v>16</v>
      </c>
      <c r="H110">
        <v>90000000</v>
      </c>
      <c r="I110">
        <v>7.7</v>
      </c>
      <c r="J110" t="str">
        <f>IF(ISNUMBER(SEARCH("|",D110)),LEFT(D110,SEARCH("|",D110)-1),D110)</f>
        <v>Adventure</v>
      </c>
      <c r="K110">
        <f>(C110-H110)</f>
        <v>143630478</v>
      </c>
      <c r="L110">
        <f>CORREL(H110:H3895,C110:C3895)</f>
        <v>9.3120580060446573E-2</v>
      </c>
    </row>
    <row r="111" spans="1:12">
      <c r="A111" t="s">
        <v>269</v>
      </c>
      <c r="B111">
        <v>119</v>
      </c>
      <c r="C111">
        <v>156645693</v>
      </c>
      <c r="D111" t="s">
        <v>270</v>
      </c>
      <c r="E111" t="s">
        <v>271</v>
      </c>
      <c r="F111" t="s">
        <v>15</v>
      </c>
      <c r="G111" t="s">
        <v>16</v>
      </c>
      <c r="H111">
        <v>14000000</v>
      </c>
      <c r="I111">
        <v>6.9</v>
      </c>
      <c r="J111" t="str">
        <f>IF(ISNUMBER(SEARCH("|",D111)),LEFT(D111,SEARCH("|",D111)-1),D111)</f>
        <v>Drama</v>
      </c>
      <c r="K111">
        <f>(C111-H111)</f>
        <v>142645693</v>
      </c>
      <c r="L111">
        <f>CORREL(H111:H3896,C111:C3896)</f>
        <v>9.30928510784053E-2</v>
      </c>
    </row>
    <row r="112" spans="1:12">
      <c r="A112" t="s">
        <v>272</v>
      </c>
      <c r="B112">
        <v>138</v>
      </c>
      <c r="C112">
        <v>292000866</v>
      </c>
      <c r="D112" t="s">
        <v>200</v>
      </c>
      <c r="E112" t="s">
        <v>273</v>
      </c>
      <c r="F112" t="s">
        <v>15</v>
      </c>
      <c r="G112" t="s">
        <v>153</v>
      </c>
      <c r="H112">
        <v>150000000</v>
      </c>
      <c r="I112">
        <v>7.5</v>
      </c>
      <c r="J112" t="str">
        <f>IF(ISNUMBER(SEARCH("|",D112)),LEFT(D112,SEARCH("|",D112)-1),D112)</f>
        <v>Adventure</v>
      </c>
      <c r="K112">
        <f>(C112-H112)</f>
        <v>142000866</v>
      </c>
      <c r="L112">
        <f>CORREL(H112:H3897,C112:C3897)</f>
        <v>9.3237488222727039E-2</v>
      </c>
    </row>
    <row r="113" spans="1:12">
      <c r="A113" t="s">
        <v>135</v>
      </c>
      <c r="B113">
        <v>112</v>
      </c>
      <c r="C113">
        <v>191616238</v>
      </c>
      <c r="D113" t="s">
        <v>113</v>
      </c>
      <c r="E113" t="s">
        <v>274</v>
      </c>
      <c r="F113" t="s">
        <v>15</v>
      </c>
      <c r="G113" t="s">
        <v>16</v>
      </c>
      <c r="H113">
        <v>50000000</v>
      </c>
      <c r="I113">
        <v>7.1</v>
      </c>
      <c r="J113" t="str">
        <f>IF(ISNUMBER(SEARCH("|",D113)),LEFT(D113,SEARCH("|",D113)-1),D113)</f>
        <v>Action</v>
      </c>
      <c r="K113">
        <f>(C113-H113)</f>
        <v>141616238</v>
      </c>
      <c r="L113">
        <f>CORREL(H113:H3898,C113:C3898)</f>
        <v>9.2922135435237571E-2</v>
      </c>
    </row>
    <row r="114" spans="1:12">
      <c r="A114" t="s">
        <v>275</v>
      </c>
      <c r="B114">
        <v>90</v>
      </c>
      <c r="C114">
        <v>161487252</v>
      </c>
      <c r="D114" t="s">
        <v>276</v>
      </c>
      <c r="E114" t="s">
        <v>277</v>
      </c>
      <c r="F114" t="s">
        <v>15</v>
      </c>
      <c r="G114" t="s">
        <v>16</v>
      </c>
      <c r="H114">
        <v>20000000</v>
      </c>
      <c r="I114">
        <v>6.1</v>
      </c>
      <c r="J114" t="str">
        <f>IF(ISNUMBER(SEARCH("|",D114)),LEFT(D114,SEARCH("|",D114)-1),D114)</f>
        <v>Comedy</v>
      </c>
      <c r="K114">
        <f>(C114-H114)</f>
        <v>141487252</v>
      </c>
      <c r="L114">
        <f>CORREL(H114:H3899,C114:C3899)</f>
        <v>9.3010736848921652E-2</v>
      </c>
    </row>
    <row r="115" spans="1:12">
      <c r="A115" t="s">
        <v>278</v>
      </c>
      <c r="B115">
        <v>108</v>
      </c>
      <c r="C115">
        <v>250863268</v>
      </c>
      <c r="D115" t="s">
        <v>279</v>
      </c>
      <c r="E115" t="s">
        <v>280</v>
      </c>
      <c r="F115" t="s">
        <v>15</v>
      </c>
      <c r="G115" t="s">
        <v>16</v>
      </c>
      <c r="H115">
        <v>110000000</v>
      </c>
      <c r="I115">
        <v>6.4</v>
      </c>
      <c r="J115" t="str">
        <f>IF(ISNUMBER(SEARCH("|",D115)),LEFT(D115,SEARCH("|",D115)-1),D115)</f>
        <v>Action</v>
      </c>
      <c r="K115">
        <f>(C115-H115)</f>
        <v>140863268</v>
      </c>
      <c r="L115">
        <f>CORREL(H115:H3900,C115:C3900)</f>
        <v>9.3148657091324305E-2</v>
      </c>
    </row>
    <row r="116" spans="1:12">
      <c r="A116" t="s">
        <v>281</v>
      </c>
      <c r="B116">
        <v>81</v>
      </c>
      <c r="C116">
        <v>140530114</v>
      </c>
      <c r="D116" t="s">
        <v>140</v>
      </c>
      <c r="E116" t="s">
        <v>282</v>
      </c>
      <c r="F116" t="s">
        <v>15</v>
      </c>
      <c r="G116" t="s">
        <v>16</v>
      </c>
      <c r="H116">
        <v>60000</v>
      </c>
      <c r="I116">
        <v>6.4</v>
      </c>
      <c r="J116" t="str">
        <f>IF(ISNUMBER(SEARCH("|",D116)),LEFT(D116,SEARCH("|",D116)-1),D116)</f>
        <v>Horror</v>
      </c>
      <c r="K116">
        <f>(C116-H116)</f>
        <v>140470114</v>
      </c>
      <c r="L116">
        <f>CORREL(H116:H3901,C116:C3901)</f>
        <v>9.3039201214507594E-2</v>
      </c>
    </row>
    <row r="117" spans="1:12">
      <c r="A117" t="s">
        <v>159</v>
      </c>
      <c r="B117">
        <v>97</v>
      </c>
      <c r="C117">
        <v>173381405</v>
      </c>
      <c r="D117" t="s">
        <v>283</v>
      </c>
      <c r="E117" t="s">
        <v>284</v>
      </c>
      <c r="F117" t="s">
        <v>15</v>
      </c>
      <c r="G117" t="s">
        <v>16</v>
      </c>
      <c r="H117">
        <v>33000000</v>
      </c>
      <c r="I117">
        <v>6.9</v>
      </c>
      <c r="J117" t="str">
        <f>IF(ISNUMBER(SEARCH("|",D117)),LEFT(D117,SEARCH("|",D117)-1),D117)</f>
        <v>Comedy</v>
      </c>
      <c r="K117">
        <f>(C117-H117)</f>
        <v>140381405</v>
      </c>
      <c r="L117">
        <f>CORREL(H117:H3902,C117:C3902)</f>
        <v>9.3190036876027713E-2</v>
      </c>
    </row>
    <row r="118" spans="1:12">
      <c r="A118" t="s">
        <v>285</v>
      </c>
      <c r="B118">
        <v>157</v>
      </c>
      <c r="C118">
        <v>289994397</v>
      </c>
      <c r="D118" t="s">
        <v>200</v>
      </c>
      <c r="E118" t="s">
        <v>286</v>
      </c>
      <c r="F118" t="s">
        <v>15</v>
      </c>
      <c r="G118" t="s">
        <v>153</v>
      </c>
      <c r="H118">
        <v>150000000</v>
      </c>
      <c r="I118">
        <v>7.6</v>
      </c>
      <c r="J118" t="str">
        <f>IF(ISNUMBER(SEARCH("|",D118)),LEFT(D118,SEARCH("|",D118)-1),D118)</f>
        <v>Adventure</v>
      </c>
      <c r="K118">
        <f>(C118-H118)</f>
        <v>139994397</v>
      </c>
      <c r="L118">
        <f>CORREL(H118:H3903,C118:C3903)</f>
        <v>9.3310136288107359E-2</v>
      </c>
    </row>
    <row r="119" spans="1:12">
      <c r="A119" t="s">
        <v>287</v>
      </c>
      <c r="B119">
        <v>130</v>
      </c>
      <c r="C119">
        <v>183875760</v>
      </c>
      <c r="D119" t="s">
        <v>288</v>
      </c>
      <c r="E119" t="s">
        <v>289</v>
      </c>
      <c r="F119" t="s">
        <v>15</v>
      </c>
      <c r="G119" t="s">
        <v>16</v>
      </c>
      <c r="H119">
        <v>44000000</v>
      </c>
      <c r="I119">
        <v>7.8</v>
      </c>
      <c r="J119" t="str">
        <f>IF(ISNUMBER(SEARCH("|",D119)),LEFT(D119,SEARCH("|",D119)-1),D119)</f>
        <v>Action</v>
      </c>
      <c r="K119">
        <f>(C119-H119)</f>
        <v>139875760</v>
      </c>
      <c r="L119">
        <f>CORREL(H119:H3904,C119:C3904)</f>
        <v>9.2994823357837611E-2</v>
      </c>
    </row>
    <row r="120" spans="1:12">
      <c r="A120" t="s">
        <v>290</v>
      </c>
      <c r="B120">
        <v>109</v>
      </c>
      <c r="C120">
        <v>141600000</v>
      </c>
      <c r="D120" t="s">
        <v>96</v>
      </c>
      <c r="E120" t="s">
        <v>291</v>
      </c>
      <c r="F120" t="s">
        <v>15</v>
      </c>
      <c r="G120" t="s">
        <v>16</v>
      </c>
      <c r="H120">
        <v>3000000</v>
      </c>
      <c r="I120">
        <v>7.6</v>
      </c>
      <c r="J120" t="str">
        <f>IF(ISNUMBER(SEARCH("|",D120)),LEFT(D120,SEARCH("|",D120)-1),D120)</f>
        <v>Comedy</v>
      </c>
      <c r="K120">
        <f>(C120-H120)</f>
        <v>138600000</v>
      </c>
      <c r="L120">
        <f>CORREL(H120:H3905,C120:C3905)</f>
        <v>9.3095648634234265E-2</v>
      </c>
    </row>
    <row r="121" spans="1:12">
      <c r="A121" t="s">
        <v>292</v>
      </c>
      <c r="B121">
        <v>106</v>
      </c>
      <c r="C121">
        <v>148170000</v>
      </c>
      <c r="D121" t="s">
        <v>293</v>
      </c>
      <c r="E121" t="s">
        <v>294</v>
      </c>
      <c r="F121" t="s">
        <v>15</v>
      </c>
      <c r="G121" t="s">
        <v>16</v>
      </c>
      <c r="H121">
        <v>11000000</v>
      </c>
      <c r="I121">
        <v>7.2</v>
      </c>
      <c r="J121" t="str">
        <f>IF(ISNUMBER(SEARCH("|",D121)),LEFT(D121,SEARCH("|",D121)-1),D121)</f>
        <v>Comedy</v>
      </c>
      <c r="K121">
        <f>(C121-H121)</f>
        <v>137170000</v>
      </c>
      <c r="L121">
        <f>CORREL(H121:H3906,C121:C3906)</f>
        <v>9.3243148586741958E-2</v>
      </c>
    </row>
    <row r="122" spans="1:12">
      <c r="A122" t="s">
        <v>295</v>
      </c>
      <c r="B122">
        <v>110</v>
      </c>
      <c r="C122">
        <v>260031035</v>
      </c>
      <c r="D122" t="s">
        <v>296</v>
      </c>
      <c r="E122" t="s">
        <v>297</v>
      </c>
      <c r="F122" t="s">
        <v>15</v>
      </c>
      <c r="G122" t="s">
        <v>16</v>
      </c>
      <c r="H122">
        <v>123000000</v>
      </c>
      <c r="I122">
        <v>6</v>
      </c>
      <c r="J122" t="str">
        <f>IF(ISNUMBER(SEARCH("|",D122)),LEFT(D122,SEARCH("|",D122)-1),D122)</f>
        <v>Comedy</v>
      </c>
      <c r="K122">
        <f>(C122-H122)</f>
        <v>137031035</v>
      </c>
      <c r="L122">
        <f>CORREL(H122:H3907,C122:C3907)</f>
        <v>9.3383775354425644E-2</v>
      </c>
    </row>
    <row r="123" spans="1:12">
      <c r="A123" t="s">
        <v>298</v>
      </c>
      <c r="B123">
        <v>131</v>
      </c>
      <c r="C123">
        <v>169076745</v>
      </c>
      <c r="D123" t="s">
        <v>128</v>
      </c>
      <c r="E123" t="s">
        <v>299</v>
      </c>
      <c r="F123" t="s">
        <v>15</v>
      </c>
      <c r="G123" t="s">
        <v>16</v>
      </c>
      <c r="H123">
        <v>32500000</v>
      </c>
      <c r="I123">
        <v>6.8</v>
      </c>
      <c r="J123" t="str">
        <f>IF(ISNUMBER(SEARCH("|",D123)),LEFT(D123,SEARCH("|",D123)-1),D123)</f>
        <v>Comedy</v>
      </c>
      <c r="K123">
        <f>(C123-H123)</f>
        <v>136576745</v>
      </c>
      <c r="L123">
        <f>CORREL(H123:H3908,C123:C3908)</f>
        <v>9.3213832345234435E-2</v>
      </c>
    </row>
    <row r="124" spans="1:12">
      <c r="A124" t="s">
        <v>207</v>
      </c>
      <c r="B124">
        <v>86</v>
      </c>
      <c r="C124">
        <v>181395380</v>
      </c>
      <c r="D124" t="s">
        <v>300</v>
      </c>
      <c r="E124" t="s">
        <v>301</v>
      </c>
      <c r="F124" t="s">
        <v>15</v>
      </c>
      <c r="G124" t="s">
        <v>16</v>
      </c>
      <c r="H124">
        <v>45000000</v>
      </c>
      <c r="I124">
        <v>6.8</v>
      </c>
      <c r="J124" t="str">
        <f>IF(ISNUMBER(SEARCH("|",D124)),LEFT(D124,SEARCH("|",D124)-1),D124)</f>
        <v>Comedy</v>
      </c>
      <c r="K124">
        <f>(C124-H124)</f>
        <v>136395380</v>
      </c>
      <c r="L124">
        <f>CORREL(H124:H3909,C124:C3909)</f>
        <v>9.333088001486356E-2</v>
      </c>
    </row>
    <row r="125" spans="1:12">
      <c r="A125" t="s">
        <v>302</v>
      </c>
      <c r="B125">
        <v>90</v>
      </c>
      <c r="C125">
        <v>226138454</v>
      </c>
      <c r="D125" t="s">
        <v>303</v>
      </c>
      <c r="E125" t="s">
        <v>304</v>
      </c>
      <c r="F125" t="s">
        <v>15</v>
      </c>
      <c r="G125" t="s">
        <v>16</v>
      </c>
      <c r="H125">
        <v>90000000</v>
      </c>
      <c r="I125">
        <v>6.6</v>
      </c>
      <c r="J125" t="str">
        <f>IF(ISNUMBER(SEARCH("|",D125)),LEFT(D125,SEARCH("|",D125)-1),D125)</f>
        <v>Action</v>
      </c>
      <c r="K125">
        <f>(C125-H125)</f>
        <v>136138454</v>
      </c>
      <c r="L125">
        <f>CORREL(H125:H3910,C125:C3910)</f>
        <v>9.3426585851893396E-2</v>
      </c>
    </row>
    <row r="126" spans="1:12">
      <c r="A126" t="s">
        <v>305</v>
      </c>
      <c r="B126">
        <v>96</v>
      </c>
      <c r="C126">
        <v>143492840</v>
      </c>
      <c r="D126" t="s">
        <v>233</v>
      </c>
      <c r="E126" t="s">
        <v>306</v>
      </c>
      <c r="F126" t="s">
        <v>15</v>
      </c>
      <c r="G126" t="s">
        <v>16</v>
      </c>
      <c r="H126">
        <v>7500000</v>
      </c>
      <c r="I126">
        <v>7.5</v>
      </c>
      <c r="J126" t="str">
        <f>IF(ISNUMBER(SEARCH("|",D126)),LEFT(D126,SEARCH("|",D126)-1),D126)</f>
        <v>Comedy</v>
      </c>
      <c r="K126">
        <f>(C126-H126)</f>
        <v>135992840</v>
      </c>
      <c r="L126">
        <f>CORREL(H126:H3911,C126:C3911)</f>
        <v>9.3396960497093201E-2</v>
      </c>
    </row>
    <row r="127" spans="1:12">
      <c r="A127" t="s">
        <v>115</v>
      </c>
      <c r="B127">
        <v>108</v>
      </c>
      <c r="C127">
        <v>334185206</v>
      </c>
      <c r="D127" t="s">
        <v>151</v>
      </c>
      <c r="E127" t="s">
        <v>307</v>
      </c>
      <c r="F127" t="s">
        <v>15</v>
      </c>
      <c r="G127" t="s">
        <v>16</v>
      </c>
      <c r="H127">
        <v>200000000</v>
      </c>
      <c r="I127">
        <v>6.5</v>
      </c>
      <c r="J127" t="str">
        <f>IF(ISNUMBER(SEARCH("|",D127)),LEFT(D127,SEARCH("|",D127)-1),D127)</f>
        <v>Adventure</v>
      </c>
      <c r="K127">
        <f>(C127-H127)</f>
        <v>134185206</v>
      </c>
      <c r="L127">
        <f>CORREL(H127:H3912,C127:C3912)</f>
        <v>9.353932778107911E-2</v>
      </c>
    </row>
    <row r="128" spans="1:12">
      <c r="A128" t="s">
        <v>308</v>
      </c>
      <c r="B128">
        <v>110</v>
      </c>
      <c r="C128">
        <v>171031347</v>
      </c>
      <c r="D128" t="s">
        <v>198</v>
      </c>
      <c r="E128" t="s">
        <v>309</v>
      </c>
      <c r="F128" t="s">
        <v>15</v>
      </c>
      <c r="G128" t="s">
        <v>16</v>
      </c>
      <c r="H128">
        <v>38000000</v>
      </c>
      <c r="I128">
        <v>7.7</v>
      </c>
      <c r="J128" t="str">
        <f>IF(ISNUMBER(SEARCH("|",D128)),LEFT(D128,SEARCH("|",D128)-1),D128)</f>
        <v>Adventure</v>
      </c>
      <c r="K128">
        <f>(C128-H128)</f>
        <v>133031347</v>
      </c>
      <c r="L128">
        <f>CORREL(H128:H3913,C128:C3913)</f>
        <v>9.2883858008795381E-2</v>
      </c>
    </row>
    <row r="129" spans="1:12">
      <c r="A129" t="s">
        <v>310</v>
      </c>
      <c r="B129">
        <v>167</v>
      </c>
      <c r="C129">
        <v>161029270</v>
      </c>
      <c r="D129" t="s">
        <v>311</v>
      </c>
      <c r="E129" t="s">
        <v>312</v>
      </c>
      <c r="F129" t="s">
        <v>15</v>
      </c>
      <c r="G129" t="s">
        <v>16</v>
      </c>
      <c r="H129">
        <v>28000000</v>
      </c>
      <c r="I129">
        <v>7.9</v>
      </c>
      <c r="J129" t="str">
        <f>IF(ISNUMBER(SEARCH("|",D129)),LEFT(D129,SEARCH("|",D129)-1),D129)</f>
        <v>Biography</v>
      </c>
      <c r="K129">
        <f>(C129-H129)</f>
        <v>133029270</v>
      </c>
      <c r="L129">
        <f>CORREL(H129:H3914,C129:C3914)</f>
        <v>9.2988577072730033E-2</v>
      </c>
    </row>
    <row r="130" spans="1:12">
      <c r="A130" t="s">
        <v>34</v>
      </c>
      <c r="B130">
        <v>148</v>
      </c>
      <c r="C130">
        <v>292568851</v>
      </c>
      <c r="D130" t="s">
        <v>18</v>
      </c>
      <c r="E130" t="s">
        <v>313</v>
      </c>
      <c r="F130" t="s">
        <v>15</v>
      </c>
      <c r="G130" t="s">
        <v>16</v>
      </c>
      <c r="H130">
        <v>160000000</v>
      </c>
      <c r="I130">
        <v>8.8000000000000007</v>
      </c>
      <c r="J130" t="str">
        <f>IF(ISNUMBER(SEARCH("|",D130)),LEFT(D130,SEARCH("|",D130)-1),D130)</f>
        <v>Action</v>
      </c>
      <c r="K130">
        <f>(C130-H130)</f>
        <v>132568851</v>
      </c>
      <c r="L130">
        <f>CORREL(H130:H3915,C130:C3915)</f>
        <v>9.3108246471571052E-2</v>
      </c>
    </row>
    <row r="131" spans="1:12">
      <c r="A131" t="s">
        <v>314</v>
      </c>
      <c r="B131">
        <v>97</v>
      </c>
      <c r="C131">
        <v>150056505</v>
      </c>
      <c r="D131" t="s">
        <v>96</v>
      </c>
      <c r="E131" t="s">
        <v>315</v>
      </c>
      <c r="F131" t="s">
        <v>15</v>
      </c>
      <c r="G131" t="s">
        <v>16</v>
      </c>
      <c r="H131">
        <v>18000000</v>
      </c>
      <c r="I131">
        <v>6.4</v>
      </c>
      <c r="J131" t="str">
        <f>IF(ISNUMBER(SEARCH("|",D131)),LEFT(D131,SEARCH("|",D131)-1),D131)</f>
        <v>Comedy</v>
      </c>
      <c r="K131">
        <f>(C131-H131)</f>
        <v>132056505</v>
      </c>
      <c r="L131">
        <f>CORREL(H131:H3916,C131:C3916)</f>
        <v>9.2731122995454801E-2</v>
      </c>
    </row>
    <row r="132" spans="1:12">
      <c r="A132" t="s">
        <v>24</v>
      </c>
      <c r="B132">
        <v>122</v>
      </c>
      <c r="C132">
        <v>317011114</v>
      </c>
      <c r="D132" t="s">
        <v>133</v>
      </c>
      <c r="E132" t="s">
        <v>316</v>
      </c>
      <c r="F132" t="s">
        <v>15</v>
      </c>
      <c r="G132" t="s">
        <v>16</v>
      </c>
      <c r="H132">
        <v>185000000</v>
      </c>
      <c r="I132">
        <v>6.2</v>
      </c>
      <c r="J132" t="str">
        <f>IF(ISNUMBER(SEARCH("|",D132)),LEFT(D132,SEARCH("|",D132)-1),D132)</f>
        <v>Action</v>
      </c>
      <c r="K132">
        <f>(C132-H132)</f>
        <v>132011114</v>
      </c>
      <c r="L132">
        <f>CORREL(H132:H3917,C132:C3917)</f>
        <v>9.2860692672752182E-2</v>
      </c>
    </row>
    <row r="133" spans="1:12">
      <c r="A133" t="s">
        <v>317</v>
      </c>
      <c r="B133">
        <v>120</v>
      </c>
      <c r="C133">
        <v>137963328</v>
      </c>
      <c r="D133" t="s">
        <v>318</v>
      </c>
      <c r="E133" t="s">
        <v>319</v>
      </c>
      <c r="F133" t="s">
        <v>15</v>
      </c>
      <c r="G133" t="s">
        <v>153</v>
      </c>
      <c r="H133">
        <v>6000000</v>
      </c>
      <c r="I133">
        <v>8.1</v>
      </c>
      <c r="J133" t="str">
        <f>IF(ISNUMBER(SEARCH("|",D133)),LEFT(D133,SEARCH("|",D133)-1),D133)</f>
        <v>Drama</v>
      </c>
      <c r="K133">
        <f>(C133-H133)</f>
        <v>131963328</v>
      </c>
      <c r="L133">
        <f>CORREL(H133:H3918,C133:C3918)</f>
        <v>9.2313364319520669E-2</v>
      </c>
    </row>
    <row r="134" spans="1:12">
      <c r="A134" t="s">
        <v>320</v>
      </c>
      <c r="B134">
        <v>138</v>
      </c>
      <c r="C134">
        <v>281492479</v>
      </c>
      <c r="D134" t="s">
        <v>321</v>
      </c>
      <c r="E134" t="s">
        <v>322</v>
      </c>
      <c r="F134" t="s">
        <v>15</v>
      </c>
      <c r="G134" t="s">
        <v>16</v>
      </c>
      <c r="H134">
        <v>150000000</v>
      </c>
      <c r="I134">
        <v>7.2</v>
      </c>
      <c r="J134" t="str">
        <f>IF(ISNUMBER(SEARCH("|",D134)),LEFT(D134,SEARCH("|",D134)-1),D134)</f>
        <v>Action</v>
      </c>
      <c r="K134">
        <f>(C134-H134)</f>
        <v>131492479</v>
      </c>
      <c r="L134">
        <f>CORREL(H134:H3919,C134:C3919)</f>
        <v>9.2451520269009893E-2</v>
      </c>
    </row>
    <row r="135" spans="1:12">
      <c r="A135" t="s">
        <v>323</v>
      </c>
      <c r="B135">
        <v>93</v>
      </c>
      <c r="C135">
        <v>163479795</v>
      </c>
      <c r="D135" t="s">
        <v>65</v>
      </c>
      <c r="E135" t="s">
        <v>324</v>
      </c>
      <c r="F135" t="s">
        <v>15</v>
      </c>
      <c r="G135" t="s">
        <v>16</v>
      </c>
      <c r="H135">
        <v>34200000</v>
      </c>
      <c r="I135">
        <v>6.4</v>
      </c>
      <c r="J135" t="str">
        <f>IF(ISNUMBER(SEARCH("|",D135)),LEFT(D135,SEARCH("|",D135)-1),D135)</f>
        <v>Comedy</v>
      </c>
      <c r="K135">
        <f>(C135-H135)</f>
        <v>129279795</v>
      </c>
      <c r="L135">
        <f>CORREL(H135:H3920,C135:C3920)</f>
        <v>9.213248973862545E-2</v>
      </c>
    </row>
    <row r="136" spans="1:12">
      <c r="A136" t="s">
        <v>325</v>
      </c>
      <c r="B136">
        <v>175</v>
      </c>
      <c r="C136">
        <v>134821952</v>
      </c>
      <c r="D136" t="s">
        <v>326</v>
      </c>
      <c r="E136" t="s">
        <v>327</v>
      </c>
      <c r="F136" t="s">
        <v>15</v>
      </c>
      <c r="G136" t="s">
        <v>16</v>
      </c>
      <c r="H136">
        <v>6000000</v>
      </c>
      <c r="I136">
        <v>9.1999999999999993</v>
      </c>
      <c r="J136" t="str">
        <f>IF(ISNUMBER(SEARCH("|",D136)),LEFT(D136,SEARCH("|",D136)-1),D136)</f>
        <v>Crime</v>
      </c>
      <c r="K136">
        <f>(C136-H136)</f>
        <v>128821952</v>
      </c>
      <c r="L136">
        <f>CORREL(H136:H3921,C136:C3921)</f>
        <v>9.2239759426448992E-2</v>
      </c>
    </row>
    <row r="137" spans="1:12">
      <c r="A137" t="s">
        <v>328</v>
      </c>
      <c r="B137">
        <v>126</v>
      </c>
      <c r="C137">
        <v>138339411</v>
      </c>
      <c r="D137" t="s">
        <v>256</v>
      </c>
      <c r="E137" t="s">
        <v>329</v>
      </c>
      <c r="F137" t="s">
        <v>15</v>
      </c>
      <c r="G137" t="s">
        <v>16</v>
      </c>
      <c r="H137">
        <v>10000000</v>
      </c>
      <c r="I137">
        <v>8.3000000000000007</v>
      </c>
      <c r="J137" t="str">
        <f>IF(ISNUMBER(SEARCH("|",D137)),LEFT(D137,SEARCH("|",D137)-1),D137)</f>
        <v>Drama</v>
      </c>
      <c r="K137">
        <f>(C137-H137)</f>
        <v>128339411</v>
      </c>
      <c r="L137">
        <f>CORREL(H137:H3922,C137:C3922)</f>
        <v>9.2372864762854806E-2</v>
      </c>
    </row>
    <row r="138" spans="1:12">
      <c r="A138" t="s">
        <v>330</v>
      </c>
      <c r="B138">
        <v>120</v>
      </c>
      <c r="C138">
        <v>141319195</v>
      </c>
      <c r="D138" t="s">
        <v>20</v>
      </c>
      <c r="E138" t="s">
        <v>331</v>
      </c>
      <c r="F138" t="s">
        <v>15</v>
      </c>
      <c r="G138" t="s">
        <v>153</v>
      </c>
      <c r="H138">
        <v>15000000</v>
      </c>
      <c r="I138">
        <v>8</v>
      </c>
      <c r="J138" t="str">
        <f>IF(ISNUMBER(SEARCH("|",D138)),LEFT(D138,SEARCH("|",D138)-1),D138)</f>
        <v>Drama</v>
      </c>
      <c r="K138">
        <f>(C138-H138)</f>
        <v>126319195</v>
      </c>
      <c r="L138">
        <f>CORREL(H138:H3923,C138:C3923)</f>
        <v>9.2503431941990094E-2</v>
      </c>
    </row>
    <row r="139" spans="1:12">
      <c r="A139" t="s">
        <v>332</v>
      </c>
      <c r="B139">
        <v>129</v>
      </c>
      <c r="C139">
        <v>166147885</v>
      </c>
      <c r="D139" t="s">
        <v>20</v>
      </c>
      <c r="E139" t="s">
        <v>333</v>
      </c>
      <c r="F139" t="s">
        <v>15</v>
      </c>
      <c r="G139" t="s">
        <v>16</v>
      </c>
      <c r="H139">
        <v>40000000</v>
      </c>
      <c r="I139">
        <v>4.0999999999999996</v>
      </c>
      <c r="J139" t="str">
        <f>IF(ISNUMBER(SEARCH("|",D139)),LEFT(D139,SEARCH("|",D139)-1),D139)</f>
        <v>Drama</v>
      </c>
      <c r="K139">
        <f>(C139-H139)</f>
        <v>126147885</v>
      </c>
      <c r="L139">
        <f>CORREL(H139:H3924,C139:C3924)</f>
        <v>9.2627467977672226E-2</v>
      </c>
    </row>
    <row r="140" spans="1:12">
      <c r="A140" t="s">
        <v>334</v>
      </c>
      <c r="B140">
        <v>113</v>
      </c>
      <c r="C140">
        <v>170684505</v>
      </c>
      <c r="D140" t="s">
        <v>335</v>
      </c>
      <c r="E140" t="s">
        <v>336</v>
      </c>
      <c r="F140" t="s">
        <v>15</v>
      </c>
      <c r="G140" t="s">
        <v>16</v>
      </c>
      <c r="H140">
        <v>45000000</v>
      </c>
      <c r="I140">
        <v>7.2</v>
      </c>
      <c r="J140" t="str">
        <f>IF(ISNUMBER(SEARCH("|",D140)),LEFT(D140,SEARCH("|",D140)-1),D140)</f>
        <v>Comedy</v>
      </c>
      <c r="K140">
        <f>(C140-H140)</f>
        <v>125684505</v>
      </c>
      <c r="L140">
        <f>CORREL(H140:H3925,C140:C3925)</f>
        <v>9.2722177329240207E-2</v>
      </c>
    </row>
    <row r="141" spans="1:12">
      <c r="A141" t="s">
        <v>204</v>
      </c>
      <c r="B141">
        <v>100</v>
      </c>
      <c r="C141">
        <v>153665036</v>
      </c>
      <c r="D141" t="s">
        <v>303</v>
      </c>
      <c r="E141" t="s">
        <v>337</v>
      </c>
      <c r="F141" t="s">
        <v>15</v>
      </c>
      <c r="G141" t="s">
        <v>16</v>
      </c>
      <c r="H141">
        <v>28000000</v>
      </c>
      <c r="I141">
        <v>6.4</v>
      </c>
      <c r="J141" t="str">
        <f>IF(ISNUMBER(SEARCH("|",D141)),LEFT(D141,SEARCH("|",D141)-1),D141)</f>
        <v>Action</v>
      </c>
      <c r="K141">
        <f>(C141-H141)</f>
        <v>125665036</v>
      </c>
      <c r="L141">
        <f>CORREL(H141:H3926,C141:C3926)</f>
        <v>9.280783949498736E-2</v>
      </c>
    </row>
    <row r="142" spans="1:12">
      <c r="A142" t="s">
        <v>202</v>
      </c>
      <c r="B142">
        <v>117</v>
      </c>
      <c r="C142">
        <v>244052771</v>
      </c>
      <c r="D142" t="s">
        <v>338</v>
      </c>
      <c r="E142" t="s">
        <v>339</v>
      </c>
      <c r="F142" t="s">
        <v>15</v>
      </c>
      <c r="G142" t="s">
        <v>16</v>
      </c>
      <c r="H142">
        <v>120000000</v>
      </c>
      <c r="I142">
        <v>7.2</v>
      </c>
      <c r="J142" t="str">
        <f>IF(ISNUMBER(SEARCH("|",D142)),LEFT(D142,SEARCH("|",D142)-1),D142)</f>
        <v>Adventure</v>
      </c>
      <c r="K142">
        <f>(C142-H142)</f>
        <v>124052771</v>
      </c>
      <c r="L142">
        <f>CORREL(H142:H3927,C142:C3927)</f>
        <v>9.2919385060178591E-2</v>
      </c>
    </row>
    <row r="143" spans="1:12">
      <c r="A143" t="s">
        <v>340</v>
      </c>
      <c r="B143">
        <v>108</v>
      </c>
      <c r="C143">
        <v>163947053</v>
      </c>
      <c r="D143" t="s">
        <v>233</v>
      </c>
      <c r="E143" t="s">
        <v>341</v>
      </c>
      <c r="F143" t="s">
        <v>15</v>
      </c>
      <c r="G143" t="s">
        <v>16</v>
      </c>
      <c r="H143">
        <v>40000000</v>
      </c>
      <c r="I143">
        <v>6.7</v>
      </c>
      <c r="J143" t="str">
        <f>IF(ISNUMBER(SEARCH("|",D143)),LEFT(D143,SEARCH("|",D143)-1),D143)</f>
        <v>Comedy</v>
      </c>
      <c r="K143">
        <f>(C143-H143)</f>
        <v>123947053</v>
      </c>
      <c r="L143">
        <f>CORREL(H143:H3928,C143:C3928)</f>
        <v>9.2760126816656754E-2</v>
      </c>
    </row>
    <row r="144" spans="1:12">
      <c r="A144" t="s">
        <v>342</v>
      </c>
      <c r="B144">
        <v>118</v>
      </c>
      <c r="C144">
        <v>138795342</v>
      </c>
      <c r="D144" t="s">
        <v>343</v>
      </c>
      <c r="E144" t="s">
        <v>344</v>
      </c>
      <c r="F144" t="s">
        <v>15</v>
      </c>
      <c r="G144" t="s">
        <v>153</v>
      </c>
      <c r="H144">
        <v>15000000</v>
      </c>
      <c r="I144">
        <v>8</v>
      </c>
      <c r="J144" t="str">
        <f>IF(ISNUMBER(SEARCH("|",D144)),LEFT(D144,SEARCH("|",D144)-1),D144)</f>
        <v>Biography</v>
      </c>
      <c r="K144">
        <f>(C144-H144)</f>
        <v>123795342</v>
      </c>
      <c r="L144">
        <f>CORREL(H144:H3929,C144:C3929)</f>
        <v>9.2852866079067856E-2</v>
      </c>
    </row>
    <row r="145" spans="1:12">
      <c r="A145" t="s">
        <v>59</v>
      </c>
      <c r="B145">
        <v>182</v>
      </c>
      <c r="C145">
        <v>303001229</v>
      </c>
      <c r="D145" t="s">
        <v>345</v>
      </c>
      <c r="E145" t="s">
        <v>346</v>
      </c>
      <c r="F145" t="s">
        <v>15</v>
      </c>
      <c r="G145" t="s">
        <v>16</v>
      </c>
      <c r="H145">
        <v>180000000</v>
      </c>
      <c r="I145">
        <v>7.9</v>
      </c>
      <c r="J145" t="str">
        <f>IF(ISNUMBER(SEARCH("|",D145)),LEFT(D145,SEARCH("|",D145)-1),D145)</f>
        <v>Adventure</v>
      </c>
      <c r="K145">
        <f>(C145-H145)</f>
        <v>123001229</v>
      </c>
      <c r="L145">
        <f>CORREL(H145:H3930,C145:C3930)</f>
        <v>9.2974118730061561E-2</v>
      </c>
    </row>
    <row r="146" spans="1:12">
      <c r="A146" t="s">
        <v>347</v>
      </c>
      <c r="B146">
        <v>97</v>
      </c>
      <c r="C146">
        <v>144833357</v>
      </c>
      <c r="D146" t="s">
        <v>348</v>
      </c>
      <c r="E146" t="s">
        <v>349</v>
      </c>
      <c r="F146" t="s">
        <v>15</v>
      </c>
      <c r="G146" t="s">
        <v>16</v>
      </c>
      <c r="H146">
        <v>22000000</v>
      </c>
      <c r="I146">
        <v>6.4</v>
      </c>
      <c r="J146" t="str">
        <f>IF(ISNUMBER(SEARCH("|",D146)),LEFT(D146,SEARCH("|",D146)-1),D146)</f>
        <v>Comedy</v>
      </c>
      <c r="K146">
        <f>(C146-H146)</f>
        <v>122833357</v>
      </c>
      <c r="L146">
        <f>CORREL(H146:H3931,C146:C3931)</f>
        <v>9.246462502230178E-2</v>
      </c>
    </row>
    <row r="147" spans="1:12">
      <c r="A147" t="s">
        <v>43</v>
      </c>
      <c r="B147">
        <v>137</v>
      </c>
      <c r="C147">
        <v>281666058</v>
      </c>
      <c r="D147" t="s">
        <v>350</v>
      </c>
      <c r="E147" t="s">
        <v>351</v>
      </c>
      <c r="F147" t="s">
        <v>15</v>
      </c>
      <c r="G147" t="s">
        <v>16</v>
      </c>
      <c r="H147">
        <v>160000000</v>
      </c>
      <c r="I147">
        <v>6.6</v>
      </c>
      <c r="J147" t="str">
        <f>IF(ISNUMBER(SEARCH("|",D147)),LEFT(D147,SEARCH("|",D147)-1),D147)</f>
        <v>Adventure</v>
      </c>
      <c r="K147">
        <f>(C147-H147)</f>
        <v>121666058</v>
      </c>
      <c r="L147">
        <f>CORREL(H147:H3932,C147:C3932)</f>
        <v>9.2579360476459302E-2</v>
      </c>
    </row>
    <row r="148" spans="1:12">
      <c r="A148" t="s">
        <v>352</v>
      </c>
      <c r="B148">
        <v>151</v>
      </c>
      <c r="C148">
        <v>228430993</v>
      </c>
      <c r="D148" t="s">
        <v>353</v>
      </c>
      <c r="E148" t="s">
        <v>354</v>
      </c>
      <c r="F148" t="s">
        <v>15</v>
      </c>
      <c r="G148" t="s">
        <v>16</v>
      </c>
      <c r="H148">
        <v>108000000</v>
      </c>
      <c r="I148">
        <v>8.1</v>
      </c>
      <c r="J148" t="str">
        <f>IF(ISNUMBER(SEARCH("|",D148)),LEFT(D148,SEARCH("|",D148)-1),D148)</f>
        <v>Adventure</v>
      </c>
      <c r="K148">
        <f>(C148-H148)</f>
        <v>120430993</v>
      </c>
      <c r="L148">
        <f>CORREL(H148:H3933,C148:C3933)</f>
        <v>9.2200511802222843E-2</v>
      </c>
    </row>
    <row r="149" spans="1:12">
      <c r="A149" t="s">
        <v>355</v>
      </c>
      <c r="B149">
        <v>93</v>
      </c>
      <c r="C149">
        <v>145000989</v>
      </c>
      <c r="D149" t="s">
        <v>130</v>
      </c>
      <c r="E149" t="s">
        <v>356</v>
      </c>
      <c r="F149" t="s">
        <v>15</v>
      </c>
      <c r="G149" t="s">
        <v>357</v>
      </c>
      <c r="H149">
        <v>25000000</v>
      </c>
      <c r="I149">
        <v>7.9</v>
      </c>
      <c r="J149" t="str">
        <f>IF(ISNUMBER(SEARCH("|",D149)),LEFT(D149,SEARCH("|",D149)-1),D149)</f>
        <v>Action</v>
      </c>
      <c r="K149">
        <f>(C149-H149)</f>
        <v>120000989</v>
      </c>
      <c r="L149">
        <f>CORREL(H149:H3934,C149:C3934)</f>
        <v>9.2092251419582591E-2</v>
      </c>
    </row>
    <row r="150" spans="1:12">
      <c r="A150" t="s">
        <v>175</v>
      </c>
      <c r="B150">
        <v>142</v>
      </c>
      <c r="C150">
        <v>249358727</v>
      </c>
      <c r="D150" t="s">
        <v>200</v>
      </c>
      <c r="E150" t="s">
        <v>358</v>
      </c>
      <c r="F150" t="s">
        <v>15</v>
      </c>
      <c r="G150" t="s">
        <v>153</v>
      </c>
      <c r="H150">
        <v>130000000</v>
      </c>
      <c r="I150">
        <v>7.8</v>
      </c>
      <c r="J150" t="str">
        <f>IF(ISNUMBER(SEARCH("|",D150)),LEFT(D150,SEARCH("|",D150)-1),D150)</f>
        <v>Adventure</v>
      </c>
      <c r="K150">
        <f>(C150-H150)</f>
        <v>119358727</v>
      </c>
      <c r="L150">
        <f>CORREL(H150:H3935,C150:C3935)</f>
        <v>9.2200381375781182E-2</v>
      </c>
    </row>
    <row r="151" spans="1:12">
      <c r="A151" t="s">
        <v>359</v>
      </c>
      <c r="B151">
        <v>128</v>
      </c>
      <c r="C151">
        <v>209019489</v>
      </c>
      <c r="D151" t="s">
        <v>360</v>
      </c>
      <c r="E151" t="s">
        <v>361</v>
      </c>
      <c r="F151" t="s">
        <v>15</v>
      </c>
      <c r="G151" t="s">
        <v>16</v>
      </c>
      <c r="H151">
        <v>90000000</v>
      </c>
      <c r="I151">
        <v>7.6</v>
      </c>
      <c r="J151" t="str">
        <f>IF(ISNUMBER(SEARCH("|",D151)),LEFT(D151,SEARCH("|",D151)-1),D151)</f>
        <v>Action</v>
      </c>
      <c r="K151">
        <f>(C151-H151)</f>
        <v>119019489</v>
      </c>
      <c r="L151">
        <f>CORREL(H151:H3936,C151:C3936)</f>
        <v>9.1989742781614536E-2</v>
      </c>
    </row>
    <row r="152" spans="1:12">
      <c r="A152" t="s">
        <v>362</v>
      </c>
      <c r="B152">
        <v>133</v>
      </c>
      <c r="C152">
        <v>148734225</v>
      </c>
      <c r="D152" t="s">
        <v>128</v>
      </c>
      <c r="E152" t="s">
        <v>363</v>
      </c>
      <c r="F152" t="s">
        <v>15</v>
      </c>
      <c r="G152" t="s">
        <v>16</v>
      </c>
      <c r="H152">
        <v>30000000</v>
      </c>
      <c r="I152">
        <v>7</v>
      </c>
      <c r="J152" t="str">
        <f>IF(ISNUMBER(SEARCH("|",D152)),LEFT(D152,SEARCH("|",D152)-1),D152)</f>
        <v>Comedy</v>
      </c>
      <c r="K152">
        <f>(C152-H152)</f>
        <v>118734225</v>
      </c>
      <c r="L152">
        <f>CORREL(H152:H3937,C152:C3937)</f>
        <v>9.1950370064461592E-2</v>
      </c>
    </row>
    <row r="153" spans="1:12">
      <c r="A153" t="s">
        <v>364</v>
      </c>
      <c r="B153">
        <v>86</v>
      </c>
      <c r="C153">
        <v>193136719</v>
      </c>
      <c r="D153" t="s">
        <v>54</v>
      </c>
      <c r="E153" t="s">
        <v>365</v>
      </c>
      <c r="F153" t="s">
        <v>15</v>
      </c>
      <c r="G153" t="s">
        <v>16</v>
      </c>
      <c r="H153">
        <v>75000000</v>
      </c>
      <c r="I153">
        <v>6.9</v>
      </c>
      <c r="J153" t="str">
        <f>IF(ISNUMBER(SEARCH("|",D153)),LEFT(D153,SEARCH("|",D153)-1),D153)</f>
        <v>Adventure</v>
      </c>
      <c r="K153">
        <f>(C153-H153)</f>
        <v>118136719</v>
      </c>
      <c r="L153">
        <f>CORREL(H153:H3938,C153:C3938)</f>
        <v>9.2051898864735499E-2</v>
      </c>
    </row>
    <row r="154" spans="1:12">
      <c r="A154" t="s">
        <v>166</v>
      </c>
      <c r="B154">
        <v>96</v>
      </c>
      <c r="C154">
        <v>292979556</v>
      </c>
      <c r="D154" t="s">
        <v>54</v>
      </c>
      <c r="E154" t="s">
        <v>366</v>
      </c>
      <c r="F154" t="s">
        <v>15</v>
      </c>
      <c r="G154" t="s">
        <v>16</v>
      </c>
      <c r="H154">
        <v>175000000</v>
      </c>
      <c r="I154">
        <v>8.3000000000000007</v>
      </c>
      <c r="J154" t="str">
        <f>IF(ISNUMBER(SEARCH("|",D154)),LEFT(D154,SEARCH("|",D154)-1),D154)</f>
        <v>Adventure</v>
      </c>
      <c r="K154">
        <f>(C154-H154)</f>
        <v>117979556</v>
      </c>
      <c r="L154">
        <f>CORREL(H154:H3939,C154:C3939)</f>
        <v>9.2060566819729198E-2</v>
      </c>
    </row>
    <row r="155" spans="1:12">
      <c r="A155" t="s">
        <v>367</v>
      </c>
      <c r="B155">
        <v>155</v>
      </c>
      <c r="C155">
        <v>165500000</v>
      </c>
      <c r="D155" t="s">
        <v>368</v>
      </c>
      <c r="E155" t="s">
        <v>369</v>
      </c>
      <c r="F155" t="s">
        <v>15</v>
      </c>
      <c r="G155" t="s">
        <v>16</v>
      </c>
      <c r="H155">
        <v>48000000</v>
      </c>
      <c r="I155">
        <v>6.9</v>
      </c>
      <c r="J155" t="str">
        <f>IF(ISNUMBER(SEARCH("|",D155)),LEFT(D155,SEARCH("|",D155)-1),D155)</f>
        <v>Action</v>
      </c>
      <c r="K155">
        <f>(C155-H155)</f>
        <v>117500000</v>
      </c>
      <c r="L155">
        <f>CORREL(H155:H3940,C155:C3940)</f>
        <v>9.1581187218466878E-2</v>
      </c>
    </row>
    <row r="156" spans="1:12">
      <c r="A156" t="s">
        <v>370</v>
      </c>
      <c r="B156">
        <v>103</v>
      </c>
      <c r="C156">
        <v>176387405</v>
      </c>
      <c r="D156" t="s">
        <v>54</v>
      </c>
      <c r="E156" t="s">
        <v>371</v>
      </c>
      <c r="F156" t="s">
        <v>15</v>
      </c>
      <c r="G156" t="s">
        <v>16</v>
      </c>
      <c r="H156">
        <v>59000000</v>
      </c>
      <c r="I156">
        <v>7.6</v>
      </c>
      <c r="J156" t="str">
        <f>IF(ISNUMBER(SEARCH("|",D156)),LEFT(D156,SEARCH("|",D156)-1),D156)</f>
        <v>Adventure</v>
      </c>
      <c r="K156">
        <f>(C156-H156)</f>
        <v>117387405</v>
      </c>
      <c r="L156">
        <f>CORREL(H156:H3941,C156:C3941)</f>
        <v>9.1654207273814112E-2</v>
      </c>
    </row>
    <row r="157" spans="1:12">
      <c r="A157" t="s">
        <v>214</v>
      </c>
      <c r="B157">
        <v>112</v>
      </c>
      <c r="C157">
        <v>137387272</v>
      </c>
      <c r="D157" t="s">
        <v>372</v>
      </c>
      <c r="E157" t="s">
        <v>373</v>
      </c>
      <c r="F157" t="s">
        <v>15</v>
      </c>
      <c r="G157" t="s">
        <v>16</v>
      </c>
      <c r="H157">
        <v>20000000</v>
      </c>
      <c r="I157">
        <v>7.5</v>
      </c>
      <c r="J157" t="str">
        <f>IF(ISNUMBER(SEARCH("|",D157)),LEFT(D157,SEARCH("|",D157)-1),D157)</f>
        <v>Horror</v>
      </c>
      <c r="K157">
        <f>(C157-H157)</f>
        <v>117387272</v>
      </c>
      <c r="L157">
        <f>CORREL(H157:H3942,C157:C3942)</f>
        <v>9.1704353139693232E-2</v>
      </c>
    </row>
    <row r="158" spans="1:12">
      <c r="A158" t="s">
        <v>24</v>
      </c>
      <c r="B158">
        <v>150</v>
      </c>
      <c r="C158">
        <v>182204440</v>
      </c>
      <c r="D158" t="s">
        <v>374</v>
      </c>
      <c r="E158" t="s">
        <v>375</v>
      </c>
      <c r="F158" t="s">
        <v>15</v>
      </c>
      <c r="G158" t="s">
        <v>16</v>
      </c>
      <c r="H158">
        <v>65000000</v>
      </c>
      <c r="I158">
        <v>7.4</v>
      </c>
      <c r="J158" t="str">
        <f>IF(ISNUMBER(SEARCH("|",D158)),LEFT(D158,SEARCH("|",D158)-1),D158)</f>
        <v>Biography</v>
      </c>
      <c r="K158">
        <f>(C158-H158)</f>
        <v>117204440</v>
      </c>
      <c r="L158">
        <f>CORREL(H158:H3943,C158:C3943)</f>
        <v>9.1814924422338573E-2</v>
      </c>
    </row>
    <row r="159" spans="1:12">
      <c r="A159" t="s">
        <v>376</v>
      </c>
      <c r="B159">
        <v>115</v>
      </c>
      <c r="C159">
        <v>227137090</v>
      </c>
      <c r="D159" t="s">
        <v>377</v>
      </c>
      <c r="E159" t="s">
        <v>378</v>
      </c>
      <c r="F159" t="s">
        <v>15</v>
      </c>
      <c r="G159" t="s">
        <v>16</v>
      </c>
      <c r="H159">
        <v>110000000</v>
      </c>
      <c r="I159">
        <v>8.1</v>
      </c>
      <c r="J159" t="str">
        <f>IF(ISNUMBER(SEARCH("|",D159)),LEFT(D159,SEARCH("|",D159)-1),D159)</f>
        <v>Action</v>
      </c>
      <c r="K159">
        <f>(C159-H159)</f>
        <v>117137090</v>
      </c>
      <c r="L159">
        <f>CORREL(H159:H3944,C159:C3944)</f>
        <v>9.1850869837629023E-2</v>
      </c>
    </row>
    <row r="160" spans="1:12">
      <c r="A160" t="s">
        <v>379</v>
      </c>
      <c r="B160">
        <v>93</v>
      </c>
      <c r="C160">
        <v>119500000</v>
      </c>
      <c r="D160" t="s">
        <v>380</v>
      </c>
      <c r="E160" t="s">
        <v>381</v>
      </c>
      <c r="F160" t="s">
        <v>15</v>
      </c>
      <c r="G160" t="s">
        <v>16</v>
      </c>
      <c r="H160">
        <v>2600000</v>
      </c>
      <c r="I160">
        <v>7.8</v>
      </c>
      <c r="J160" t="str">
        <f>IF(ISNUMBER(SEARCH("|",D160)),LEFT(D160,SEARCH("|",D160)-1),D160)</f>
        <v>Comedy</v>
      </c>
      <c r="K160">
        <f>(C160-H160)</f>
        <v>116900000</v>
      </c>
      <c r="L160">
        <f>CORREL(H160:H3945,C160:C3945)</f>
        <v>9.1733009677331376E-2</v>
      </c>
    </row>
    <row r="161" spans="1:12">
      <c r="A161" t="s">
        <v>298</v>
      </c>
      <c r="B161">
        <v>123</v>
      </c>
      <c r="C161">
        <v>159578352</v>
      </c>
      <c r="D161" t="s">
        <v>113</v>
      </c>
      <c r="E161" t="s">
        <v>382</v>
      </c>
      <c r="F161" t="s">
        <v>15</v>
      </c>
      <c r="G161" t="s">
        <v>16</v>
      </c>
      <c r="H161">
        <v>43000000</v>
      </c>
      <c r="I161">
        <v>6.6</v>
      </c>
      <c r="J161" t="str">
        <f>IF(ISNUMBER(SEARCH("|",D161)),LEFT(D161,SEARCH("|",D161)-1),D161)</f>
        <v>Action</v>
      </c>
      <c r="K161">
        <f>(C161-H161)</f>
        <v>116578352</v>
      </c>
      <c r="L161">
        <f>CORREL(H161:H3946,C161:C3946)</f>
        <v>9.1851090627554588E-2</v>
      </c>
    </row>
    <row r="162" spans="1:12">
      <c r="A162" t="s">
        <v>232</v>
      </c>
      <c r="B162">
        <v>154</v>
      </c>
      <c r="C162">
        <v>158348400</v>
      </c>
      <c r="D162" t="s">
        <v>80</v>
      </c>
      <c r="E162" t="s">
        <v>383</v>
      </c>
      <c r="F162" t="s">
        <v>15</v>
      </c>
      <c r="G162" t="s">
        <v>16</v>
      </c>
      <c r="H162">
        <v>42000000</v>
      </c>
      <c r="I162">
        <v>6.8</v>
      </c>
      <c r="J162" t="str">
        <f>IF(ISNUMBER(SEARCH("|",D162)),LEFT(D162,SEARCH("|",D162)-1),D162)</f>
        <v>Drama</v>
      </c>
      <c r="K162">
        <f>(C162-H162)</f>
        <v>116348400</v>
      </c>
      <c r="L162">
        <f>CORREL(H162:H3947,C162:C3947)</f>
        <v>9.1933291637415149E-2</v>
      </c>
    </row>
    <row r="163" spans="1:12">
      <c r="A163" t="s">
        <v>384</v>
      </c>
      <c r="B163">
        <v>145</v>
      </c>
      <c r="C163">
        <v>117235247</v>
      </c>
      <c r="D163" t="s">
        <v>385</v>
      </c>
      <c r="E163" t="s">
        <v>386</v>
      </c>
      <c r="F163" t="s">
        <v>15</v>
      </c>
      <c r="G163" t="s">
        <v>16</v>
      </c>
      <c r="H163">
        <v>960000</v>
      </c>
      <c r="I163">
        <v>8.1</v>
      </c>
      <c r="J163" t="str">
        <f>IF(ISNUMBER(SEARCH("|",D163)),LEFT(D163,SEARCH("|",D163)-1),D163)</f>
        <v>Drama</v>
      </c>
      <c r="K163">
        <f>(C163-H163)</f>
        <v>116275247</v>
      </c>
      <c r="L163">
        <f>CORREL(H163:H3948,C163:C3948)</f>
        <v>9.2017085202093063E-2</v>
      </c>
    </row>
    <row r="164" spans="1:12">
      <c r="A164" t="s">
        <v>387</v>
      </c>
      <c r="B164">
        <v>115</v>
      </c>
      <c r="C164">
        <v>195329763</v>
      </c>
      <c r="D164" t="s">
        <v>136</v>
      </c>
      <c r="E164" t="s">
        <v>388</v>
      </c>
      <c r="F164" t="s">
        <v>15</v>
      </c>
      <c r="G164" t="s">
        <v>16</v>
      </c>
      <c r="H164">
        <v>80000000</v>
      </c>
      <c r="I164">
        <v>6.9</v>
      </c>
      <c r="J164" t="str">
        <f>IF(ISNUMBER(SEARCH("|",D164)),LEFT(D164,SEARCH("|",D164)-1),D164)</f>
        <v>Action</v>
      </c>
      <c r="K164">
        <f>(C164-H164)</f>
        <v>115329763</v>
      </c>
      <c r="L164">
        <f>CORREL(H164:H3949,C164:C3949)</f>
        <v>9.2134657214523297E-2</v>
      </c>
    </row>
    <row r="165" spans="1:12">
      <c r="A165" t="s">
        <v>389</v>
      </c>
      <c r="B165">
        <v>108</v>
      </c>
      <c r="C165">
        <v>145096820</v>
      </c>
      <c r="D165" t="s">
        <v>96</v>
      </c>
      <c r="E165" t="s">
        <v>390</v>
      </c>
      <c r="F165" t="s">
        <v>15</v>
      </c>
      <c r="G165" t="s">
        <v>16</v>
      </c>
      <c r="H165">
        <v>30000000</v>
      </c>
      <c r="I165">
        <v>6.4</v>
      </c>
      <c r="J165" t="str">
        <f>IF(ISNUMBER(SEARCH("|",D165)),LEFT(D165,SEARCH("|",D165)-1),D165)</f>
        <v>Comedy</v>
      </c>
      <c r="K165">
        <f>(C165-H165)</f>
        <v>115096820</v>
      </c>
      <c r="L165">
        <f>CORREL(H165:H3950,C165:C3950)</f>
        <v>9.2127958447728364E-2</v>
      </c>
    </row>
    <row r="166" spans="1:12">
      <c r="A166" t="s">
        <v>50</v>
      </c>
      <c r="B166">
        <v>116</v>
      </c>
      <c r="C166">
        <v>148085755</v>
      </c>
      <c r="D166" t="s">
        <v>256</v>
      </c>
      <c r="E166" t="s">
        <v>391</v>
      </c>
      <c r="F166" t="s">
        <v>15</v>
      </c>
      <c r="G166" t="s">
        <v>16</v>
      </c>
      <c r="H166">
        <v>33000000</v>
      </c>
      <c r="I166">
        <v>8.1999999999999993</v>
      </c>
      <c r="J166" t="str">
        <f>IF(ISNUMBER(SEARCH("|",D166)),LEFT(D166,SEARCH("|",D166)-1),D166)</f>
        <v>Drama</v>
      </c>
      <c r="K166">
        <f>(C166-H166)</f>
        <v>115085755</v>
      </c>
      <c r="L166">
        <f>CORREL(H166:H3951,C166:C3951)</f>
        <v>9.222723192348331E-2</v>
      </c>
    </row>
    <row r="167" spans="1:12">
      <c r="A167" t="s">
        <v>392</v>
      </c>
      <c r="B167">
        <v>122</v>
      </c>
      <c r="C167">
        <v>130058047</v>
      </c>
      <c r="D167" t="s">
        <v>256</v>
      </c>
      <c r="E167" t="s">
        <v>393</v>
      </c>
      <c r="F167" t="s">
        <v>15</v>
      </c>
      <c r="G167" t="s">
        <v>16</v>
      </c>
      <c r="H167">
        <v>15000000</v>
      </c>
      <c r="I167">
        <v>8.4</v>
      </c>
      <c r="J167" t="str">
        <f>IF(ISNUMBER(SEARCH("|",D167)),LEFT(D167,SEARCH("|",D167)-1),D167)</f>
        <v>Drama</v>
      </c>
      <c r="K167">
        <f>(C167-H167)</f>
        <v>115058047</v>
      </c>
      <c r="L167">
        <f>CORREL(H167:H3952,C167:C3952)</f>
        <v>9.2323142184635665E-2</v>
      </c>
    </row>
    <row r="168" spans="1:12">
      <c r="A168" t="s">
        <v>22</v>
      </c>
      <c r="B168">
        <v>112</v>
      </c>
      <c r="C168">
        <v>115000000</v>
      </c>
      <c r="D168" t="s">
        <v>394</v>
      </c>
      <c r="E168" t="s">
        <v>395</v>
      </c>
      <c r="F168" t="s">
        <v>15</v>
      </c>
      <c r="G168" t="s">
        <v>16</v>
      </c>
      <c r="H168">
        <v>777000</v>
      </c>
      <c r="I168">
        <v>7.5</v>
      </c>
      <c r="J168" t="str">
        <f>IF(ISNUMBER(SEARCH("|",D168)),LEFT(D168,SEARCH("|",D168)-1),D168)</f>
        <v>Comedy</v>
      </c>
      <c r="K168">
        <f>(C168-H168)</f>
        <v>114223000</v>
      </c>
      <c r="L168">
        <f>CORREL(H168:H3953,C168:C3953)</f>
        <v>9.2435414058193097E-2</v>
      </c>
    </row>
    <row r="169" spans="1:12">
      <c r="A169" t="s">
        <v>396</v>
      </c>
      <c r="B169">
        <v>118</v>
      </c>
      <c r="C169">
        <v>150368971</v>
      </c>
      <c r="D169" t="s">
        <v>397</v>
      </c>
      <c r="E169" t="s">
        <v>398</v>
      </c>
      <c r="F169" t="s">
        <v>15</v>
      </c>
      <c r="G169" t="s">
        <v>16</v>
      </c>
      <c r="H169">
        <v>37000000</v>
      </c>
      <c r="I169">
        <v>7</v>
      </c>
      <c r="J169" t="str">
        <f>IF(ISNUMBER(SEARCH("|",D169)),LEFT(D169,SEARCH("|",D169)-1),D169)</f>
        <v>Comedy</v>
      </c>
      <c r="K169">
        <f>(C169-H169)</f>
        <v>113368971</v>
      </c>
      <c r="L169">
        <f>CORREL(H169:H3954,C169:C3954)</f>
        <v>9.254998241467198E-2</v>
      </c>
    </row>
    <row r="170" spans="1:12">
      <c r="A170" t="s">
        <v>399</v>
      </c>
      <c r="B170">
        <v>122</v>
      </c>
      <c r="C170">
        <v>119078393</v>
      </c>
      <c r="D170" t="s">
        <v>400</v>
      </c>
      <c r="E170" t="s">
        <v>401</v>
      </c>
      <c r="F170" t="s">
        <v>15</v>
      </c>
      <c r="G170" t="s">
        <v>16</v>
      </c>
      <c r="H170">
        <v>6000000</v>
      </c>
      <c r="I170">
        <v>7.5</v>
      </c>
      <c r="J170" t="str">
        <f>IF(ISNUMBER(SEARCH("|",D170)),LEFT(D170,SEARCH("|",D170)-1),D170)</f>
        <v>Documentary</v>
      </c>
      <c r="K170">
        <f>(C170-H170)</f>
        <v>113078393</v>
      </c>
      <c r="L170">
        <f>CORREL(H170:H3955,C170:C3955)</f>
        <v>9.2638742542473271E-2</v>
      </c>
    </row>
    <row r="171" spans="1:12">
      <c r="A171" t="s">
        <v>402</v>
      </c>
      <c r="B171">
        <v>120</v>
      </c>
      <c r="C171">
        <v>128067808</v>
      </c>
      <c r="D171" t="s">
        <v>205</v>
      </c>
      <c r="E171" t="s">
        <v>403</v>
      </c>
      <c r="F171" t="s">
        <v>404</v>
      </c>
      <c r="G171" t="s">
        <v>405</v>
      </c>
      <c r="H171">
        <v>15000000</v>
      </c>
      <c r="I171">
        <v>7.9</v>
      </c>
      <c r="J171" t="str">
        <f>IF(ISNUMBER(SEARCH("|",D171)),LEFT(D171,SEARCH("|",D171)-1),D171)</f>
        <v>Action</v>
      </c>
      <c r="K171">
        <f>(C171-H171)</f>
        <v>113067808</v>
      </c>
      <c r="L171">
        <f>CORREL(H171:H3956,C171:C3956)</f>
        <v>9.2751129268448695E-2</v>
      </c>
    </row>
    <row r="172" spans="1:12">
      <c r="A172" t="s">
        <v>406</v>
      </c>
      <c r="B172">
        <v>133</v>
      </c>
      <c r="C172">
        <v>124868837</v>
      </c>
      <c r="D172" t="s">
        <v>20</v>
      </c>
      <c r="E172" t="s">
        <v>407</v>
      </c>
      <c r="F172" t="s">
        <v>15</v>
      </c>
      <c r="G172" t="s">
        <v>16</v>
      </c>
      <c r="H172">
        <v>12000000</v>
      </c>
      <c r="I172">
        <v>7.8</v>
      </c>
      <c r="J172" t="str">
        <f>IF(ISNUMBER(SEARCH("|",D172)),LEFT(D172,SEARCH("|",D172)-1),D172)</f>
        <v>Drama</v>
      </c>
      <c r="K172">
        <f>(C172-H172)</f>
        <v>112868837</v>
      </c>
      <c r="L172">
        <f>CORREL(H172:H3957,C172:C3957)</f>
        <v>9.2860654412483576E-2</v>
      </c>
    </row>
    <row r="173" spans="1:12">
      <c r="A173" t="s">
        <v>408</v>
      </c>
      <c r="B173">
        <v>127</v>
      </c>
      <c r="C173">
        <v>182805123</v>
      </c>
      <c r="D173" t="s">
        <v>300</v>
      </c>
      <c r="E173" t="s">
        <v>409</v>
      </c>
      <c r="F173" t="s">
        <v>15</v>
      </c>
      <c r="G173" t="s">
        <v>16</v>
      </c>
      <c r="H173">
        <v>70000000</v>
      </c>
      <c r="I173">
        <v>6.4</v>
      </c>
      <c r="J173" t="str">
        <f>IF(ISNUMBER(SEARCH("|",D173)),LEFT(D173,SEARCH("|",D173)-1),D173)</f>
        <v>Comedy</v>
      </c>
      <c r="K173">
        <f>(C173-H173)</f>
        <v>112805123</v>
      </c>
      <c r="L173">
        <f>CORREL(H173:H3958,C173:C3958)</f>
        <v>9.2971362011165973E-2</v>
      </c>
    </row>
    <row r="174" spans="1:12">
      <c r="A174" t="s">
        <v>295</v>
      </c>
      <c r="B174">
        <v>135</v>
      </c>
      <c r="C174">
        <v>170708996</v>
      </c>
      <c r="D174" t="s">
        <v>410</v>
      </c>
      <c r="E174" t="s">
        <v>411</v>
      </c>
      <c r="F174" t="s">
        <v>15</v>
      </c>
      <c r="G174" t="s">
        <v>16</v>
      </c>
      <c r="H174">
        <v>58000000</v>
      </c>
      <c r="I174">
        <v>8.1999999999999993</v>
      </c>
      <c r="J174" t="str">
        <f>IF(ISNUMBER(SEARCH("|",D174)),LEFT(D174,SEARCH("|",D174)-1),D174)</f>
        <v>Biography</v>
      </c>
      <c r="K174">
        <f>(C174-H174)</f>
        <v>112708996</v>
      </c>
      <c r="L174">
        <f>CORREL(H174:H3959,C174:C3959)</f>
        <v>9.2993566907573474E-2</v>
      </c>
    </row>
    <row r="175" spans="1:12">
      <c r="A175" t="s">
        <v>24</v>
      </c>
      <c r="B175">
        <v>141</v>
      </c>
      <c r="C175">
        <v>164435221</v>
      </c>
      <c r="D175" t="s">
        <v>412</v>
      </c>
      <c r="E175" t="s">
        <v>413</v>
      </c>
      <c r="F175" t="s">
        <v>15</v>
      </c>
      <c r="G175" t="s">
        <v>16</v>
      </c>
      <c r="H175">
        <v>52000000</v>
      </c>
      <c r="I175">
        <v>8</v>
      </c>
      <c r="J175" t="str">
        <f>IF(ISNUMBER(SEARCH("|",D175)),LEFT(D175,SEARCH("|",D175)-1),D175)</f>
        <v>Biography</v>
      </c>
      <c r="K175">
        <f>(C175-H175)</f>
        <v>112435221</v>
      </c>
      <c r="L175">
        <f>CORREL(H175:H3960,C175:C3960)</f>
        <v>9.3045086680966269E-2</v>
      </c>
    </row>
    <row r="176" spans="1:12">
      <c r="A176" t="s">
        <v>159</v>
      </c>
      <c r="B176">
        <v>124</v>
      </c>
      <c r="C176">
        <v>312057433</v>
      </c>
      <c r="D176" t="s">
        <v>28</v>
      </c>
      <c r="E176" t="s">
        <v>414</v>
      </c>
      <c r="F176" t="s">
        <v>15</v>
      </c>
      <c r="G176" t="s">
        <v>16</v>
      </c>
      <c r="H176">
        <v>200000000</v>
      </c>
      <c r="I176">
        <v>7</v>
      </c>
      <c r="J176" t="str">
        <f>IF(ISNUMBER(SEARCH("|",D176)),LEFT(D176,SEARCH("|",D176)-1),D176)</f>
        <v>Action</v>
      </c>
      <c r="K176">
        <f>(C176-H176)</f>
        <v>112057433</v>
      </c>
      <c r="L176">
        <f>CORREL(H176:H3961,C176:C3961)</f>
        <v>9.3108980162904253E-2</v>
      </c>
    </row>
    <row r="177" spans="1:12">
      <c r="A177" t="s">
        <v>415</v>
      </c>
      <c r="B177">
        <v>138</v>
      </c>
      <c r="C177">
        <v>130727000</v>
      </c>
      <c r="D177" t="s">
        <v>416</v>
      </c>
      <c r="E177" t="s">
        <v>417</v>
      </c>
      <c r="F177" t="s">
        <v>15</v>
      </c>
      <c r="G177" t="s">
        <v>16</v>
      </c>
      <c r="H177">
        <v>19000000</v>
      </c>
      <c r="I177">
        <v>8.6</v>
      </c>
      <c r="J177" t="str">
        <f>IF(ISNUMBER(SEARCH("|",D177)),LEFT(D177,SEARCH("|",D177)-1),D177)</f>
        <v>Crime</v>
      </c>
      <c r="K177">
        <f>(C177-H177)</f>
        <v>111727000</v>
      </c>
      <c r="L177">
        <f>CORREL(H177:H3962,C177:C3962)</f>
        <v>9.2450412767861728E-2</v>
      </c>
    </row>
    <row r="178" spans="1:12">
      <c r="A178" t="s">
        <v>56</v>
      </c>
      <c r="B178">
        <v>150</v>
      </c>
      <c r="C178">
        <v>291709845</v>
      </c>
      <c r="D178" t="s">
        <v>151</v>
      </c>
      <c r="E178" t="s">
        <v>418</v>
      </c>
      <c r="F178" t="s">
        <v>15</v>
      </c>
      <c r="G178" t="s">
        <v>16</v>
      </c>
      <c r="H178">
        <v>180000000</v>
      </c>
      <c r="I178">
        <v>6.9</v>
      </c>
      <c r="J178" t="str">
        <f>IF(ISNUMBER(SEARCH("|",D178)),LEFT(D178,SEARCH("|",D178)-1),D178)</f>
        <v>Adventure</v>
      </c>
      <c r="K178">
        <f>(C178-H178)</f>
        <v>111709845</v>
      </c>
      <c r="L178">
        <f>CORREL(H178:H3963,C178:C3963)</f>
        <v>9.2556843541607065E-2</v>
      </c>
    </row>
    <row r="179" spans="1:12">
      <c r="A179" t="s">
        <v>127</v>
      </c>
      <c r="B179">
        <v>108</v>
      </c>
      <c r="C179">
        <v>166225040</v>
      </c>
      <c r="D179" t="s">
        <v>96</v>
      </c>
      <c r="E179" t="s">
        <v>419</v>
      </c>
      <c r="F179" t="s">
        <v>15</v>
      </c>
      <c r="G179" t="s">
        <v>16</v>
      </c>
      <c r="H179">
        <v>55000000</v>
      </c>
      <c r="I179">
        <v>7</v>
      </c>
      <c r="J179" t="str">
        <f>IF(ISNUMBER(SEARCH("|",D179)),LEFT(D179,SEARCH("|",D179)-1),D179)</f>
        <v>Comedy</v>
      </c>
      <c r="K179">
        <f>(C179-H179)</f>
        <v>111225040</v>
      </c>
      <c r="L179">
        <f>CORREL(H179:H3964,C179:C3964)</f>
        <v>9.2043586291125898E-2</v>
      </c>
    </row>
    <row r="180" spans="1:12">
      <c r="A180" t="s">
        <v>420</v>
      </c>
      <c r="B180">
        <v>113</v>
      </c>
      <c r="C180">
        <v>127175354</v>
      </c>
      <c r="D180" t="s">
        <v>96</v>
      </c>
      <c r="E180" t="s">
        <v>421</v>
      </c>
      <c r="F180" t="s">
        <v>15</v>
      </c>
      <c r="G180" t="s">
        <v>16</v>
      </c>
      <c r="H180">
        <v>16000000</v>
      </c>
      <c r="I180">
        <v>7.3</v>
      </c>
      <c r="J180" t="str">
        <f>IF(ISNUMBER(SEARCH("|",D180)),LEFT(D180,SEARCH("|",D180)-1),D180)</f>
        <v>Comedy</v>
      </c>
      <c r="K180">
        <f>(C180-H180)</f>
        <v>111175354</v>
      </c>
      <c r="L180">
        <f>CORREL(H180:H3965,C180:C3965)</f>
        <v>9.2100513352999805E-2</v>
      </c>
    </row>
    <row r="181" spans="1:12">
      <c r="A181" t="s">
        <v>422</v>
      </c>
      <c r="B181">
        <v>122</v>
      </c>
      <c r="C181">
        <v>132088910</v>
      </c>
      <c r="D181" t="s">
        <v>233</v>
      </c>
      <c r="E181" t="s">
        <v>423</v>
      </c>
      <c r="F181" t="s">
        <v>15</v>
      </c>
      <c r="G181" t="s">
        <v>16</v>
      </c>
      <c r="H181">
        <v>21000000</v>
      </c>
      <c r="I181">
        <v>7.8</v>
      </c>
      <c r="J181" t="str">
        <f>IF(ISNUMBER(SEARCH("|",D181)),LEFT(D181,SEARCH("|",D181)-1),D181)</f>
        <v>Comedy</v>
      </c>
      <c r="K181">
        <f>(C181-H181)</f>
        <v>111088910</v>
      </c>
      <c r="L181">
        <f>CORREL(H181:H3966,C181:C3966)</f>
        <v>9.2208607507420576E-2</v>
      </c>
    </row>
    <row r="182" spans="1:12">
      <c r="A182" t="s">
        <v>255</v>
      </c>
      <c r="B182">
        <v>121</v>
      </c>
      <c r="C182">
        <v>123922370</v>
      </c>
      <c r="D182" t="s">
        <v>424</v>
      </c>
      <c r="E182" t="s">
        <v>425</v>
      </c>
      <c r="F182" t="s">
        <v>15</v>
      </c>
      <c r="G182" t="s">
        <v>16</v>
      </c>
      <c r="H182">
        <v>13000000</v>
      </c>
      <c r="I182">
        <v>7.3</v>
      </c>
      <c r="J182" t="str">
        <f>IF(ISNUMBER(SEARCH("|",D182)),LEFT(D182,SEARCH("|",D182)-1),D182)</f>
        <v>Biography</v>
      </c>
      <c r="K182">
        <f>(C182-H182)</f>
        <v>110922370</v>
      </c>
      <c r="L182">
        <f>CORREL(H182:H3967,C182:C3967)</f>
        <v>9.2313602361028868E-2</v>
      </c>
    </row>
    <row r="183" spans="1:12">
      <c r="A183" t="s">
        <v>426</v>
      </c>
      <c r="B183">
        <v>82</v>
      </c>
      <c r="C183">
        <v>128505958</v>
      </c>
      <c r="D183" t="s">
        <v>96</v>
      </c>
      <c r="E183" t="s">
        <v>427</v>
      </c>
      <c r="F183" t="s">
        <v>15</v>
      </c>
      <c r="G183" t="s">
        <v>16</v>
      </c>
      <c r="H183">
        <v>18000000</v>
      </c>
      <c r="I183">
        <v>7.3</v>
      </c>
      <c r="J183" t="str">
        <f>IF(ISNUMBER(SEARCH("|",D183)),LEFT(D183,SEARCH("|",D183)-1),D183)</f>
        <v>Comedy</v>
      </c>
      <c r="K183">
        <f>(C183-H183)</f>
        <v>110505958</v>
      </c>
      <c r="L183">
        <f>CORREL(H183:H3968,C183:C3968)</f>
        <v>9.2423030972130282E-2</v>
      </c>
    </row>
    <row r="184" spans="1:12">
      <c r="A184" t="s">
        <v>422</v>
      </c>
      <c r="B184">
        <v>138</v>
      </c>
      <c r="C184">
        <v>150117807</v>
      </c>
      <c r="D184" t="s">
        <v>326</v>
      </c>
      <c r="E184" t="s">
        <v>428</v>
      </c>
      <c r="F184" t="s">
        <v>15</v>
      </c>
      <c r="G184" t="s">
        <v>16</v>
      </c>
      <c r="H184">
        <v>40000000</v>
      </c>
      <c r="I184">
        <v>7.3</v>
      </c>
      <c r="J184" t="str">
        <f>IF(ISNUMBER(SEARCH("|",D184)),LEFT(D184,SEARCH("|",D184)-1),D184)</f>
        <v>Crime</v>
      </c>
      <c r="K184">
        <f>(C184-H184)</f>
        <v>110117807</v>
      </c>
      <c r="L184">
        <f>CORREL(H184:H3969,C184:C3969)</f>
        <v>9.2529401860276916E-2</v>
      </c>
    </row>
    <row r="185" spans="1:12">
      <c r="A185" t="s">
        <v>295</v>
      </c>
      <c r="B185">
        <v>140</v>
      </c>
      <c r="C185">
        <v>172071312</v>
      </c>
      <c r="D185" t="s">
        <v>429</v>
      </c>
      <c r="E185" t="s">
        <v>430</v>
      </c>
      <c r="F185" t="s">
        <v>15</v>
      </c>
      <c r="G185" t="s">
        <v>16</v>
      </c>
      <c r="H185">
        <v>62000000</v>
      </c>
      <c r="I185">
        <v>7.6</v>
      </c>
      <c r="J185" t="str">
        <f>IF(ISNUMBER(SEARCH("|",D185)),LEFT(D185,SEARCH("|",D185)-1),D185)</f>
        <v>Adventure</v>
      </c>
      <c r="K185">
        <f>(C185-H185)</f>
        <v>110071312</v>
      </c>
      <c r="L185">
        <f>CORREL(H185:H3970,C185:C3970)</f>
        <v>9.2612676585608136E-2</v>
      </c>
    </row>
    <row r="186" spans="1:12">
      <c r="A186" t="s">
        <v>431</v>
      </c>
      <c r="B186">
        <v>121</v>
      </c>
      <c r="C186">
        <v>144731527</v>
      </c>
      <c r="D186" t="s">
        <v>215</v>
      </c>
      <c r="E186" t="s">
        <v>432</v>
      </c>
      <c r="F186" t="s">
        <v>15</v>
      </c>
      <c r="G186" t="s">
        <v>16</v>
      </c>
      <c r="H186">
        <v>35000000</v>
      </c>
      <c r="I186">
        <v>6.7</v>
      </c>
      <c r="J186" t="str">
        <f>IF(ISNUMBER(SEARCH("|",D186)),LEFT(D186,SEARCH("|",D186)-1),D186)</f>
        <v>Action</v>
      </c>
      <c r="K186">
        <f>(C186-H186)</f>
        <v>109731527</v>
      </c>
      <c r="L186">
        <f>CORREL(H186:H3971,C186:C3971)</f>
        <v>9.2654251391356288E-2</v>
      </c>
    </row>
    <row r="187" spans="1:12">
      <c r="A187" t="s">
        <v>433</v>
      </c>
      <c r="B187">
        <v>99</v>
      </c>
      <c r="C187">
        <v>134141530</v>
      </c>
      <c r="D187" t="s">
        <v>434</v>
      </c>
      <c r="E187" t="s">
        <v>435</v>
      </c>
      <c r="F187" t="s">
        <v>15</v>
      </c>
      <c r="G187" t="s">
        <v>16</v>
      </c>
      <c r="H187">
        <v>25000000</v>
      </c>
      <c r="I187">
        <v>6.2</v>
      </c>
      <c r="J187" t="str">
        <f>IF(ISNUMBER(SEARCH("|",D187)),LEFT(D187,SEARCH("|",D187)-1),D187)</f>
        <v>Action</v>
      </c>
      <c r="K187">
        <f>(C187-H187)</f>
        <v>109141530</v>
      </c>
      <c r="L187">
        <f>CORREL(H187:H3972,C187:C3972)</f>
        <v>9.2744266039874762E-2</v>
      </c>
    </row>
    <row r="188" spans="1:12">
      <c r="A188" t="s">
        <v>24</v>
      </c>
      <c r="B188">
        <v>135</v>
      </c>
      <c r="C188">
        <v>128300000</v>
      </c>
      <c r="D188" t="s">
        <v>436</v>
      </c>
      <c r="E188" t="s">
        <v>437</v>
      </c>
      <c r="F188" t="s">
        <v>15</v>
      </c>
      <c r="G188" t="s">
        <v>16</v>
      </c>
      <c r="H188">
        <v>19400870</v>
      </c>
      <c r="I188">
        <v>7.7</v>
      </c>
      <c r="J188" t="str">
        <f>IF(ISNUMBER(SEARCH("|",D188)),LEFT(D188,SEARCH("|",D188)-1),D188)</f>
        <v>Drama</v>
      </c>
      <c r="K188">
        <f>(C188-H188)</f>
        <v>108899130</v>
      </c>
      <c r="L188">
        <f>CORREL(H188:H3973,C188:C3973)</f>
        <v>9.2844146970511618E-2</v>
      </c>
    </row>
    <row r="189" spans="1:12">
      <c r="A189" t="s">
        <v>320</v>
      </c>
      <c r="B189">
        <v>136</v>
      </c>
      <c r="C189">
        <v>171383253</v>
      </c>
      <c r="D189" t="s">
        <v>321</v>
      </c>
      <c r="E189" t="s">
        <v>438</v>
      </c>
      <c r="F189" t="s">
        <v>15</v>
      </c>
      <c r="G189" t="s">
        <v>16</v>
      </c>
      <c r="H189">
        <v>63000000</v>
      </c>
      <c r="I189">
        <v>8.6999999999999993</v>
      </c>
      <c r="J189" t="str">
        <f>IF(ISNUMBER(SEARCH("|",D189)),LEFT(D189,SEARCH("|",D189)-1),D189)</f>
        <v>Action</v>
      </c>
      <c r="K189">
        <f>(C189-H189)</f>
        <v>108383253</v>
      </c>
      <c r="L189">
        <f>CORREL(H189:H3974,C189:C3974)</f>
        <v>9.2947960575181648E-2</v>
      </c>
    </row>
    <row r="190" spans="1:12">
      <c r="A190" t="s">
        <v>439</v>
      </c>
      <c r="B190">
        <v>87</v>
      </c>
      <c r="C190">
        <v>183132370</v>
      </c>
      <c r="D190" t="s">
        <v>440</v>
      </c>
      <c r="E190" t="s">
        <v>441</v>
      </c>
      <c r="F190" t="s">
        <v>15</v>
      </c>
      <c r="G190" t="s">
        <v>16</v>
      </c>
      <c r="H190">
        <v>75000000</v>
      </c>
      <c r="I190">
        <v>7.4</v>
      </c>
      <c r="J190" t="str">
        <f>IF(ISNUMBER(SEARCH("|",D190)),LEFT(D190,SEARCH("|",D190)-1),D190)</f>
        <v>Adventure</v>
      </c>
      <c r="K190">
        <f>(C190-H190)</f>
        <v>108132370</v>
      </c>
      <c r="L190">
        <f>CORREL(H190:H3975,C190:C3975)</f>
        <v>9.2986291795217252E-2</v>
      </c>
    </row>
    <row r="191" spans="1:12">
      <c r="A191" t="s">
        <v>442</v>
      </c>
      <c r="B191">
        <v>84</v>
      </c>
      <c r="C191">
        <v>107917283</v>
      </c>
      <c r="D191" t="s">
        <v>140</v>
      </c>
      <c r="E191" t="s">
        <v>443</v>
      </c>
      <c r="F191" t="s">
        <v>15</v>
      </c>
      <c r="G191" t="s">
        <v>16</v>
      </c>
      <c r="H191">
        <v>15000</v>
      </c>
      <c r="I191">
        <v>6.3</v>
      </c>
      <c r="J191" t="str">
        <f>IF(ISNUMBER(SEARCH("|",D191)),LEFT(D191,SEARCH("|",D191)-1),D191)</f>
        <v>Horror</v>
      </c>
      <c r="K191">
        <f>(C191-H191)</f>
        <v>107902283</v>
      </c>
      <c r="L191">
        <f>CORREL(H191:H3976,C191:C3976)</f>
        <v>9.2993460273497794E-2</v>
      </c>
    </row>
    <row r="192" spans="1:12">
      <c r="A192" t="s">
        <v>444</v>
      </c>
      <c r="B192">
        <v>127</v>
      </c>
      <c r="C192">
        <v>257704099</v>
      </c>
      <c r="D192" t="s">
        <v>28</v>
      </c>
      <c r="E192" t="s">
        <v>445</v>
      </c>
      <c r="F192" t="s">
        <v>15</v>
      </c>
      <c r="G192" t="s">
        <v>16</v>
      </c>
      <c r="H192">
        <v>150000000</v>
      </c>
      <c r="I192">
        <v>8</v>
      </c>
      <c r="J192" t="str">
        <f>IF(ISNUMBER(SEARCH("|",D192)),LEFT(D192,SEARCH("|",D192)-1),D192)</f>
        <v>Action</v>
      </c>
      <c r="K192">
        <f>(C192-H192)</f>
        <v>107704099</v>
      </c>
      <c r="L192">
        <f>CORREL(H192:H3977,C192:C3977)</f>
        <v>9.3100570440205394E-2</v>
      </c>
    </row>
    <row r="193" spans="1:12">
      <c r="A193" t="s">
        <v>446</v>
      </c>
      <c r="B193">
        <v>133</v>
      </c>
      <c r="C193">
        <v>112000000</v>
      </c>
      <c r="D193" t="s">
        <v>256</v>
      </c>
      <c r="E193" t="s">
        <v>447</v>
      </c>
      <c r="F193" t="s">
        <v>15</v>
      </c>
      <c r="G193" t="s">
        <v>16</v>
      </c>
      <c r="H193">
        <v>4400000</v>
      </c>
      <c r="I193">
        <v>8.6999999999999993</v>
      </c>
      <c r="J193" t="str">
        <f>IF(ISNUMBER(SEARCH("|",D193)),LEFT(D193,SEARCH("|",D193)-1),D193)</f>
        <v>Drama</v>
      </c>
      <c r="K193">
        <f>(C193-H193)</f>
        <v>107600000</v>
      </c>
      <c r="L193">
        <f>CORREL(H193:H3978,C193:C3978)</f>
        <v>9.2782908838873746E-2</v>
      </c>
    </row>
    <row r="194" spans="1:12">
      <c r="A194" t="s">
        <v>448</v>
      </c>
      <c r="B194">
        <v>117</v>
      </c>
      <c r="C194">
        <v>162586036</v>
      </c>
      <c r="D194" t="s">
        <v>410</v>
      </c>
      <c r="E194" t="s">
        <v>449</v>
      </c>
      <c r="F194" t="s">
        <v>15</v>
      </c>
      <c r="G194" t="s">
        <v>16</v>
      </c>
      <c r="H194">
        <v>55000000</v>
      </c>
      <c r="I194">
        <v>8</v>
      </c>
      <c r="J194" t="str">
        <f>IF(ISNUMBER(SEARCH("|",D194)),LEFT(D194,SEARCH("|",D194)-1),D194)</f>
        <v>Biography</v>
      </c>
      <c r="K194">
        <f>(C194-H194)</f>
        <v>107586036</v>
      </c>
      <c r="L194">
        <f>CORREL(H194:H3979,C194:C3979)</f>
        <v>9.2890306579069784E-2</v>
      </c>
    </row>
    <row r="195" spans="1:12">
      <c r="A195" t="s">
        <v>450</v>
      </c>
      <c r="B195">
        <v>118</v>
      </c>
      <c r="C195">
        <v>177575142</v>
      </c>
      <c r="D195" t="s">
        <v>128</v>
      </c>
      <c r="E195" t="s">
        <v>451</v>
      </c>
      <c r="F195" t="s">
        <v>15</v>
      </c>
      <c r="G195" t="s">
        <v>16</v>
      </c>
      <c r="H195">
        <v>70000000</v>
      </c>
      <c r="I195">
        <v>6.6</v>
      </c>
      <c r="J195" t="str">
        <f>IF(ISNUMBER(SEARCH("|",D195)),LEFT(D195,SEARCH("|",D195)-1),D195)</f>
        <v>Comedy</v>
      </c>
      <c r="K195">
        <f>(C195-H195)</f>
        <v>107575142</v>
      </c>
      <c r="L195">
        <f>CORREL(H195:H3980,C195:C3980)</f>
        <v>9.2946275659106514E-2</v>
      </c>
    </row>
    <row r="196" spans="1:12">
      <c r="A196" t="s">
        <v>452</v>
      </c>
      <c r="B196">
        <v>149</v>
      </c>
      <c r="C196">
        <v>167735396</v>
      </c>
      <c r="D196" t="s">
        <v>453</v>
      </c>
      <c r="E196" t="s">
        <v>454</v>
      </c>
      <c r="F196" t="s">
        <v>15</v>
      </c>
      <c r="G196" t="s">
        <v>16</v>
      </c>
      <c r="H196">
        <v>61000000</v>
      </c>
      <c r="I196">
        <v>8.1</v>
      </c>
      <c r="J196" t="str">
        <f>IF(ISNUMBER(SEARCH("|",D196)),LEFT(D196,SEARCH("|",D196)-1),D196)</f>
        <v>Crime</v>
      </c>
      <c r="K196">
        <f>(C196-H196)</f>
        <v>106735396</v>
      </c>
      <c r="L196">
        <f>CORREL(H196:H3981,C196:C3981)</f>
        <v>9.2967465970937982E-2</v>
      </c>
    </row>
    <row r="197" spans="1:12">
      <c r="A197" t="s">
        <v>455</v>
      </c>
      <c r="B197">
        <v>110</v>
      </c>
      <c r="C197">
        <v>113709992</v>
      </c>
      <c r="D197" t="s">
        <v>65</v>
      </c>
      <c r="E197" t="s">
        <v>456</v>
      </c>
      <c r="F197" t="s">
        <v>15</v>
      </c>
      <c r="G197" t="s">
        <v>16</v>
      </c>
      <c r="H197">
        <v>7000000</v>
      </c>
      <c r="I197">
        <v>6.1</v>
      </c>
      <c r="J197" t="str">
        <f>IF(ISNUMBER(SEARCH("|",D197)),LEFT(D197,SEARCH("|",D197)-1),D197)</f>
        <v>Comedy</v>
      </c>
      <c r="K197">
        <f>(C197-H197)</f>
        <v>106709992</v>
      </c>
      <c r="L197">
        <f>CORREL(H197:H3982,C197:C3982)</f>
        <v>9.3010016687641112E-2</v>
      </c>
    </row>
    <row r="198" spans="1:12">
      <c r="A198" t="s">
        <v>387</v>
      </c>
      <c r="B198">
        <v>94</v>
      </c>
      <c r="C198">
        <v>196573705</v>
      </c>
      <c r="D198" t="s">
        <v>457</v>
      </c>
      <c r="E198" t="s">
        <v>458</v>
      </c>
      <c r="F198" t="s">
        <v>15</v>
      </c>
      <c r="G198" t="s">
        <v>16</v>
      </c>
      <c r="H198">
        <v>90000000</v>
      </c>
      <c r="I198">
        <v>7</v>
      </c>
      <c r="J198" t="str">
        <f>IF(ISNUMBER(SEARCH("|",D198)),LEFT(D198,SEARCH("|",D198)-1),D198)</f>
        <v>Action</v>
      </c>
      <c r="K198">
        <f>(C198-H198)</f>
        <v>106573705</v>
      </c>
      <c r="L198">
        <f>CORREL(H198:H3983,C198:C3983)</f>
        <v>9.3116425407314893E-2</v>
      </c>
    </row>
    <row r="199" spans="1:12">
      <c r="A199" t="s">
        <v>459</v>
      </c>
      <c r="B199">
        <v>106</v>
      </c>
      <c r="C199">
        <v>144512310</v>
      </c>
      <c r="D199" t="s">
        <v>215</v>
      </c>
      <c r="E199" t="s">
        <v>460</v>
      </c>
      <c r="F199" t="s">
        <v>15</v>
      </c>
      <c r="G199" t="s">
        <v>16</v>
      </c>
      <c r="H199">
        <v>38000000</v>
      </c>
      <c r="I199">
        <v>6.7</v>
      </c>
      <c r="J199" t="str">
        <f>IF(ISNUMBER(SEARCH("|",D199)),LEFT(D199,SEARCH("|",D199)-1),D199)</f>
        <v>Action</v>
      </c>
      <c r="K199">
        <f>(C199-H199)</f>
        <v>106512310</v>
      </c>
      <c r="L199">
        <f>CORREL(H199:H3984,C199:C3984)</f>
        <v>9.3076808349068549E-2</v>
      </c>
    </row>
    <row r="200" spans="1:12">
      <c r="A200" t="s">
        <v>461</v>
      </c>
      <c r="B200">
        <v>96</v>
      </c>
      <c r="C200">
        <v>150415432</v>
      </c>
      <c r="D200" t="s">
        <v>462</v>
      </c>
      <c r="E200" t="s">
        <v>463</v>
      </c>
      <c r="F200" t="s">
        <v>15</v>
      </c>
      <c r="G200" t="s">
        <v>16</v>
      </c>
      <c r="H200">
        <v>44000000</v>
      </c>
      <c r="I200">
        <v>6.4</v>
      </c>
      <c r="J200" t="str">
        <f>IF(ISNUMBER(SEARCH("|",D200)),LEFT(D200,SEARCH("|",D200)-1),D200)</f>
        <v>Action</v>
      </c>
      <c r="K200">
        <f>(C200-H200)</f>
        <v>106415432</v>
      </c>
      <c r="L200">
        <f>CORREL(H200:H3985,C200:C3985)</f>
        <v>9.3161149760573825E-2</v>
      </c>
    </row>
    <row r="201" spans="1:12">
      <c r="A201" t="s">
        <v>43</v>
      </c>
      <c r="B201">
        <v>104</v>
      </c>
      <c r="C201">
        <v>256386216</v>
      </c>
      <c r="D201" t="s">
        <v>464</v>
      </c>
      <c r="E201" t="s">
        <v>465</v>
      </c>
      <c r="F201" t="s">
        <v>15</v>
      </c>
      <c r="G201" t="s">
        <v>16</v>
      </c>
      <c r="H201">
        <v>150000000</v>
      </c>
      <c r="I201">
        <v>7.2</v>
      </c>
      <c r="J201" t="str">
        <f>IF(ISNUMBER(SEARCH("|",D201)),LEFT(D201,SEARCH("|",D201)-1),D201)</f>
        <v>Drama</v>
      </c>
      <c r="K201">
        <f>(C201-H201)</f>
        <v>106386216</v>
      </c>
      <c r="L201">
        <f>CORREL(H201:H3986,C201:C3986)</f>
        <v>9.3236845059873424E-2</v>
      </c>
    </row>
    <row r="202" spans="1:12">
      <c r="A202" t="s">
        <v>466</v>
      </c>
      <c r="B202">
        <v>105</v>
      </c>
      <c r="C202">
        <v>201148159</v>
      </c>
      <c r="D202" t="s">
        <v>467</v>
      </c>
      <c r="E202" t="s">
        <v>468</v>
      </c>
      <c r="F202" t="s">
        <v>15</v>
      </c>
      <c r="G202" t="s">
        <v>16</v>
      </c>
      <c r="H202">
        <v>95000000</v>
      </c>
      <c r="I202">
        <v>7</v>
      </c>
      <c r="J202" t="str">
        <f>IF(ISNUMBER(SEARCH("|",D202)),LEFT(D202,SEARCH("|",D202)-1),D202)</f>
        <v>Drama</v>
      </c>
      <c r="K202">
        <f>(C202-H202)</f>
        <v>106148159</v>
      </c>
      <c r="L202">
        <f>CORREL(H202:H3987,C202:C3987)</f>
        <v>9.2919246136879685E-2</v>
      </c>
    </row>
    <row r="203" spans="1:12">
      <c r="A203" t="s">
        <v>469</v>
      </c>
      <c r="B203">
        <v>134</v>
      </c>
      <c r="C203">
        <v>214948780</v>
      </c>
      <c r="D203" t="s">
        <v>470</v>
      </c>
      <c r="E203" t="s">
        <v>471</v>
      </c>
      <c r="F203" t="s">
        <v>15</v>
      </c>
      <c r="G203" t="s">
        <v>472</v>
      </c>
      <c r="H203">
        <v>110000000</v>
      </c>
      <c r="I203">
        <v>7.5</v>
      </c>
      <c r="J203" t="str">
        <f>IF(ISNUMBER(SEARCH("|",D203)),LEFT(D203,SEARCH("|",D203)-1),D203)</f>
        <v>Action</v>
      </c>
      <c r="K203">
        <f>(C203-H203)</f>
        <v>104948780</v>
      </c>
      <c r="L203">
        <f>CORREL(H203:H3988,C203:C3988)</f>
        <v>9.2861978226635888E-2</v>
      </c>
    </row>
    <row r="204" spans="1:12">
      <c r="A204" t="s">
        <v>392</v>
      </c>
      <c r="B204">
        <v>143</v>
      </c>
      <c r="C204">
        <v>304360277</v>
      </c>
      <c r="D204" t="s">
        <v>473</v>
      </c>
      <c r="E204" t="s">
        <v>474</v>
      </c>
      <c r="F204" t="s">
        <v>15</v>
      </c>
      <c r="G204" t="s">
        <v>153</v>
      </c>
      <c r="H204">
        <v>200000000</v>
      </c>
      <c r="I204">
        <v>7.8</v>
      </c>
      <c r="J204" t="str">
        <f>IF(ISNUMBER(SEARCH("|",D204)),LEFT(D204,SEARCH("|",D204)-1),D204)</f>
        <v>Action</v>
      </c>
      <c r="K204">
        <f>(C204-H204)</f>
        <v>104360277</v>
      </c>
      <c r="L204">
        <f>CORREL(H204:H3989,C204:C3989)</f>
        <v>9.2744967719301505E-2</v>
      </c>
    </row>
    <row r="205" spans="1:12">
      <c r="A205" t="s">
        <v>475</v>
      </c>
      <c r="B205">
        <v>130</v>
      </c>
      <c r="C205">
        <v>202007640</v>
      </c>
      <c r="D205" t="s">
        <v>476</v>
      </c>
      <c r="E205" t="s">
        <v>477</v>
      </c>
      <c r="F205" t="s">
        <v>15</v>
      </c>
      <c r="G205" t="s">
        <v>16</v>
      </c>
      <c r="H205">
        <v>98000000</v>
      </c>
      <c r="I205">
        <v>6.3</v>
      </c>
      <c r="J205" t="str">
        <f>IF(ISNUMBER(SEARCH("|",D205)),LEFT(D205,SEARCH("|",D205)-1),D205)</f>
        <v>Action</v>
      </c>
      <c r="K205">
        <f>(C205-H205)</f>
        <v>104007640</v>
      </c>
      <c r="L205">
        <f>CORREL(H205:H3990,C205:C3990)</f>
        <v>9.2080727596854789E-2</v>
      </c>
    </row>
    <row r="206" spans="1:12">
      <c r="A206" t="s">
        <v>478</v>
      </c>
      <c r="B206">
        <v>139</v>
      </c>
      <c r="C206">
        <v>153620822</v>
      </c>
      <c r="D206" t="s">
        <v>479</v>
      </c>
      <c r="E206" t="s">
        <v>480</v>
      </c>
      <c r="F206" t="s">
        <v>15</v>
      </c>
      <c r="G206" t="s">
        <v>16</v>
      </c>
      <c r="H206">
        <v>50000000</v>
      </c>
      <c r="I206">
        <v>7.3</v>
      </c>
      <c r="J206" t="str">
        <f>IF(ISNUMBER(SEARCH("|",D206)),LEFT(D206,SEARCH("|",D206)-1),D206)</f>
        <v>Comedy</v>
      </c>
      <c r="K206">
        <f>(C206-H206)</f>
        <v>103620822</v>
      </c>
      <c r="L206">
        <f>CORREL(H206:H3991,C206:C3991)</f>
        <v>9.2010104051261171E-2</v>
      </c>
    </row>
    <row r="207" spans="1:12">
      <c r="A207" t="s">
        <v>12</v>
      </c>
      <c r="B207">
        <v>153</v>
      </c>
      <c r="C207">
        <v>204843350</v>
      </c>
      <c r="D207" t="s">
        <v>321</v>
      </c>
      <c r="E207" t="s">
        <v>481</v>
      </c>
      <c r="F207" t="s">
        <v>15</v>
      </c>
      <c r="G207" t="s">
        <v>16</v>
      </c>
      <c r="H207">
        <v>102000000</v>
      </c>
      <c r="I207">
        <v>8.5</v>
      </c>
      <c r="J207" t="str">
        <f>IF(ISNUMBER(SEARCH("|",D207)),LEFT(D207,SEARCH("|",D207)-1),D207)</f>
        <v>Action</v>
      </c>
      <c r="K207">
        <f>(C207-H207)</f>
        <v>102843350</v>
      </c>
      <c r="L207">
        <f>CORREL(H207:H3992,C207:C3992)</f>
        <v>9.2073153012570824E-2</v>
      </c>
    </row>
    <row r="208" spans="1:12">
      <c r="A208" t="s">
        <v>24</v>
      </c>
      <c r="B208">
        <v>116</v>
      </c>
      <c r="C208">
        <v>234277056</v>
      </c>
      <c r="D208" t="s">
        <v>44</v>
      </c>
      <c r="E208" t="s">
        <v>482</v>
      </c>
      <c r="F208" t="s">
        <v>15</v>
      </c>
      <c r="G208" t="s">
        <v>16</v>
      </c>
      <c r="H208">
        <v>132000000</v>
      </c>
      <c r="I208">
        <v>6.5</v>
      </c>
      <c r="J208" t="str">
        <f>IF(ISNUMBER(SEARCH("|",D208)),LEFT(D208,SEARCH("|",D208)-1),D208)</f>
        <v>Adventure</v>
      </c>
      <c r="K208">
        <f>(C208-H208)</f>
        <v>102277056</v>
      </c>
      <c r="L208">
        <f>CORREL(H208:H3993,C208:C3993)</f>
        <v>9.1986680930723014E-2</v>
      </c>
    </row>
    <row r="209" spans="1:12">
      <c r="A209" t="s">
        <v>483</v>
      </c>
      <c r="B209">
        <v>114</v>
      </c>
      <c r="C209">
        <v>119938730</v>
      </c>
      <c r="D209" t="s">
        <v>484</v>
      </c>
      <c r="E209" t="s">
        <v>485</v>
      </c>
      <c r="F209" t="s">
        <v>15</v>
      </c>
      <c r="G209" t="s">
        <v>16</v>
      </c>
      <c r="H209">
        <v>18000000</v>
      </c>
      <c r="I209">
        <v>6.9</v>
      </c>
      <c r="J209" t="str">
        <f>IF(ISNUMBER(SEARCH("|",D209)),LEFT(D209,SEARCH("|",D209)-1),D209)</f>
        <v>Action</v>
      </c>
      <c r="K209">
        <f>(C209-H209)</f>
        <v>101938730</v>
      </c>
      <c r="L209">
        <f>CORREL(H209:H3994,C209:C3994)</f>
        <v>9.1763660988273016E-2</v>
      </c>
    </row>
    <row r="210" spans="1:12">
      <c r="A210" t="s">
        <v>486</v>
      </c>
      <c r="B210">
        <v>94</v>
      </c>
      <c r="C210">
        <v>121697350</v>
      </c>
      <c r="D210" t="s">
        <v>242</v>
      </c>
      <c r="E210" t="s">
        <v>487</v>
      </c>
      <c r="F210" t="s">
        <v>15</v>
      </c>
      <c r="G210" t="s">
        <v>16</v>
      </c>
      <c r="H210">
        <v>20000000</v>
      </c>
      <c r="I210">
        <v>7</v>
      </c>
      <c r="J210" t="str">
        <f>IF(ISNUMBER(SEARCH("|",D210)),LEFT(D210,SEARCH("|",D210)-1),D210)</f>
        <v>Comedy</v>
      </c>
      <c r="K210">
        <f>(C210-H210)</f>
        <v>101697350</v>
      </c>
      <c r="L210">
        <f>CORREL(H210:H3995,C210:C3995)</f>
        <v>9.1861587618130069E-2</v>
      </c>
    </row>
    <row r="211" spans="1:12">
      <c r="A211" t="s">
        <v>488</v>
      </c>
      <c r="B211">
        <v>94</v>
      </c>
      <c r="C211">
        <v>105500000</v>
      </c>
      <c r="D211" t="s">
        <v>96</v>
      </c>
      <c r="E211" t="s">
        <v>489</v>
      </c>
      <c r="F211" t="s">
        <v>15</v>
      </c>
      <c r="G211" t="s">
        <v>472</v>
      </c>
      <c r="H211">
        <v>4000000</v>
      </c>
      <c r="I211">
        <v>6.2</v>
      </c>
      <c r="J211" t="str">
        <f>IF(ISNUMBER(SEARCH("|",D211)),LEFT(D211,SEARCH("|",D211)-1),D211)</f>
        <v>Comedy</v>
      </c>
      <c r="K211">
        <f>(C211-H211)</f>
        <v>101500000</v>
      </c>
      <c r="L211">
        <f>CORREL(H211:H3996,C211:C3996)</f>
        <v>9.1958223598613595E-2</v>
      </c>
    </row>
    <row r="212" spans="1:12">
      <c r="A212" t="s">
        <v>490</v>
      </c>
      <c r="B212">
        <v>119</v>
      </c>
      <c r="C212">
        <v>121463226</v>
      </c>
      <c r="D212" t="s">
        <v>96</v>
      </c>
      <c r="E212" t="s">
        <v>491</v>
      </c>
      <c r="F212" t="s">
        <v>15</v>
      </c>
      <c r="G212" t="s">
        <v>16</v>
      </c>
      <c r="H212">
        <v>20000000</v>
      </c>
      <c r="I212">
        <v>7.6</v>
      </c>
      <c r="J212" t="str">
        <f>IF(ISNUMBER(SEARCH("|",D212)),LEFT(D212,SEARCH("|",D212)-1),D212)</f>
        <v>Comedy</v>
      </c>
      <c r="K212">
        <f>(C212-H212)</f>
        <v>101463226</v>
      </c>
      <c r="L212">
        <f>CORREL(H212:H3997,C212:C3997)</f>
        <v>9.20583409338908E-2</v>
      </c>
    </row>
    <row r="213" spans="1:12">
      <c r="A213" t="s">
        <v>492</v>
      </c>
      <c r="B213">
        <v>138</v>
      </c>
      <c r="C213">
        <v>141340178</v>
      </c>
      <c r="D213" t="s">
        <v>493</v>
      </c>
      <c r="E213" t="s">
        <v>494</v>
      </c>
      <c r="F213" t="s">
        <v>15</v>
      </c>
      <c r="G213" t="s">
        <v>16</v>
      </c>
      <c r="H213">
        <v>40000000</v>
      </c>
      <c r="I213">
        <v>7.6</v>
      </c>
      <c r="J213" t="str">
        <f>IF(ISNUMBER(SEARCH("|",D213)),LEFT(D213,SEARCH("|",D213)-1),D213)</f>
        <v>Drama</v>
      </c>
      <c r="K213">
        <f>(C213-H213)</f>
        <v>101340178</v>
      </c>
      <c r="L213">
        <f>CORREL(H213:H3998,C213:C3998)</f>
        <v>9.2154896445784673E-2</v>
      </c>
    </row>
    <row r="214" spans="1:12">
      <c r="A214" t="s">
        <v>376</v>
      </c>
      <c r="B214">
        <v>108</v>
      </c>
      <c r="C214">
        <v>176049130</v>
      </c>
      <c r="D214" t="s">
        <v>377</v>
      </c>
      <c r="E214" t="s">
        <v>495</v>
      </c>
      <c r="F214" t="s">
        <v>15</v>
      </c>
      <c r="G214" t="s">
        <v>16</v>
      </c>
      <c r="H214">
        <v>75000000</v>
      </c>
      <c r="I214">
        <v>7.8</v>
      </c>
      <c r="J214" t="str">
        <f>IF(ISNUMBER(SEARCH("|",D214)),LEFT(D214,SEARCH("|",D214)-1),D214)</f>
        <v>Action</v>
      </c>
      <c r="K214">
        <f>(C214-H214)</f>
        <v>101049130</v>
      </c>
      <c r="L214">
        <f>CORREL(H214:H3999,C214:C3999)</f>
        <v>9.2232201214630799E-2</v>
      </c>
    </row>
    <row r="215" spans="1:12">
      <c r="A215" t="s">
        <v>496</v>
      </c>
      <c r="B215">
        <v>110</v>
      </c>
      <c r="C215">
        <v>180965237</v>
      </c>
      <c r="D215" t="s">
        <v>473</v>
      </c>
      <c r="E215" t="s">
        <v>497</v>
      </c>
      <c r="F215" t="s">
        <v>15</v>
      </c>
      <c r="G215" t="s">
        <v>16</v>
      </c>
      <c r="H215">
        <v>80000000</v>
      </c>
      <c r="I215">
        <v>7.1</v>
      </c>
      <c r="J215" t="str">
        <f>IF(ISNUMBER(SEARCH("|",D215)),LEFT(D215,SEARCH("|",D215)-1),D215)</f>
        <v>Action</v>
      </c>
      <c r="K215">
        <f>(C215-H215)</f>
        <v>100965237</v>
      </c>
      <c r="L215">
        <f>CORREL(H215:H4000,C215:C4000)</f>
        <v>9.2236387851068982E-2</v>
      </c>
    </row>
    <row r="216" spans="1:12">
      <c r="A216" t="s">
        <v>498</v>
      </c>
      <c r="B216">
        <v>200</v>
      </c>
      <c r="C216">
        <v>111722000</v>
      </c>
      <c r="D216" t="s">
        <v>499</v>
      </c>
      <c r="E216" t="s">
        <v>500</v>
      </c>
      <c r="F216" t="s">
        <v>15</v>
      </c>
      <c r="G216" t="s">
        <v>16</v>
      </c>
      <c r="H216">
        <v>11000000</v>
      </c>
      <c r="I216">
        <v>8</v>
      </c>
      <c r="J216" t="str">
        <f>IF(ISNUMBER(SEARCH("|",D216)),LEFT(D216,SEARCH("|",D216)-1),D216)</f>
        <v>Drama</v>
      </c>
      <c r="K216">
        <f>(C216-H216)</f>
        <v>100722000</v>
      </c>
      <c r="L216">
        <f>CORREL(H216:H4001,C216:C4001)</f>
        <v>9.222614897663238E-2</v>
      </c>
    </row>
    <row r="217" spans="1:12">
      <c r="A217" t="s">
        <v>501</v>
      </c>
      <c r="B217">
        <v>96</v>
      </c>
      <c r="C217">
        <v>150315155</v>
      </c>
      <c r="D217" t="s">
        <v>70</v>
      </c>
      <c r="E217" t="s">
        <v>502</v>
      </c>
      <c r="F217" t="s">
        <v>15</v>
      </c>
      <c r="G217" t="s">
        <v>16</v>
      </c>
      <c r="H217">
        <v>50000000</v>
      </c>
      <c r="I217">
        <v>6.1</v>
      </c>
      <c r="J217" t="str">
        <f>IF(ISNUMBER(SEARCH("|",D217)),LEFT(D217,SEARCH("|",D217)-1),D217)</f>
        <v>Comedy</v>
      </c>
      <c r="K217">
        <f>(C217-H217)</f>
        <v>100315155</v>
      </c>
      <c r="L217">
        <f>CORREL(H217:H4002,C217:C4002)</f>
        <v>9.2325487538951312E-2</v>
      </c>
    </row>
    <row r="218" spans="1:12">
      <c r="A218" t="s">
        <v>503</v>
      </c>
      <c r="B218">
        <v>98</v>
      </c>
      <c r="C218">
        <v>110175871</v>
      </c>
      <c r="D218" t="s">
        <v>372</v>
      </c>
      <c r="E218" t="s">
        <v>504</v>
      </c>
      <c r="F218" t="s">
        <v>15</v>
      </c>
      <c r="G218" t="s">
        <v>16</v>
      </c>
      <c r="H218">
        <v>10000000</v>
      </c>
      <c r="I218">
        <v>5.9</v>
      </c>
      <c r="J218" t="str">
        <f>IF(ISNUMBER(SEARCH("|",D218)),LEFT(D218,SEARCH("|",D218)-1),D218)</f>
        <v>Horror</v>
      </c>
      <c r="K218">
        <f>(C218-H218)</f>
        <v>100175871</v>
      </c>
      <c r="L218">
        <f>CORREL(H218:H4003,C218:C4003)</f>
        <v>9.2386572553161891E-2</v>
      </c>
    </row>
    <row r="219" spans="1:12">
      <c r="A219" t="s">
        <v>505</v>
      </c>
      <c r="B219">
        <v>178</v>
      </c>
      <c r="C219">
        <v>107930000</v>
      </c>
      <c r="D219" t="s">
        <v>326</v>
      </c>
      <c r="E219" t="s">
        <v>506</v>
      </c>
      <c r="F219" t="s">
        <v>15</v>
      </c>
      <c r="G219" t="s">
        <v>16</v>
      </c>
      <c r="H219">
        <v>8000000</v>
      </c>
      <c r="I219">
        <v>8.9</v>
      </c>
      <c r="J219" t="str">
        <f>IF(ISNUMBER(SEARCH("|",D219)),LEFT(D219,SEARCH("|",D219)-1),D219)</f>
        <v>Crime</v>
      </c>
      <c r="K219">
        <f>(C219-H219)</f>
        <v>99930000</v>
      </c>
      <c r="L219">
        <f>CORREL(H219:H4004,C219:C4004)</f>
        <v>9.2485388706769728E-2</v>
      </c>
    </row>
    <row r="220" spans="1:12">
      <c r="A220" t="s">
        <v>507</v>
      </c>
      <c r="B220">
        <v>105</v>
      </c>
      <c r="C220">
        <v>132541238</v>
      </c>
      <c r="D220" t="s">
        <v>96</v>
      </c>
      <c r="E220" t="s">
        <v>508</v>
      </c>
      <c r="F220" t="s">
        <v>15</v>
      </c>
      <c r="G220" t="s">
        <v>16</v>
      </c>
      <c r="H220">
        <v>33000000</v>
      </c>
      <c r="I220">
        <v>5.5</v>
      </c>
      <c r="J220" t="str">
        <f>IF(ISNUMBER(SEARCH("|",D220)),LEFT(D220,SEARCH("|",D220)-1),D220)</f>
        <v>Comedy</v>
      </c>
      <c r="K220">
        <f>(C220-H220)</f>
        <v>99541238</v>
      </c>
      <c r="L220">
        <f>CORREL(H220:H4005,C220:C4005)</f>
        <v>9.258404029720102E-2</v>
      </c>
    </row>
    <row r="221" spans="1:12">
      <c r="A221" t="s">
        <v>509</v>
      </c>
      <c r="B221">
        <v>120</v>
      </c>
      <c r="C221">
        <v>134455175</v>
      </c>
      <c r="D221" t="s">
        <v>397</v>
      </c>
      <c r="E221" t="s">
        <v>510</v>
      </c>
      <c r="F221" t="s">
        <v>15</v>
      </c>
      <c r="G221" t="s">
        <v>16</v>
      </c>
      <c r="H221">
        <v>35000000</v>
      </c>
      <c r="I221">
        <v>5.7</v>
      </c>
      <c r="J221" t="str">
        <f>IF(ISNUMBER(SEARCH("|",D221)),LEFT(D221,SEARCH("|",D221)-1),D221)</f>
        <v>Comedy</v>
      </c>
      <c r="K221">
        <f>(C221-H221)</f>
        <v>99455175</v>
      </c>
      <c r="L221">
        <f>CORREL(H221:H4006,C221:C4006)</f>
        <v>9.2668580642380913E-2</v>
      </c>
    </row>
    <row r="222" spans="1:12">
      <c r="A222" t="s">
        <v>511</v>
      </c>
      <c r="B222">
        <v>99</v>
      </c>
      <c r="C222">
        <v>106593296</v>
      </c>
      <c r="D222" t="s">
        <v>224</v>
      </c>
      <c r="E222" t="s">
        <v>512</v>
      </c>
      <c r="F222" t="s">
        <v>15</v>
      </c>
      <c r="G222" t="s">
        <v>16</v>
      </c>
      <c r="H222">
        <v>7500000</v>
      </c>
      <c r="I222">
        <v>7.4</v>
      </c>
      <c r="J222" t="str">
        <f>IF(ISNUMBER(SEARCH("|",D222)),LEFT(D222,SEARCH("|",D222)-1),D222)</f>
        <v>Comedy</v>
      </c>
      <c r="K222">
        <f>(C222-H222)</f>
        <v>99093296</v>
      </c>
      <c r="L222">
        <f>CORREL(H222:H4007,C222:C4007)</f>
        <v>9.2750995807170611E-2</v>
      </c>
    </row>
    <row r="223" spans="1:12">
      <c r="A223" t="s">
        <v>513</v>
      </c>
      <c r="B223">
        <v>94</v>
      </c>
      <c r="C223">
        <v>104007828</v>
      </c>
      <c r="D223" t="s">
        <v>140</v>
      </c>
      <c r="E223" t="s">
        <v>514</v>
      </c>
      <c r="F223" t="s">
        <v>15</v>
      </c>
      <c r="G223" t="s">
        <v>16</v>
      </c>
      <c r="H223">
        <v>5000000</v>
      </c>
      <c r="I223">
        <v>5.8</v>
      </c>
      <c r="J223" t="str">
        <f>IF(ISNUMBER(SEARCH("|",D223)),LEFT(D223,SEARCH("|",D223)-1),D223)</f>
        <v>Horror</v>
      </c>
      <c r="K223">
        <f>(C223-H223)</f>
        <v>99007828</v>
      </c>
      <c r="L223">
        <f>CORREL(H223:H4008,C223:C4008)</f>
        <v>9.2848547579157684E-2</v>
      </c>
    </row>
    <row r="224" spans="1:12">
      <c r="A224" t="s">
        <v>278</v>
      </c>
      <c r="B224">
        <v>94</v>
      </c>
      <c r="C224">
        <v>138614544</v>
      </c>
      <c r="D224" t="s">
        <v>70</v>
      </c>
      <c r="E224" t="s">
        <v>515</v>
      </c>
      <c r="F224" t="s">
        <v>15</v>
      </c>
      <c r="G224" t="s">
        <v>16</v>
      </c>
      <c r="H224">
        <v>40000000</v>
      </c>
      <c r="I224">
        <v>5.8</v>
      </c>
      <c r="J224" t="str">
        <f>IF(ISNUMBER(SEARCH("|",D224)),LEFT(D224,SEARCH("|",D224)-1),D224)</f>
        <v>Comedy</v>
      </c>
      <c r="K224">
        <f>(C224-H224)</f>
        <v>98614544</v>
      </c>
      <c r="L224">
        <f>CORREL(H224:H4009,C224:C4009)</f>
        <v>9.2945930463313314E-2</v>
      </c>
    </row>
    <row r="225" spans="1:12">
      <c r="A225" t="s">
        <v>455</v>
      </c>
      <c r="B225">
        <v>116</v>
      </c>
      <c r="C225">
        <v>183405771</v>
      </c>
      <c r="D225" t="s">
        <v>516</v>
      </c>
      <c r="E225" t="s">
        <v>517</v>
      </c>
      <c r="F225" t="s">
        <v>15</v>
      </c>
      <c r="G225" t="s">
        <v>16</v>
      </c>
      <c r="H225">
        <v>85000000</v>
      </c>
      <c r="I225">
        <v>7.8</v>
      </c>
      <c r="J225" t="str">
        <f>IF(ISNUMBER(SEARCH("|",D225)),LEFT(D225,SEARCH("|",D225)-1),D225)</f>
        <v>Crime</v>
      </c>
      <c r="K225">
        <f>(C225-H225)</f>
        <v>98405771</v>
      </c>
      <c r="L225">
        <f>CORREL(H225:H4010,C225:C4010)</f>
        <v>9.3021506051227165E-2</v>
      </c>
    </row>
    <row r="226" spans="1:12">
      <c r="A226" t="s">
        <v>518</v>
      </c>
      <c r="B226">
        <v>108</v>
      </c>
      <c r="C226">
        <v>197992827</v>
      </c>
      <c r="D226" t="s">
        <v>519</v>
      </c>
      <c r="E226" t="s">
        <v>520</v>
      </c>
      <c r="F226" t="s">
        <v>15</v>
      </c>
      <c r="G226" t="s">
        <v>16</v>
      </c>
      <c r="H226">
        <v>100000000</v>
      </c>
      <c r="I226">
        <v>6.5</v>
      </c>
      <c r="J226" t="str">
        <f>IF(ISNUMBER(SEARCH("|",D226)),LEFT(D226,SEARCH("|",D226)-1),D226)</f>
        <v>Animation</v>
      </c>
      <c r="K226">
        <f>(C226-H226)</f>
        <v>97992827</v>
      </c>
      <c r="L226">
        <f>CORREL(H226:H4011,C226:C4011)</f>
        <v>9.2995955098263777E-2</v>
      </c>
    </row>
    <row r="227" spans="1:12">
      <c r="A227" t="s">
        <v>521</v>
      </c>
      <c r="B227">
        <v>139</v>
      </c>
      <c r="C227">
        <v>147637474</v>
      </c>
      <c r="D227" t="s">
        <v>233</v>
      </c>
      <c r="E227" t="s">
        <v>522</v>
      </c>
      <c r="F227" t="s">
        <v>15</v>
      </c>
      <c r="G227" t="s">
        <v>16</v>
      </c>
      <c r="H227">
        <v>50000000</v>
      </c>
      <c r="I227">
        <v>7.7</v>
      </c>
      <c r="J227" t="str">
        <f>IF(ISNUMBER(SEARCH("|",D227)),LEFT(D227,SEARCH("|",D227)-1),D227)</f>
        <v>Comedy</v>
      </c>
      <c r="K227">
        <f>(C227-H227)</f>
        <v>97637474</v>
      </c>
      <c r="L227">
        <f>CORREL(H227:H4012,C227:C4012)</f>
        <v>9.2918024987716188E-2</v>
      </c>
    </row>
    <row r="228" spans="1:12">
      <c r="A228" t="s">
        <v>523</v>
      </c>
      <c r="B228">
        <v>101</v>
      </c>
      <c r="C228">
        <v>117224271</v>
      </c>
      <c r="D228" t="s">
        <v>524</v>
      </c>
      <c r="E228" t="s">
        <v>525</v>
      </c>
      <c r="F228" t="s">
        <v>15</v>
      </c>
      <c r="G228" t="s">
        <v>16</v>
      </c>
      <c r="H228">
        <v>20000000</v>
      </c>
      <c r="I228">
        <v>7.1</v>
      </c>
      <c r="J228" t="str">
        <f>IF(ISNUMBER(SEARCH("|",D228)),LEFT(D228,SEARCH("|",D228)-1),D228)</f>
        <v>Action</v>
      </c>
      <c r="K228">
        <f>(C228-H228)</f>
        <v>97224271</v>
      </c>
      <c r="L228">
        <f>CORREL(H228:H4013,C228:C4013)</f>
        <v>9.2977669604522362E-2</v>
      </c>
    </row>
    <row r="229" spans="1:12">
      <c r="A229" t="s">
        <v>526</v>
      </c>
      <c r="B229">
        <v>130</v>
      </c>
      <c r="C229">
        <v>114968774</v>
      </c>
      <c r="D229" t="s">
        <v>527</v>
      </c>
      <c r="E229" t="s">
        <v>528</v>
      </c>
      <c r="F229" t="s">
        <v>15</v>
      </c>
      <c r="G229" t="s">
        <v>16</v>
      </c>
      <c r="H229">
        <v>18000000</v>
      </c>
      <c r="I229">
        <v>7.3</v>
      </c>
      <c r="J229" t="str">
        <f>IF(ISNUMBER(SEARCH("|",D229)),LEFT(D229,SEARCH("|",D229)-1),D229)</f>
        <v>Comedy</v>
      </c>
      <c r="K229">
        <f>(C229-H229)</f>
        <v>96968774</v>
      </c>
      <c r="L229">
        <f>CORREL(H229:H4014,C229:C4014)</f>
        <v>9.3069999132065512E-2</v>
      </c>
    </row>
    <row r="230" spans="1:12">
      <c r="A230" t="s">
        <v>529</v>
      </c>
      <c r="B230">
        <v>129</v>
      </c>
      <c r="C230">
        <v>121945720</v>
      </c>
      <c r="D230" t="s">
        <v>530</v>
      </c>
      <c r="E230" t="s">
        <v>531</v>
      </c>
      <c r="F230" t="s">
        <v>15</v>
      </c>
      <c r="G230" t="s">
        <v>16</v>
      </c>
      <c r="H230">
        <v>25000000</v>
      </c>
      <c r="I230">
        <v>6.1</v>
      </c>
      <c r="J230" t="str">
        <f>IF(ISNUMBER(SEARCH("|",D230)),LEFT(D230,SEARCH("|",D230)-1),D230)</f>
        <v>Action</v>
      </c>
      <c r="K230">
        <f>(C230-H230)</f>
        <v>96945720</v>
      </c>
      <c r="L230">
        <f>CORREL(H230:H4015,C230:C4015)</f>
        <v>9.3162920377212327E-2</v>
      </c>
    </row>
    <row r="231" spans="1:12">
      <c r="A231" t="s">
        <v>532</v>
      </c>
      <c r="B231">
        <v>107</v>
      </c>
      <c r="C231">
        <v>111936400</v>
      </c>
      <c r="D231" t="s">
        <v>397</v>
      </c>
      <c r="E231" t="s">
        <v>533</v>
      </c>
      <c r="F231" t="s">
        <v>15</v>
      </c>
      <c r="G231" t="s">
        <v>16</v>
      </c>
      <c r="H231">
        <v>15000000</v>
      </c>
      <c r="I231">
        <v>6</v>
      </c>
      <c r="J231" t="str">
        <f>IF(ISNUMBER(SEARCH("|",D231)),LEFT(D231,SEARCH("|",D231)-1),D231)</f>
        <v>Comedy</v>
      </c>
      <c r="K231">
        <f>(C231-H231)</f>
        <v>96936400</v>
      </c>
      <c r="L231">
        <f>CORREL(H231:H4016,C231:C4016)</f>
        <v>9.3252185506186067E-2</v>
      </c>
    </row>
    <row r="232" spans="1:12">
      <c r="A232" t="s">
        <v>135</v>
      </c>
      <c r="B232">
        <v>109</v>
      </c>
      <c r="C232">
        <v>138447667</v>
      </c>
      <c r="D232" t="s">
        <v>113</v>
      </c>
      <c r="E232" t="s">
        <v>534</v>
      </c>
      <c r="F232" t="s">
        <v>15</v>
      </c>
      <c r="G232" t="s">
        <v>16</v>
      </c>
      <c r="H232">
        <v>42000000</v>
      </c>
      <c r="I232">
        <v>7.2</v>
      </c>
      <c r="J232" t="str">
        <f>IF(ISNUMBER(SEARCH("|",D232)),LEFT(D232,SEARCH("|",D232)-1),D232)</f>
        <v>Action</v>
      </c>
      <c r="K232">
        <f>(C232-H232)</f>
        <v>96447667</v>
      </c>
      <c r="L232">
        <f>CORREL(H232:H4017,C232:C4017)</f>
        <v>9.3346348990383687E-2</v>
      </c>
    </row>
    <row r="233" spans="1:12">
      <c r="A233" t="s">
        <v>244</v>
      </c>
      <c r="B233">
        <v>110</v>
      </c>
      <c r="C233">
        <v>102308900</v>
      </c>
      <c r="D233" t="s">
        <v>535</v>
      </c>
      <c r="E233" t="s">
        <v>536</v>
      </c>
      <c r="F233" t="s">
        <v>15</v>
      </c>
      <c r="G233" t="s">
        <v>16</v>
      </c>
      <c r="H233">
        <v>6000000</v>
      </c>
      <c r="I233">
        <v>8.1</v>
      </c>
      <c r="J233" t="str">
        <f>IF(ISNUMBER(SEARCH("|",D233)),LEFT(D233,SEARCH("|",D233)-1),D233)</f>
        <v>Biography</v>
      </c>
      <c r="K233">
        <f>(C233-H233)</f>
        <v>96308900</v>
      </c>
      <c r="L233">
        <f>CORREL(H233:H4018,C233:C4018)</f>
        <v>9.3417731176183377E-2</v>
      </c>
    </row>
    <row r="234" spans="1:12">
      <c r="A234" t="s">
        <v>537</v>
      </c>
      <c r="B234">
        <v>139</v>
      </c>
      <c r="C234">
        <v>102300000</v>
      </c>
      <c r="D234" t="s">
        <v>538</v>
      </c>
      <c r="E234" t="s">
        <v>539</v>
      </c>
      <c r="F234" t="s">
        <v>15</v>
      </c>
      <c r="G234" t="s">
        <v>16</v>
      </c>
      <c r="H234">
        <v>6000000</v>
      </c>
      <c r="I234">
        <v>7.8</v>
      </c>
      <c r="J234" t="str">
        <f>IF(ISNUMBER(SEARCH("|",D234)),LEFT(D234,SEARCH("|",D234)-1),D234)</f>
        <v>Comedy</v>
      </c>
      <c r="K234">
        <f>(C234-H234)</f>
        <v>96300000</v>
      </c>
      <c r="L234">
        <f>CORREL(H234:H4019,C234:C4019)</f>
        <v>9.3511749589985996E-2</v>
      </c>
    </row>
    <row r="235" spans="1:12">
      <c r="A235" t="s">
        <v>251</v>
      </c>
      <c r="B235">
        <v>116</v>
      </c>
      <c r="C235">
        <v>121248145</v>
      </c>
      <c r="D235" t="s">
        <v>540</v>
      </c>
      <c r="E235" t="s">
        <v>541</v>
      </c>
      <c r="F235" t="s">
        <v>15</v>
      </c>
      <c r="G235" t="s">
        <v>16</v>
      </c>
      <c r="H235">
        <v>25000000</v>
      </c>
      <c r="I235">
        <v>7.2</v>
      </c>
      <c r="J235" t="str">
        <f>IF(ISNUMBER(SEARCH("|",D235)),LEFT(D235,SEARCH("|",D235)-1),D235)</f>
        <v>Action</v>
      </c>
      <c r="K235">
        <f>(C235-H235)</f>
        <v>96248145</v>
      </c>
      <c r="L235">
        <f>CORREL(H235:H4020,C235:C4020)</f>
        <v>9.3605869185823906E-2</v>
      </c>
    </row>
    <row r="236" spans="1:12">
      <c r="A236" t="s">
        <v>542</v>
      </c>
      <c r="B236">
        <v>104</v>
      </c>
      <c r="C236">
        <v>125014030</v>
      </c>
      <c r="D236" t="s">
        <v>20</v>
      </c>
      <c r="E236" t="s">
        <v>543</v>
      </c>
      <c r="F236" t="s">
        <v>15</v>
      </c>
      <c r="G236" t="s">
        <v>16</v>
      </c>
      <c r="H236">
        <v>30000000</v>
      </c>
      <c r="I236">
        <v>6.8</v>
      </c>
      <c r="J236" t="str">
        <f>IF(ISNUMBER(SEARCH("|",D236)),LEFT(D236,SEARCH("|",D236)-1),D236)</f>
        <v>Drama</v>
      </c>
      <c r="K236">
        <f>(C236-H236)</f>
        <v>95014030</v>
      </c>
      <c r="L236">
        <f>CORREL(H236:H4021,C236:C4021)</f>
        <v>9.3694777918268995E-2</v>
      </c>
    </row>
    <row r="237" spans="1:12">
      <c r="A237" t="s">
        <v>544</v>
      </c>
      <c r="B237">
        <v>98</v>
      </c>
      <c r="C237">
        <v>139852971</v>
      </c>
      <c r="D237" t="s">
        <v>215</v>
      </c>
      <c r="E237" t="s">
        <v>545</v>
      </c>
      <c r="F237" t="s">
        <v>15</v>
      </c>
      <c r="G237" t="s">
        <v>357</v>
      </c>
      <c r="H237">
        <v>45000000</v>
      </c>
      <c r="I237">
        <v>6.3</v>
      </c>
      <c r="J237" t="str">
        <f>IF(ISNUMBER(SEARCH("|",D237)),LEFT(D237,SEARCH("|",D237)-1),D237)</f>
        <v>Action</v>
      </c>
      <c r="K237">
        <f>(C237-H237)</f>
        <v>94852971</v>
      </c>
      <c r="L237">
        <f>CORREL(H237:H4022,C237:C4022)</f>
        <v>9.37780777393806E-2</v>
      </c>
    </row>
    <row r="238" spans="1:12">
      <c r="A238" t="s">
        <v>396</v>
      </c>
      <c r="B238">
        <v>92</v>
      </c>
      <c r="C238">
        <v>114324072</v>
      </c>
      <c r="D238" t="s">
        <v>276</v>
      </c>
      <c r="E238" t="s">
        <v>546</v>
      </c>
      <c r="F238" t="s">
        <v>15</v>
      </c>
      <c r="G238" t="s">
        <v>16</v>
      </c>
      <c r="H238">
        <v>20000000</v>
      </c>
      <c r="I238">
        <v>6.7</v>
      </c>
      <c r="J238" t="str">
        <f>IF(ISNUMBER(SEARCH("|",D238)),LEFT(D238,SEARCH("|",D238)-1),D238)</f>
        <v>Comedy</v>
      </c>
      <c r="K238">
        <f>(C238-H238)</f>
        <v>94324072</v>
      </c>
      <c r="L238">
        <f>CORREL(H238:H4023,C238:C4023)</f>
        <v>9.3843897743416851E-2</v>
      </c>
    </row>
    <row r="239" spans="1:12">
      <c r="A239" t="s">
        <v>547</v>
      </c>
      <c r="B239">
        <v>108</v>
      </c>
      <c r="C239">
        <v>106952327</v>
      </c>
      <c r="D239" t="s">
        <v>493</v>
      </c>
      <c r="E239" t="s">
        <v>548</v>
      </c>
      <c r="F239" t="s">
        <v>15</v>
      </c>
      <c r="G239" t="s">
        <v>16</v>
      </c>
      <c r="H239">
        <v>13000000</v>
      </c>
      <c r="I239">
        <v>8</v>
      </c>
      <c r="J239" t="str">
        <f>IF(ISNUMBER(SEARCH("|",D239)),LEFT(D239,SEARCH("|",D239)-1),D239)</f>
        <v>Drama</v>
      </c>
      <c r="K239">
        <f>(C239-H239)</f>
        <v>93952327</v>
      </c>
      <c r="L239">
        <f>CORREL(H239:H4024,C239:C4024)</f>
        <v>9.3932840028348411E-2</v>
      </c>
    </row>
    <row r="240" spans="1:12">
      <c r="A240" t="s">
        <v>549</v>
      </c>
      <c r="B240">
        <v>108</v>
      </c>
      <c r="C240">
        <v>109306210</v>
      </c>
      <c r="D240" t="s">
        <v>550</v>
      </c>
      <c r="E240" t="s">
        <v>551</v>
      </c>
      <c r="F240" t="s">
        <v>15</v>
      </c>
      <c r="G240" t="s">
        <v>138</v>
      </c>
      <c r="H240">
        <v>15800000</v>
      </c>
      <c r="I240">
        <v>5.5</v>
      </c>
      <c r="J240" t="str">
        <f>IF(ISNUMBER(SEARCH("|",D240)),LEFT(D240,SEARCH("|",D240)-1),D240)</f>
        <v>Action</v>
      </c>
      <c r="K240">
        <f>(C240-H240)</f>
        <v>93506210</v>
      </c>
      <c r="L240">
        <f>CORREL(H240:H4025,C240:C4025)</f>
        <v>9.4023258573158741E-2</v>
      </c>
    </row>
    <row r="241" spans="1:12">
      <c r="A241" t="s">
        <v>295</v>
      </c>
      <c r="B241">
        <v>174</v>
      </c>
      <c r="C241">
        <v>217536138</v>
      </c>
      <c r="D241" t="s">
        <v>552</v>
      </c>
      <c r="E241" t="s">
        <v>553</v>
      </c>
      <c r="F241" t="s">
        <v>15</v>
      </c>
      <c r="G241" t="s">
        <v>16</v>
      </c>
      <c r="H241">
        <v>125000000</v>
      </c>
      <c r="I241">
        <v>6.6</v>
      </c>
      <c r="J241" t="str">
        <f>IF(ISNUMBER(SEARCH("|",D241)),LEFT(D241,SEARCH("|",D241)-1),D241)</f>
        <v>Mystery</v>
      </c>
      <c r="K241">
        <f>(C241-H241)</f>
        <v>92536138</v>
      </c>
      <c r="L241">
        <f>CORREL(H241:H4026,C241:C4026)</f>
        <v>9.4112483543364781E-2</v>
      </c>
    </row>
    <row r="242" spans="1:12">
      <c r="A242" t="s">
        <v>554</v>
      </c>
      <c r="B242">
        <v>135</v>
      </c>
      <c r="C242">
        <v>122012643</v>
      </c>
      <c r="D242" t="s">
        <v>473</v>
      </c>
      <c r="E242" t="s">
        <v>555</v>
      </c>
      <c r="F242" t="s">
        <v>15</v>
      </c>
      <c r="G242" t="s">
        <v>16</v>
      </c>
      <c r="H242">
        <v>30000000</v>
      </c>
      <c r="I242">
        <v>7.6</v>
      </c>
      <c r="J242" t="str">
        <f>IF(ISNUMBER(SEARCH("|",D242)),LEFT(D242,SEARCH("|",D242)-1),D242)</f>
        <v>Action</v>
      </c>
      <c r="K242">
        <f>(C242-H242)</f>
        <v>92012643</v>
      </c>
      <c r="L242">
        <f>CORREL(H242:H4027,C242:C4027)</f>
        <v>9.3929189420819834E-2</v>
      </c>
    </row>
    <row r="243" spans="1:12">
      <c r="A243" t="s">
        <v>556</v>
      </c>
      <c r="B243">
        <v>108</v>
      </c>
      <c r="C243">
        <v>143704210</v>
      </c>
      <c r="D243" t="s">
        <v>557</v>
      </c>
      <c r="E243" t="s">
        <v>558</v>
      </c>
      <c r="F243" t="s">
        <v>15</v>
      </c>
      <c r="G243" t="s">
        <v>16</v>
      </c>
      <c r="H243">
        <v>52000000</v>
      </c>
      <c r="I243">
        <v>6.3</v>
      </c>
      <c r="J243" t="str">
        <f>IF(ISNUMBER(SEARCH("|",D243)),LEFT(D243,SEARCH("|",D243)-1),D243)</f>
        <v>Comedy</v>
      </c>
      <c r="K243">
        <f>(C243-H243)</f>
        <v>91704210</v>
      </c>
      <c r="L243">
        <f>CORREL(H243:H4028,C243:C4028)</f>
        <v>9.400887629469222E-2</v>
      </c>
    </row>
    <row r="244" spans="1:12">
      <c r="A244" t="s">
        <v>559</v>
      </c>
      <c r="B244">
        <v>130</v>
      </c>
      <c r="C244">
        <v>136019448</v>
      </c>
      <c r="D244" t="s">
        <v>560</v>
      </c>
      <c r="E244" t="s">
        <v>561</v>
      </c>
      <c r="F244" t="s">
        <v>15</v>
      </c>
      <c r="G244" t="s">
        <v>16</v>
      </c>
      <c r="H244">
        <v>44500000</v>
      </c>
      <c r="I244">
        <v>7.7</v>
      </c>
      <c r="J244" t="str">
        <f>IF(ISNUMBER(SEARCH("|",D244)),LEFT(D244,SEARCH("|",D244)-1),D244)</f>
        <v>Biography</v>
      </c>
      <c r="K244">
        <f>(C244-H244)</f>
        <v>91519448</v>
      </c>
      <c r="L244">
        <f>CORREL(H244:H4029,C244:C4029)</f>
        <v>9.4060547819953683E-2</v>
      </c>
    </row>
    <row r="245" spans="1:12">
      <c r="A245" t="s">
        <v>562</v>
      </c>
      <c r="B245">
        <v>153</v>
      </c>
      <c r="C245">
        <v>119518352</v>
      </c>
      <c r="D245" t="s">
        <v>563</v>
      </c>
      <c r="E245" t="s">
        <v>564</v>
      </c>
      <c r="F245" t="s">
        <v>15</v>
      </c>
      <c r="G245" t="s">
        <v>16</v>
      </c>
      <c r="H245">
        <v>28000000</v>
      </c>
      <c r="I245">
        <v>7.9</v>
      </c>
      <c r="J245" t="str">
        <f>IF(ISNUMBER(SEARCH("|",D245)),LEFT(D245,SEARCH("|",D245)-1),D245)</f>
        <v>Biography</v>
      </c>
      <c r="K245">
        <f>(C245-H245)</f>
        <v>91518352</v>
      </c>
      <c r="L245">
        <f>CORREL(H245:H4030,C245:C4030)</f>
        <v>9.4123838938159024E-2</v>
      </c>
    </row>
    <row r="246" spans="1:12">
      <c r="A246" t="s">
        <v>269</v>
      </c>
      <c r="B246">
        <v>95</v>
      </c>
      <c r="C246">
        <v>94900000</v>
      </c>
      <c r="D246" t="s">
        <v>565</v>
      </c>
      <c r="E246" t="s">
        <v>566</v>
      </c>
      <c r="F246" t="s">
        <v>15</v>
      </c>
      <c r="G246" t="s">
        <v>16</v>
      </c>
      <c r="H246">
        <v>4000000</v>
      </c>
      <c r="I246">
        <v>6.1</v>
      </c>
      <c r="J246" t="str">
        <f>IF(ISNUMBER(SEARCH("|",D246)),LEFT(D246,SEARCH("|",D246)-1),D246)</f>
        <v>Drama</v>
      </c>
      <c r="K246">
        <f>(C246-H246)</f>
        <v>90900000</v>
      </c>
      <c r="L246">
        <f>CORREL(H246:H4031,C246:C4031)</f>
        <v>9.4204778723610272E-2</v>
      </c>
    </row>
    <row r="247" spans="1:12">
      <c r="A247" t="s">
        <v>567</v>
      </c>
      <c r="B247">
        <v>95</v>
      </c>
      <c r="C247">
        <v>101736215</v>
      </c>
      <c r="D247" t="s">
        <v>96</v>
      </c>
      <c r="E247" t="s">
        <v>568</v>
      </c>
      <c r="F247" t="s">
        <v>15</v>
      </c>
      <c r="G247" t="s">
        <v>16</v>
      </c>
      <c r="H247">
        <v>11000000</v>
      </c>
      <c r="I247">
        <v>7</v>
      </c>
      <c r="J247" t="str">
        <f>IF(ISNUMBER(SEARCH("|",D247)),LEFT(D247,SEARCH("|",D247)-1),D247)</f>
        <v>Comedy</v>
      </c>
      <c r="K247">
        <f>(C247-H247)</f>
        <v>90736215</v>
      </c>
      <c r="L247">
        <f>CORREL(H247:H4032,C247:C4032)</f>
        <v>9.429001551595366E-2</v>
      </c>
    </row>
    <row r="248" spans="1:12">
      <c r="A248" t="s">
        <v>569</v>
      </c>
      <c r="B248">
        <v>123</v>
      </c>
      <c r="C248">
        <v>215397307</v>
      </c>
      <c r="D248" t="s">
        <v>473</v>
      </c>
      <c r="E248" t="s">
        <v>570</v>
      </c>
      <c r="F248" t="s">
        <v>15</v>
      </c>
      <c r="G248" t="s">
        <v>16</v>
      </c>
      <c r="H248">
        <v>125000000</v>
      </c>
      <c r="I248">
        <v>6.1</v>
      </c>
      <c r="J248" t="str">
        <f>IF(ISNUMBER(SEARCH("|",D248)),LEFT(D248,SEARCH("|",D248)-1),D248)</f>
        <v>Action</v>
      </c>
      <c r="K248">
        <f>(C248-H248)</f>
        <v>90397307</v>
      </c>
      <c r="L248">
        <f>CORREL(H248:H4033,C248:C4033)</f>
        <v>9.437602685629165E-2</v>
      </c>
    </row>
    <row r="249" spans="1:12">
      <c r="A249" t="s">
        <v>221</v>
      </c>
      <c r="B249">
        <v>136</v>
      </c>
      <c r="C249">
        <v>259746958</v>
      </c>
      <c r="D249" t="s">
        <v>28</v>
      </c>
      <c r="E249" t="s">
        <v>571</v>
      </c>
      <c r="F249" t="s">
        <v>15</v>
      </c>
      <c r="G249" t="s">
        <v>16</v>
      </c>
      <c r="H249">
        <v>170000000</v>
      </c>
      <c r="I249">
        <v>7.8</v>
      </c>
      <c r="J249" t="str">
        <f>IF(ISNUMBER(SEARCH("|",D249)),LEFT(D249,SEARCH("|",D249)-1),D249)</f>
        <v>Action</v>
      </c>
      <c r="K249">
        <f>(C249-H249)</f>
        <v>89746958</v>
      </c>
      <c r="L249">
        <f>CORREL(H249:H4034,C249:C4034)</f>
        <v>9.4193155117291968E-2</v>
      </c>
    </row>
    <row r="250" spans="1:12">
      <c r="A250" t="s">
        <v>572</v>
      </c>
      <c r="B250">
        <v>109</v>
      </c>
      <c r="C250">
        <v>124732962</v>
      </c>
      <c r="D250" t="s">
        <v>233</v>
      </c>
      <c r="E250" t="s">
        <v>573</v>
      </c>
      <c r="F250" t="s">
        <v>15</v>
      </c>
      <c r="G250" t="s">
        <v>16</v>
      </c>
      <c r="H250">
        <v>35000000</v>
      </c>
      <c r="I250">
        <v>6.8</v>
      </c>
      <c r="J250" t="str">
        <f>IF(ISNUMBER(SEARCH("|",D250)),LEFT(D250,SEARCH("|",D250)-1),D250)</f>
        <v>Comedy</v>
      </c>
      <c r="K250">
        <f>(C250-H250)</f>
        <v>89732962</v>
      </c>
      <c r="L250">
        <f>CORREL(H250:H4035,C250:C4035)</f>
        <v>9.3755048996300439E-2</v>
      </c>
    </row>
    <row r="251" spans="1:12">
      <c r="A251" t="s">
        <v>574</v>
      </c>
      <c r="B251">
        <v>89</v>
      </c>
      <c r="C251">
        <v>169692572</v>
      </c>
      <c r="D251" t="s">
        <v>575</v>
      </c>
      <c r="E251" t="s">
        <v>576</v>
      </c>
      <c r="F251" t="s">
        <v>15</v>
      </c>
      <c r="G251" t="s">
        <v>16</v>
      </c>
      <c r="H251">
        <v>80000000</v>
      </c>
      <c r="I251">
        <v>6.7</v>
      </c>
      <c r="J251" t="str">
        <f>IF(ISNUMBER(SEARCH("|",D251)),LEFT(D251,SEARCH("|",D251)-1),D251)</f>
        <v>Animation</v>
      </c>
      <c r="K251">
        <f>(C251-H251)</f>
        <v>89692572</v>
      </c>
      <c r="L251">
        <f>CORREL(H251:H4036,C251:C4036)</f>
        <v>9.3828198610386215E-2</v>
      </c>
    </row>
    <row r="252" spans="1:12">
      <c r="A252" t="s">
        <v>450</v>
      </c>
      <c r="B252">
        <v>108</v>
      </c>
      <c r="C252">
        <v>127214072</v>
      </c>
      <c r="D252" t="s">
        <v>128</v>
      </c>
      <c r="E252" t="s">
        <v>577</v>
      </c>
      <c r="F252" t="s">
        <v>15</v>
      </c>
      <c r="G252" t="s">
        <v>16</v>
      </c>
      <c r="H252">
        <v>38000000</v>
      </c>
      <c r="I252">
        <v>6.1</v>
      </c>
      <c r="J252" t="str">
        <f>IF(ISNUMBER(SEARCH("|",D252)),LEFT(D252,SEARCH("|",D252)-1),D252)</f>
        <v>Comedy</v>
      </c>
      <c r="K252">
        <f>(C252-H252)</f>
        <v>89214072</v>
      </c>
      <c r="L252">
        <f>CORREL(H252:H4037,C252:C4037)</f>
        <v>9.3814858294578266E-2</v>
      </c>
    </row>
    <row r="253" spans="1:12">
      <c r="A253" t="s">
        <v>578</v>
      </c>
      <c r="B253">
        <v>92</v>
      </c>
      <c r="C253">
        <v>162495848</v>
      </c>
      <c r="D253" t="s">
        <v>118</v>
      </c>
      <c r="E253" t="s">
        <v>579</v>
      </c>
      <c r="F253" t="s">
        <v>15</v>
      </c>
      <c r="G253" t="s">
        <v>16</v>
      </c>
      <c r="H253">
        <v>74000000</v>
      </c>
      <c r="I253">
        <v>6</v>
      </c>
      <c r="J253" t="str">
        <f>IF(ISNUMBER(SEARCH("|",D253)),LEFT(D253,SEARCH("|",D253)-1),D253)</f>
        <v>Adventure</v>
      </c>
      <c r="K253">
        <f>(C253-H253)</f>
        <v>88495848</v>
      </c>
      <c r="L253">
        <f>CORREL(H253:H4038,C253:C4038)</f>
        <v>9.3884461019976176E-2</v>
      </c>
    </row>
    <row r="254" spans="1:12">
      <c r="A254" t="s">
        <v>580</v>
      </c>
      <c r="B254">
        <v>92</v>
      </c>
      <c r="C254">
        <v>181166115</v>
      </c>
      <c r="D254" t="s">
        <v>18</v>
      </c>
      <c r="E254" t="s">
        <v>581</v>
      </c>
      <c r="F254" t="s">
        <v>15</v>
      </c>
      <c r="G254" t="s">
        <v>16</v>
      </c>
      <c r="H254">
        <v>93000000</v>
      </c>
      <c r="I254">
        <v>5.9</v>
      </c>
      <c r="J254" t="str">
        <f>IF(ISNUMBER(SEARCH("|",D254)),LEFT(D254,SEARCH("|",D254)-1),D254)</f>
        <v>Action</v>
      </c>
      <c r="K254">
        <f>(C254-H254)</f>
        <v>88166115</v>
      </c>
      <c r="L254">
        <f>CORREL(H254:H4039,C254:C4039)</f>
        <v>9.3886758997010308E-2</v>
      </c>
    </row>
    <row r="255" spans="1:12">
      <c r="A255" t="s">
        <v>582</v>
      </c>
      <c r="B255">
        <v>103</v>
      </c>
      <c r="C255">
        <v>103001286</v>
      </c>
      <c r="D255" t="s">
        <v>583</v>
      </c>
      <c r="E255" t="s">
        <v>584</v>
      </c>
      <c r="F255" t="s">
        <v>15</v>
      </c>
      <c r="G255" t="s">
        <v>16</v>
      </c>
      <c r="H255">
        <v>15000000</v>
      </c>
      <c r="I255">
        <v>7.2</v>
      </c>
      <c r="J255" t="str">
        <f>IF(ISNUMBER(SEARCH("|",D255)),LEFT(D255,SEARCH("|",D255)-1),D255)</f>
        <v>Horror</v>
      </c>
      <c r="K255">
        <f>(C255-H255)</f>
        <v>88001286</v>
      </c>
      <c r="L255">
        <f>CORREL(H255:H4040,C255:C4040)</f>
        <v>9.3832086609624984E-2</v>
      </c>
    </row>
    <row r="256" spans="1:12">
      <c r="A256" t="s">
        <v>342</v>
      </c>
      <c r="B256">
        <v>158</v>
      </c>
      <c r="C256">
        <v>148775460</v>
      </c>
      <c r="D256" t="s">
        <v>585</v>
      </c>
      <c r="E256" t="s">
        <v>586</v>
      </c>
      <c r="F256" t="s">
        <v>15</v>
      </c>
      <c r="G256" t="s">
        <v>16</v>
      </c>
      <c r="H256">
        <v>61000000</v>
      </c>
      <c r="I256">
        <v>7.6</v>
      </c>
      <c r="J256" t="str">
        <f>IF(ISNUMBER(SEARCH("|",D256)),LEFT(D256,SEARCH("|",D256)-1),D256)</f>
        <v>Drama</v>
      </c>
      <c r="K256">
        <f>(C256-H256)</f>
        <v>87775460</v>
      </c>
      <c r="L256">
        <f>CORREL(H256:H4041,C256:C4041)</f>
        <v>9.3914560859906501E-2</v>
      </c>
    </row>
    <row r="257" spans="1:12">
      <c r="A257" t="s">
        <v>587</v>
      </c>
      <c r="B257">
        <v>124</v>
      </c>
      <c r="C257">
        <v>172620724</v>
      </c>
      <c r="D257" t="s">
        <v>252</v>
      </c>
      <c r="E257" t="s">
        <v>588</v>
      </c>
      <c r="F257" t="s">
        <v>15</v>
      </c>
      <c r="G257" t="s">
        <v>16</v>
      </c>
      <c r="H257">
        <v>85000000</v>
      </c>
      <c r="I257">
        <v>6.4</v>
      </c>
      <c r="J257" t="str">
        <f>IF(ISNUMBER(SEARCH("|",D257)),LEFT(D257,SEARCH("|",D257)-1),D257)</f>
        <v>Action</v>
      </c>
      <c r="K257">
        <f>(C257-H257)</f>
        <v>87620724</v>
      </c>
      <c r="L257">
        <f>CORREL(H257:H4042,C257:C4042)</f>
        <v>9.3946756458982414E-2</v>
      </c>
    </row>
    <row r="258" spans="1:12">
      <c r="A258" t="s">
        <v>589</v>
      </c>
      <c r="B258">
        <v>99</v>
      </c>
      <c r="C258">
        <v>117559438</v>
      </c>
      <c r="D258" t="s">
        <v>113</v>
      </c>
      <c r="E258" t="s">
        <v>590</v>
      </c>
      <c r="F258" t="s">
        <v>15</v>
      </c>
      <c r="G258" t="s">
        <v>16</v>
      </c>
      <c r="H258">
        <v>30000000</v>
      </c>
      <c r="I258">
        <v>5.0999999999999996</v>
      </c>
      <c r="J258" t="str">
        <f>IF(ISNUMBER(SEARCH("|",D258)),LEFT(D258,SEARCH("|",D258)-1),D258)</f>
        <v>Action</v>
      </c>
      <c r="K258">
        <f>(C258-H258)</f>
        <v>87559438</v>
      </c>
      <c r="L258">
        <f>CORREL(H258:H4043,C258:C4043)</f>
        <v>9.3917826842603608E-2</v>
      </c>
    </row>
    <row r="259" spans="1:12">
      <c r="A259" t="s">
        <v>523</v>
      </c>
      <c r="B259">
        <v>102</v>
      </c>
      <c r="C259">
        <v>101978840</v>
      </c>
      <c r="D259" t="s">
        <v>96</v>
      </c>
      <c r="E259" t="s">
        <v>591</v>
      </c>
      <c r="F259" t="s">
        <v>15</v>
      </c>
      <c r="G259" t="s">
        <v>16</v>
      </c>
      <c r="H259">
        <v>15000000</v>
      </c>
      <c r="I259">
        <v>6.6</v>
      </c>
      <c r="J259" t="str">
        <f>IF(ISNUMBER(SEARCH("|",D259)),LEFT(D259,SEARCH("|",D259)-1),D259)</f>
        <v>Comedy</v>
      </c>
      <c r="K259">
        <f>(C259-H259)</f>
        <v>86978840</v>
      </c>
      <c r="L259">
        <f>CORREL(H259:H4044,C259:C4044)</f>
        <v>9.3993439777132842E-2</v>
      </c>
    </row>
    <row r="260" spans="1:12">
      <c r="A260" t="s">
        <v>50</v>
      </c>
      <c r="B260">
        <v>131</v>
      </c>
      <c r="C260">
        <v>101157447</v>
      </c>
      <c r="D260" t="s">
        <v>592</v>
      </c>
      <c r="E260" t="s">
        <v>593</v>
      </c>
      <c r="F260" t="s">
        <v>15</v>
      </c>
      <c r="G260" t="s">
        <v>16</v>
      </c>
      <c r="H260">
        <v>14400000</v>
      </c>
      <c r="I260">
        <v>8.3000000000000007</v>
      </c>
      <c r="J260" t="str">
        <f>IF(ISNUMBER(SEARCH("|",D260)),LEFT(D260,SEARCH("|",D260)-1),D260)</f>
        <v>Drama</v>
      </c>
      <c r="K260">
        <f>(C260-H260)</f>
        <v>86757447</v>
      </c>
      <c r="L260">
        <f>CORREL(H260:H4045,C260:C4045)</f>
        <v>9.4074736291969802E-2</v>
      </c>
    </row>
    <row r="261" spans="1:12">
      <c r="A261" t="s">
        <v>594</v>
      </c>
      <c r="B261">
        <v>132</v>
      </c>
      <c r="C261">
        <v>116631310</v>
      </c>
      <c r="D261" t="s">
        <v>410</v>
      </c>
      <c r="E261" t="s">
        <v>595</v>
      </c>
      <c r="F261" t="s">
        <v>15</v>
      </c>
      <c r="G261" t="s">
        <v>16</v>
      </c>
      <c r="H261">
        <v>30000000</v>
      </c>
      <c r="I261">
        <v>7.2</v>
      </c>
      <c r="J261" t="str">
        <f>IF(ISNUMBER(SEARCH("|",D261)),LEFT(D261,SEARCH("|",D261)-1),D261)</f>
        <v>Biography</v>
      </c>
      <c r="K261">
        <f>(C261-H261)</f>
        <v>86631310</v>
      </c>
      <c r="L261">
        <f>CORREL(H261:H4046,C261:C4046)</f>
        <v>9.4155817832300676E-2</v>
      </c>
    </row>
    <row r="262" spans="1:12">
      <c r="A262" t="s">
        <v>596</v>
      </c>
      <c r="B262">
        <v>84</v>
      </c>
      <c r="C262">
        <v>141600000</v>
      </c>
      <c r="D262" t="s">
        <v>597</v>
      </c>
      <c r="E262" t="s">
        <v>598</v>
      </c>
      <c r="F262" t="s">
        <v>15</v>
      </c>
      <c r="G262" t="s">
        <v>16</v>
      </c>
      <c r="H262">
        <v>55000000</v>
      </c>
      <c r="I262">
        <v>6.6</v>
      </c>
      <c r="J262" t="str">
        <f>IF(ISNUMBER(SEARCH("|",D262)),LEFT(D262,SEARCH("|",D262)-1),D262)</f>
        <v>Adventure</v>
      </c>
      <c r="K262">
        <f>(C262-H262)</f>
        <v>86600000</v>
      </c>
      <c r="L262">
        <f>CORREL(H262:H4047,C262:C4047)</f>
        <v>9.4230406772706679E-2</v>
      </c>
    </row>
    <row r="263" spans="1:12">
      <c r="A263" t="s">
        <v>599</v>
      </c>
      <c r="B263">
        <v>89</v>
      </c>
      <c r="C263">
        <v>126546825</v>
      </c>
      <c r="D263" t="s">
        <v>600</v>
      </c>
      <c r="E263" t="s">
        <v>601</v>
      </c>
      <c r="F263" t="s">
        <v>15</v>
      </c>
      <c r="G263" t="s">
        <v>357</v>
      </c>
      <c r="H263">
        <v>40000000</v>
      </c>
      <c r="I263">
        <v>6.4</v>
      </c>
      <c r="J263" t="str">
        <f>IF(ISNUMBER(SEARCH("|",D263)),LEFT(D263,SEARCH("|",D263)-1),D263)</f>
        <v>Action</v>
      </c>
      <c r="K263">
        <f>(C263-H263)</f>
        <v>86546825</v>
      </c>
      <c r="L263">
        <f>CORREL(H263:H4048,C263:C4048)</f>
        <v>9.4273697086503419E-2</v>
      </c>
    </row>
    <row r="264" spans="1:12">
      <c r="A264" t="s">
        <v>602</v>
      </c>
      <c r="B264">
        <v>90</v>
      </c>
      <c r="C264">
        <v>160762022</v>
      </c>
      <c r="D264" t="s">
        <v>54</v>
      </c>
      <c r="E264" t="s">
        <v>603</v>
      </c>
      <c r="F264" t="s">
        <v>15</v>
      </c>
      <c r="G264" t="s">
        <v>16</v>
      </c>
      <c r="H264">
        <v>75000000</v>
      </c>
      <c r="I264">
        <v>6</v>
      </c>
      <c r="J264" t="str">
        <f>IF(ISNUMBER(SEARCH("|",D264)),LEFT(D264,SEARCH("|",D264)-1),D264)</f>
        <v>Adventure</v>
      </c>
      <c r="K264">
        <f>(C264-H264)</f>
        <v>85762022</v>
      </c>
      <c r="L264">
        <f>CORREL(H264:H4049,C264:C4049)</f>
        <v>9.4339040449326658E-2</v>
      </c>
    </row>
    <row r="265" spans="1:12">
      <c r="A265" t="s">
        <v>604</v>
      </c>
      <c r="B265">
        <v>120</v>
      </c>
      <c r="C265">
        <v>115648585</v>
      </c>
      <c r="D265" t="s">
        <v>106</v>
      </c>
      <c r="E265" t="s">
        <v>605</v>
      </c>
      <c r="F265" t="s">
        <v>15</v>
      </c>
      <c r="G265" t="s">
        <v>16</v>
      </c>
      <c r="H265">
        <v>30000000</v>
      </c>
      <c r="I265">
        <v>7.8</v>
      </c>
      <c r="J265" t="str">
        <f>IF(ISNUMBER(SEARCH("|",D265)),LEFT(D265,SEARCH("|",D265)-1),D265)</f>
        <v>Biography</v>
      </c>
      <c r="K265">
        <f>(C265-H265)</f>
        <v>85648585</v>
      </c>
      <c r="L265">
        <f>CORREL(H265:H4050,C265:C4050)</f>
        <v>9.4337991301540622E-2</v>
      </c>
    </row>
    <row r="266" spans="1:12">
      <c r="A266" t="s">
        <v>606</v>
      </c>
      <c r="B266">
        <v>112</v>
      </c>
      <c r="C266">
        <v>115646235</v>
      </c>
      <c r="D266" t="s">
        <v>600</v>
      </c>
      <c r="E266" t="s">
        <v>607</v>
      </c>
      <c r="F266" t="s">
        <v>15</v>
      </c>
      <c r="G266" t="s">
        <v>608</v>
      </c>
      <c r="H266">
        <v>30000000</v>
      </c>
      <c r="I266">
        <v>8</v>
      </c>
      <c r="J266" t="str">
        <f>IF(ISNUMBER(SEARCH("|",D266)),LEFT(D266,SEARCH("|",D266)-1),D266)</f>
        <v>Action</v>
      </c>
      <c r="K266">
        <f>(C266-H266)</f>
        <v>85646235</v>
      </c>
      <c r="L266">
        <f>CORREL(H266:H4051,C266:C4051)</f>
        <v>9.4411700395188203E-2</v>
      </c>
    </row>
    <row r="267" spans="1:12">
      <c r="A267" t="s">
        <v>609</v>
      </c>
      <c r="B267">
        <v>91</v>
      </c>
      <c r="C267">
        <v>130512915</v>
      </c>
      <c r="D267" t="s">
        <v>296</v>
      </c>
      <c r="E267" t="s">
        <v>610</v>
      </c>
      <c r="F267" t="s">
        <v>15</v>
      </c>
      <c r="G267" t="s">
        <v>16</v>
      </c>
      <c r="H267">
        <v>45000000</v>
      </c>
      <c r="I267">
        <v>4.8</v>
      </c>
      <c r="J267" t="str">
        <f>IF(ISNUMBER(SEARCH("|",D267)),LEFT(D267,SEARCH("|",D267)-1),D267)</f>
        <v>Comedy</v>
      </c>
      <c r="K267">
        <f>(C267-H267)</f>
        <v>85512915</v>
      </c>
      <c r="L267">
        <f>CORREL(H267:H4052,C267:C4052)</f>
        <v>9.4485538643321015E-2</v>
      </c>
    </row>
    <row r="268" spans="1:12">
      <c r="A268" t="s">
        <v>611</v>
      </c>
      <c r="B268">
        <v>92</v>
      </c>
      <c r="C268">
        <v>215395021</v>
      </c>
      <c r="D268" t="s">
        <v>457</v>
      </c>
      <c r="E268" t="s">
        <v>612</v>
      </c>
      <c r="F268" t="s">
        <v>15</v>
      </c>
      <c r="G268" t="s">
        <v>16</v>
      </c>
      <c r="H268">
        <v>130000000</v>
      </c>
      <c r="I268">
        <v>7.6</v>
      </c>
      <c r="J268" t="str">
        <f>IF(ISNUMBER(SEARCH("|",D268)),LEFT(D268,SEARCH("|",D268)-1),D268)</f>
        <v>Action</v>
      </c>
      <c r="K268">
        <f>(C268-H268)</f>
        <v>85395021</v>
      </c>
      <c r="L268">
        <f>CORREL(H268:H4053,C268:C4053)</f>
        <v>9.4543867809280188E-2</v>
      </c>
    </row>
    <row r="269" spans="1:12">
      <c r="A269" t="s">
        <v>613</v>
      </c>
      <c r="B269">
        <v>121</v>
      </c>
      <c r="C269">
        <v>125069696</v>
      </c>
      <c r="D269" t="s">
        <v>614</v>
      </c>
      <c r="E269" t="s">
        <v>615</v>
      </c>
      <c r="F269" t="s">
        <v>15</v>
      </c>
      <c r="G269" t="s">
        <v>16</v>
      </c>
      <c r="H269">
        <v>40000000</v>
      </c>
      <c r="I269">
        <v>7.6</v>
      </c>
      <c r="J269" t="str">
        <f>IF(ISNUMBER(SEARCH("|",D269)),LEFT(D269,SEARCH("|",D269)-1),D269)</f>
        <v>Action</v>
      </c>
      <c r="K269">
        <f>(C269-H269)</f>
        <v>85069696</v>
      </c>
      <c r="L269">
        <f>CORREL(H269:H4054,C269:C4054)</f>
        <v>9.4336761626907129E-2</v>
      </c>
    </row>
    <row r="270" spans="1:12">
      <c r="A270" t="s">
        <v>207</v>
      </c>
      <c r="B270">
        <v>115</v>
      </c>
      <c r="C270">
        <v>135014968</v>
      </c>
      <c r="D270" t="s">
        <v>616</v>
      </c>
      <c r="E270" t="s">
        <v>617</v>
      </c>
      <c r="F270" t="s">
        <v>15</v>
      </c>
      <c r="G270" t="s">
        <v>16</v>
      </c>
      <c r="H270">
        <v>50000000</v>
      </c>
      <c r="I270">
        <v>6.7</v>
      </c>
      <c r="J270" t="str">
        <f>IF(ISNUMBER(SEARCH("|",D270)),LEFT(D270,SEARCH("|",D270)-1),D270)</f>
        <v>Biography</v>
      </c>
      <c r="K270">
        <f>(C270-H270)</f>
        <v>85014968</v>
      </c>
      <c r="L270">
        <f>CORREL(H270:H4055,C270:C4055)</f>
        <v>9.4401005532691248E-2</v>
      </c>
    </row>
    <row r="271" spans="1:12">
      <c r="A271" t="s">
        <v>618</v>
      </c>
      <c r="B271">
        <v>132</v>
      </c>
      <c r="C271">
        <v>209805005</v>
      </c>
      <c r="D271" t="s">
        <v>215</v>
      </c>
      <c r="E271" t="s">
        <v>619</v>
      </c>
      <c r="F271" t="s">
        <v>15</v>
      </c>
      <c r="G271" t="s">
        <v>16</v>
      </c>
      <c r="H271">
        <v>125000000</v>
      </c>
      <c r="I271">
        <v>7.3</v>
      </c>
      <c r="J271" t="str">
        <f>IF(ISNUMBER(SEARCH("|",D271)),LEFT(D271,SEARCH("|",D271)-1),D271)</f>
        <v>Action</v>
      </c>
      <c r="K271">
        <f>(C271-H271)</f>
        <v>84805005</v>
      </c>
      <c r="L271">
        <f>CORREL(H271:H4056,C271:C4056)</f>
        <v>9.4451926692538574E-2</v>
      </c>
    </row>
    <row r="272" spans="1:12">
      <c r="A272" t="s">
        <v>223</v>
      </c>
      <c r="B272">
        <v>119</v>
      </c>
      <c r="C272">
        <v>109713132</v>
      </c>
      <c r="D272" t="s">
        <v>154</v>
      </c>
      <c r="E272" t="s">
        <v>620</v>
      </c>
      <c r="F272" t="s">
        <v>15</v>
      </c>
      <c r="G272" t="s">
        <v>16</v>
      </c>
      <c r="H272">
        <v>25000000</v>
      </c>
      <c r="I272">
        <v>7.3</v>
      </c>
      <c r="J272" t="str">
        <f>IF(ISNUMBER(SEARCH("|",D272)),LEFT(D272,SEARCH("|",D272)-1),D272)</f>
        <v>Adventure</v>
      </c>
      <c r="K272">
        <f>(C272-H272)</f>
        <v>84713132</v>
      </c>
      <c r="L272">
        <f>CORREL(H272:H4057,C272:C4057)</f>
        <v>9.4268520657628183E-2</v>
      </c>
    </row>
    <row r="273" spans="1:12">
      <c r="A273" t="s">
        <v>352</v>
      </c>
      <c r="B273">
        <v>171</v>
      </c>
      <c r="C273">
        <v>187670866</v>
      </c>
      <c r="D273" t="s">
        <v>205</v>
      </c>
      <c r="E273" t="s">
        <v>621</v>
      </c>
      <c r="F273" t="s">
        <v>15</v>
      </c>
      <c r="G273" t="s">
        <v>16</v>
      </c>
      <c r="H273">
        <v>103000000</v>
      </c>
      <c r="I273">
        <v>8.5</v>
      </c>
      <c r="J273" t="str">
        <f>IF(ISNUMBER(SEARCH("|",D273)),LEFT(D273,SEARCH("|",D273)-1),D273)</f>
        <v>Action</v>
      </c>
      <c r="K273">
        <f>(C273-H273)</f>
        <v>84670866</v>
      </c>
      <c r="L273">
        <f>CORREL(H273:H4058,C273:C4058)</f>
        <v>9.4344953783149776E-2</v>
      </c>
    </row>
    <row r="274" spans="1:12">
      <c r="A274" t="s">
        <v>622</v>
      </c>
      <c r="B274">
        <v>97</v>
      </c>
      <c r="C274">
        <v>110222438</v>
      </c>
      <c r="D274" t="s">
        <v>623</v>
      </c>
      <c r="E274" t="s">
        <v>624</v>
      </c>
      <c r="F274" t="s">
        <v>15</v>
      </c>
      <c r="G274" t="s">
        <v>16</v>
      </c>
      <c r="H274">
        <v>26000000</v>
      </c>
      <c r="I274">
        <v>6.1</v>
      </c>
      <c r="J274" t="str">
        <f>IF(ISNUMBER(SEARCH("|",D274)),LEFT(D274,SEARCH("|",D274)-1),D274)</f>
        <v>Comedy</v>
      </c>
      <c r="K274">
        <f>(C274-H274)</f>
        <v>84222438</v>
      </c>
      <c r="L274">
        <f>CORREL(H274:H4059,C274:C4059)</f>
        <v>9.4254703246099775E-2</v>
      </c>
    </row>
    <row r="275" spans="1:12">
      <c r="A275" t="s">
        <v>625</v>
      </c>
      <c r="B275">
        <v>121</v>
      </c>
      <c r="C275">
        <v>184031112</v>
      </c>
      <c r="D275" t="s">
        <v>133</v>
      </c>
      <c r="E275" t="s">
        <v>626</v>
      </c>
      <c r="F275" t="s">
        <v>15</v>
      </c>
      <c r="G275" t="s">
        <v>16</v>
      </c>
      <c r="H275">
        <v>100000000</v>
      </c>
      <c r="I275">
        <v>5.4</v>
      </c>
      <c r="J275" t="str">
        <f>IF(ISNUMBER(SEARCH("|",D275)),LEFT(D275,SEARCH("|",D275)-1),D275)</f>
        <v>Action</v>
      </c>
      <c r="K275">
        <f>(C275-H275)</f>
        <v>84031112</v>
      </c>
      <c r="L275">
        <f>CORREL(H275:H4060,C275:C4060)</f>
        <v>9.4330166728916767E-2</v>
      </c>
    </row>
    <row r="276" spans="1:12">
      <c r="A276" t="s">
        <v>627</v>
      </c>
      <c r="B276">
        <v>105</v>
      </c>
      <c r="C276">
        <v>176740650</v>
      </c>
      <c r="D276" t="s">
        <v>628</v>
      </c>
      <c r="E276" t="s">
        <v>629</v>
      </c>
      <c r="F276" t="s">
        <v>15</v>
      </c>
      <c r="G276" t="s">
        <v>16</v>
      </c>
      <c r="H276">
        <v>93000000</v>
      </c>
      <c r="I276">
        <v>7.6</v>
      </c>
      <c r="J276" t="str">
        <f>IF(ISNUMBER(SEARCH("|",D276)),LEFT(D276,SEARCH("|",D276)-1),D276)</f>
        <v>Action</v>
      </c>
      <c r="K276">
        <f>(C276-H276)</f>
        <v>83740650</v>
      </c>
      <c r="L276">
        <f>CORREL(H276:H4061,C276:C4061)</f>
        <v>9.4250852756774722E-2</v>
      </c>
    </row>
    <row r="277" spans="1:12">
      <c r="A277" t="s">
        <v>379</v>
      </c>
      <c r="B277">
        <v>106</v>
      </c>
      <c r="C277">
        <v>86300000</v>
      </c>
      <c r="D277" t="s">
        <v>96</v>
      </c>
      <c r="E277" t="s">
        <v>630</v>
      </c>
      <c r="F277" t="s">
        <v>15</v>
      </c>
      <c r="G277" t="s">
        <v>16</v>
      </c>
      <c r="H277">
        <v>2800000</v>
      </c>
      <c r="I277">
        <v>8</v>
      </c>
      <c r="J277" t="str">
        <f>IF(ISNUMBER(SEARCH("|",D277)),LEFT(D277,SEARCH("|",D277)-1),D277)</f>
        <v>Comedy</v>
      </c>
      <c r="K277">
        <f>(C277-H277)</f>
        <v>83500000</v>
      </c>
      <c r="L277">
        <f>CORREL(H277:H4062,C277:C4062)</f>
        <v>9.4195862688181017E-2</v>
      </c>
    </row>
    <row r="278" spans="1:12">
      <c r="A278" t="s">
        <v>362</v>
      </c>
      <c r="B278">
        <v>133</v>
      </c>
      <c r="C278">
        <v>109243478</v>
      </c>
      <c r="D278" t="s">
        <v>128</v>
      </c>
      <c r="E278" t="s">
        <v>631</v>
      </c>
      <c r="F278" t="s">
        <v>15</v>
      </c>
      <c r="G278" t="s">
        <v>16</v>
      </c>
      <c r="H278">
        <v>26000000</v>
      </c>
      <c r="I278">
        <v>7.1</v>
      </c>
      <c r="J278" t="str">
        <f>IF(ISNUMBER(SEARCH("|",D278)),LEFT(D278,SEARCH("|",D278)-1),D278)</f>
        <v>Comedy</v>
      </c>
      <c r="K278">
        <f>(C278-H278)</f>
        <v>83243478</v>
      </c>
      <c r="L278">
        <f>CORREL(H278:H4063,C278:C4063)</f>
        <v>9.4271492656192293E-2</v>
      </c>
    </row>
    <row r="279" spans="1:12">
      <c r="A279" t="s">
        <v>572</v>
      </c>
      <c r="B279">
        <v>115</v>
      </c>
      <c r="C279">
        <v>143151473</v>
      </c>
      <c r="D279" t="s">
        <v>224</v>
      </c>
      <c r="E279" t="s">
        <v>632</v>
      </c>
      <c r="F279" t="s">
        <v>15</v>
      </c>
      <c r="G279" t="s">
        <v>16</v>
      </c>
      <c r="H279">
        <v>60000000</v>
      </c>
      <c r="I279">
        <v>7.1</v>
      </c>
      <c r="J279" t="str">
        <f>IF(ISNUMBER(SEARCH("|",D279)),LEFT(D279,SEARCH("|",D279)-1),D279)</f>
        <v>Comedy</v>
      </c>
      <c r="K279">
        <f>(C279-H279)</f>
        <v>83151473</v>
      </c>
      <c r="L279">
        <f>CORREL(H279:H4064,C279:C4064)</f>
        <v>9.4346018320610056E-2</v>
      </c>
    </row>
    <row r="280" spans="1:12">
      <c r="A280" t="s">
        <v>633</v>
      </c>
      <c r="B280">
        <v>95</v>
      </c>
      <c r="C280">
        <v>87025093</v>
      </c>
      <c r="D280" t="s">
        <v>583</v>
      </c>
      <c r="E280" t="s">
        <v>634</v>
      </c>
      <c r="F280" t="s">
        <v>15</v>
      </c>
      <c r="G280" t="s">
        <v>16</v>
      </c>
      <c r="H280">
        <v>4000000</v>
      </c>
      <c r="I280">
        <v>6.6</v>
      </c>
      <c r="J280" t="str">
        <f>IF(ISNUMBER(SEARCH("|",D280)),LEFT(D280,SEARCH("|",D280)-1),D280)</f>
        <v>Horror</v>
      </c>
      <c r="K280">
        <f>(C280-H280)</f>
        <v>83025093</v>
      </c>
      <c r="L280">
        <f>CORREL(H280:H4065,C280:C4065)</f>
        <v>9.4378528418412919E-2</v>
      </c>
    </row>
    <row r="281" spans="1:12">
      <c r="A281" t="s">
        <v>635</v>
      </c>
      <c r="B281">
        <v>131</v>
      </c>
      <c r="C281">
        <v>102922376</v>
      </c>
      <c r="D281" t="s">
        <v>636</v>
      </c>
      <c r="E281" t="s">
        <v>637</v>
      </c>
      <c r="F281" t="s">
        <v>15</v>
      </c>
      <c r="G281" t="s">
        <v>16</v>
      </c>
      <c r="H281">
        <v>20000000</v>
      </c>
      <c r="I281">
        <v>5.7</v>
      </c>
      <c r="J281" t="str">
        <f>IF(ISNUMBER(SEARCH("|",D281)),LEFT(D281,SEARCH("|",D281)-1),D281)</f>
        <v>Adventure</v>
      </c>
      <c r="K281">
        <f>(C281-H281)</f>
        <v>82922376</v>
      </c>
      <c r="L281">
        <f>CORREL(H281:H4066,C281:C4066)</f>
        <v>9.4454100158571794E-2</v>
      </c>
    </row>
    <row r="282" spans="1:12">
      <c r="A282" t="s">
        <v>115</v>
      </c>
      <c r="B282">
        <v>126</v>
      </c>
      <c r="C282">
        <v>162831698</v>
      </c>
      <c r="D282" t="s">
        <v>638</v>
      </c>
      <c r="E282" t="s">
        <v>639</v>
      </c>
      <c r="F282" t="s">
        <v>15</v>
      </c>
      <c r="G282" t="s">
        <v>16</v>
      </c>
      <c r="H282">
        <v>80000000</v>
      </c>
      <c r="I282">
        <v>7</v>
      </c>
      <c r="J282" t="str">
        <f>IF(ISNUMBER(SEARCH("|",D282)),LEFT(D282,SEARCH("|",D282)-1),D282)</f>
        <v>Action</v>
      </c>
      <c r="K282">
        <f>(C282-H282)</f>
        <v>82831698</v>
      </c>
      <c r="L282">
        <f>CORREL(H282:H4067,C282:C4067)</f>
        <v>9.4530809226143667E-2</v>
      </c>
    </row>
    <row r="283" spans="1:12">
      <c r="A283" t="s">
        <v>384</v>
      </c>
      <c r="B283">
        <v>126</v>
      </c>
      <c r="C283">
        <v>90800000</v>
      </c>
      <c r="D283" t="s">
        <v>640</v>
      </c>
      <c r="E283" t="s">
        <v>641</v>
      </c>
      <c r="F283" t="s">
        <v>15</v>
      </c>
      <c r="G283" t="s">
        <v>16</v>
      </c>
      <c r="H283">
        <v>8000000</v>
      </c>
      <c r="I283">
        <v>7.2</v>
      </c>
      <c r="J283" t="str">
        <f>IF(ISNUMBER(SEARCH("|",D283)),LEFT(D283,SEARCH("|",D283)-1),D283)</f>
        <v>Action</v>
      </c>
      <c r="K283">
        <f>(C283-H283)</f>
        <v>82800000</v>
      </c>
      <c r="L283">
        <f>CORREL(H283:H4068,C283:C4068)</f>
        <v>9.4516016911880968E-2</v>
      </c>
    </row>
    <row r="284" spans="1:12">
      <c r="A284" t="s">
        <v>509</v>
      </c>
      <c r="B284">
        <v>106</v>
      </c>
      <c r="C284">
        <v>117528646</v>
      </c>
      <c r="D284" t="s">
        <v>397</v>
      </c>
      <c r="E284" t="s">
        <v>642</v>
      </c>
      <c r="F284" t="s">
        <v>15</v>
      </c>
      <c r="G284" t="s">
        <v>16</v>
      </c>
      <c r="H284">
        <v>35000000</v>
      </c>
      <c r="I284">
        <v>6.9</v>
      </c>
      <c r="J284" t="str">
        <f>IF(ISNUMBER(SEARCH("|",D284)),LEFT(D284,SEARCH("|",D284)-1),D284)</f>
        <v>Comedy</v>
      </c>
      <c r="K284">
        <f>(C284-H284)</f>
        <v>82528646</v>
      </c>
      <c r="L284">
        <f>CORREL(H284:H4069,C284:C4069)</f>
        <v>9.4592842772001542E-2</v>
      </c>
    </row>
    <row r="285" spans="1:12">
      <c r="A285" t="s">
        <v>469</v>
      </c>
      <c r="B285">
        <v>104</v>
      </c>
      <c r="C285">
        <v>157299717</v>
      </c>
      <c r="D285" t="s">
        <v>28</v>
      </c>
      <c r="E285" t="s">
        <v>643</v>
      </c>
      <c r="F285" t="s">
        <v>15</v>
      </c>
      <c r="G285" t="s">
        <v>16</v>
      </c>
      <c r="H285">
        <v>75000000</v>
      </c>
      <c r="I285">
        <v>7.4</v>
      </c>
      <c r="J285" t="str">
        <f>IF(ISNUMBER(SEARCH("|",D285)),LEFT(D285,SEARCH("|",D285)-1),D285)</f>
        <v>Action</v>
      </c>
      <c r="K285">
        <f>(C285-H285)</f>
        <v>82299717</v>
      </c>
      <c r="L285">
        <f>CORREL(H285:H4070,C285:C4070)</f>
        <v>9.4660744635515895E-2</v>
      </c>
    </row>
    <row r="286" spans="1:12">
      <c r="A286" t="s">
        <v>193</v>
      </c>
      <c r="B286">
        <v>116</v>
      </c>
      <c r="C286">
        <v>152149590</v>
      </c>
      <c r="D286" t="s">
        <v>128</v>
      </c>
      <c r="E286" t="s">
        <v>644</v>
      </c>
      <c r="F286" t="s">
        <v>15</v>
      </c>
      <c r="G286" t="s">
        <v>16</v>
      </c>
      <c r="H286">
        <v>70000000</v>
      </c>
      <c r="I286">
        <v>5.5</v>
      </c>
      <c r="J286" t="str">
        <f>IF(ISNUMBER(SEARCH("|",D286)),LEFT(D286,SEARCH("|",D286)-1),D286)</f>
        <v>Comedy</v>
      </c>
      <c r="K286">
        <f>(C286-H286)</f>
        <v>82149590</v>
      </c>
      <c r="L286">
        <f>CORREL(H286:H4071,C286:C4071)</f>
        <v>9.4659350673147277E-2</v>
      </c>
    </row>
    <row r="287" spans="1:12">
      <c r="A287" t="s">
        <v>323</v>
      </c>
      <c r="B287">
        <v>102</v>
      </c>
      <c r="C287">
        <v>162001186</v>
      </c>
      <c r="D287" t="s">
        <v>96</v>
      </c>
      <c r="E287" t="s">
        <v>645</v>
      </c>
      <c r="F287" t="s">
        <v>15</v>
      </c>
      <c r="G287" t="s">
        <v>16</v>
      </c>
      <c r="H287">
        <v>80000000</v>
      </c>
      <c r="I287">
        <v>6</v>
      </c>
      <c r="J287" t="str">
        <f>IF(ISNUMBER(SEARCH("|",D287)),LEFT(D287,SEARCH("|",D287)-1),D287)</f>
        <v>Comedy</v>
      </c>
      <c r="K287">
        <f>(C287-H287)</f>
        <v>82001186</v>
      </c>
      <c r="L287">
        <f>CORREL(H287:H4072,C287:C4072)</f>
        <v>9.4670281770204756E-2</v>
      </c>
    </row>
    <row r="288" spans="1:12">
      <c r="A288" t="s">
        <v>646</v>
      </c>
      <c r="B288">
        <v>98</v>
      </c>
      <c r="C288">
        <v>84749884</v>
      </c>
      <c r="D288" t="s">
        <v>140</v>
      </c>
      <c r="E288" t="s">
        <v>647</v>
      </c>
      <c r="F288" t="s">
        <v>15</v>
      </c>
      <c r="G288" t="s">
        <v>16</v>
      </c>
      <c r="H288">
        <v>3000000</v>
      </c>
      <c r="I288">
        <v>5.7</v>
      </c>
      <c r="J288" t="str">
        <f>IF(ISNUMBER(SEARCH("|",D288)),LEFT(D288,SEARCH("|",D288)-1),D288)</f>
        <v>Horror</v>
      </c>
      <c r="K288">
        <f>(C288-H288)</f>
        <v>81749884</v>
      </c>
      <c r="L288">
        <f>CORREL(H288:H4073,C288:C4073)</f>
        <v>9.4655479744372981E-2</v>
      </c>
    </row>
    <row r="289" spans="1:12">
      <c r="A289" t="s">
        <v>648</v>
      </c>
      <c r="B289">
        <v>88</v>
      </c>
      <c r="C289">
        <v>84300000</v>
      </c>
      <c r="D289" t="s">
        <v>163</v>
      </c>
      <c r="E289" t="s">
        <v>649</v>
      </c>
      <c r="F289" t="s">
        <v>15</v>
      </c>
      <c r="G289" t="s">
        <v>16</v>
      </c>
      <c r="H289">
        <v>2600000</v>
      </c>
      <c r="I289">
        <v>7.5</v>
      </c>
      <c r="J289" t="str">
        <f>IF(ISNUMBER(SEARCH("|",D289)),LEFT(D289,SEARCH("|",D289)-1),D289)</f>
        <v>Animation</v>
      </c>
      <c r="K289">
        <f>(C289-H289)</f>
        <v>81700000</v>
      </c>
      <c r="L289">
        <f>CORREL(H289:H4074,C289:C4074)</f>
        <v>9.472920007312878E-2</v>
      </c>
    </row>
    <row r="290" spans="1:12">
      <c r="A290" t="s">
        <v>650</v>
      </c>
      <c r="B290">
        <v>105</v>
      </c>
      <c r="C290">
        <v>126805112</v>
      </c>
      <c r="D290" t="s">
        <v>128</v>
      </c>
      <c r="E290" t="s">
        <v>651</v>
      </c>
      <c r="F290" t="s">
        <v>15</v>
      </c>
      <c r="G290" t="s">
        <v>16</v>
      </c>
      <c r="H290">
        <v>46000000</v>
      </c>
      <c r="I290">
        <v>6.3</v>
      </c>
      <c r="J290" t="str">
        <f>IF(ISNUMBER(SEARCH("|",D290)),LEFT(D290,SEARCH("|",D290)-1),D290)</f>
        <v>Comedy</v>
      </c>
      <c r="K290">
        <f>(C290-H290)</f>
        <v>80805112</v>
      </c>
      <c r="L290">
        <f>CORREL(H290:H4075,C290:C4075)</f>
        <v>9.4802703200357399E-2</v>
      </c>
    </row>
    <row r="291" spans="1:12">
      <c r="A291" t="s">
        <v>652</v>
      </c>
      <c r="B291">
        <v>97</v>
      </c>
      <c r="C291">
        <v>100292856</v>
      </c>
      <c r="D291" t="s">
        <v>96</v>
      </c>
      <c r="E291" t="s">
        <v>653</v>
      </c>
      <c r="F291" t="s">
        <v>15</v>
      </c>
      <c r="G291" t="s">
        <v>16</v>
      </c>
      <c r="H291">
        <v>20000000</v>
      </c>
      <c r="I291">
        <v>5.7</v>
      </c>
      <c r="J291" t="str">
        <f>IF(ISNUMBER(SEARCH("|",D291)),LEFT(D291,SEARCH("|",D291)-1),D291)</f>
        <v>Comedy</v>
      </c>
      <c r="K291">
        <f>(C291-H291)</f>
        <v>80292856</v>
      </c>
      <c r="L291">
        <f>CORREL(H291:H4076,C291:C4076)</f>
        <v>9.4856919446241778E-2</v>
      </c>
    </row>
    <row r="292" spans="1:12">
      <c r="A292" t="s">
        <v>260</v>
      </c>
      <c r="B292">
        <v>183</v>
      </c>
      <c r="C292">
        <v>330249062</v>
      </c>
      <c r="D292" t="s">
        <v>28</v>
      </c>
      <c r="E292" t="s">
        <v>654</v>
      </c>
      <c r="F292" t="s">
        <v>15</v>
      </c>
      <c r="G292" t="s">
        <v>16</v>
      </c>
      <c r="H292">
        <v>250000000</v>
      </c>
      <c r="I292">
        <v>6.9</v>
      </c>
      <c r="J292" t="str">
        <f>IF(ISNUMBER(SEARCH("|",D292)),LEFT(D292,SEARCH("|",D292)-1),D292)</f>
        <v>Action</v>
      </c>
      <c r="K292">
        <f>(C292-H292)</f>
        <v>80249062</v>
      </c>
      <c r="L292">
        <f>CORREL(H292:H4077,C292:C4077)</f>
        <v>9.4930577318422582E-2</v>
      </c>
    </row>
    <row r="293" spans="1:12">
      <c r="A293" t="s">
        <v>115</v>
      </c>
      <c r="B293">
        <v>119</v>
      </c>
      <c r="C293">
        <v>180011740</v>
      </c>
      <c r="D293" t="s">
        <v>18</v>
      </c>
      <c r="E293" t="s">
        <v>655</v>
      </c>
      <c r="F293" t="s">
        <v>15</v>
      </c>
      <c r="G293" t="s">
        <v>16</v>
      </c>
      <c r="H293">
        <v>100000000</v>
      </c>
      <c r="I293">
        <v>5.7</v>
      </c>
      <c r="J293" t="str">
        <f>IF(ISNUMBER(SEARCH("|",D293)),LEFT(D293,SEARCH("|",D293)-1),D293)</f>
        <v>Action</v>
      </c>
      <c r="K293">
        <f>(C293-H293)</f>
        <v>80011740</v>
      </c>
      <c r="L293">
        <f>CORREL(H293:H4078,C293:C4078)</f>
        <v>9.3828881739396922E-2</v>
      </c>
    </row>
    <row r="294" spans="1:12">
      <c r="A294" t="s">
        <v>656</v>
      </c>
      <c r="B294">
        <v>88</v>
      </c>
      <c r="C294">
        <v>83400000</v>
      </c>
      <c r="D294" t="s">
        <v>96</v>
      </c>
      <c r="E294" t="s">
        <v>657</v>
      </c>
      <c r="F294" t="s">
        <v>15</v>
      </c>
      <c r="G294" t="s">
        <v>16</v>
      </c>
      <c r="H294">
        <v>3500000</v>
      </c>
      <c r="I294">
        <v>7.8</v>
      </c>
      <c r="J294" t="str">
        <f>IF(ISNUMBER(SEARCH("|",D294)),LEFT(D294,SEARCH("|",D294)-1),D294)</f>
        <v>Comedy</v>
      </c>
      <c r="K294">
        <f>(C294-H294)</f>
        <v>79900000</v>
      </c>
      <c r="L294">
        <f>CORREL(H294:H4079,C294:C4079)</f>
        <v>9.374803948666266E-2</v>
      </c>
    </row>
    <row r="295" spans="1:12">
      <c r="A295" t="s">
        <v>658</v>
      </c>
      <c r="B295">
        <v>112</v>
      </c>
      <c r="C295">
        <v>90556401</v>
      </c>
      <c r="D295" t="s">
        <v>659</v>
      </c>
      <c r="E295" t="s">
        <v>660</v>
      </c>
      <c r="F295" t="s">
        <v>15</v>
      </c>
      <c r="G295" t="s">
        <v>16</v>
      </c>
      <c r="H295">
        <v>11000000</v>
      </c>
      <c r="I295">
        <v>4.5</v>
      </c>
      <c r="J295" t="str">
        <f>IF(ISNUMBER(SEARCH("|",D295)),LEFT(D295,SEARCH("|",D295)-1),D295)</f>
        <v>Comedy</v>
      </c>
      <c r="K295">
        <f>(C295-H295)</f>
        <v>79556401</v>
      </c>
      <c r="L295">
        <f>CORREL(H295:H4080,C295:C4080)</f>
        <v>9.3819551089703315E-2</v>
      </c>
    </row>
    <row r="296" spans="1:12">
      <c r="A296" t="s">
        <v>433</v>
      </c>
      <c r="B296">
        <v>122</v>
      </c>
      <c r="C296">
        <v>91547205</v>
      </c>
      <c r="D296" t="s">
        <v>128</v>
      </c>
      <c r="E296" t="s">
        <v>661</v>
      </c>
      <c r="F296" t="s">
        <v>15</v>
      </c>
      <c r="G296" t="s">
        <v>16</v>
      </c>
      <c r="H296">
        <v>12000000</v>
      </c>
      <c r="I296">
        <v>6.6</v>
      </c>
      <c r="J296" t="str">
        <f>IF(ISNUMBER(SEARCH("|",D296)),LEFT(D296,SEARCH("|",D296)-1),D296)</f>
        <v>Comedy</v>
      </c>
      <c r="K296">
        <f>(C296-H296)</f>
        <v>79547205</v>
      </c>
      <c r="L296">
        <f>CORREL(H296:H4081,C296:C4081)</f>
        <v>9.3892968691418041E-2</v>
      </c>
    </row>
    <row r="297" spans="1:12">
      <c r="A297" t="s">
        <v>662</v>
      </c>
      <c r="B297">
        <v>101</v>
      </c>
      <c r="C297">
        <v>96471845</v>
      </c>
      <c r="D297" t="s">
        <v>663</v>
      </c>
      <c r="E297" t="s">
        <v>664</v>
      </c>
      <c r="F297" t="s">
        <v>15</v>
      </c>
      <c r="G297" t="s">
        <v>16</v>
      </c>
      <c r="H297">
        <v>17000000</v>
      </c>
      <c r="I297">
        <v>7.6</v>
      </c>
      <c r="J297" t="str">
        <f>IF(ISNUMBER(SEARCH("|",D297)),LEFT(D297,SEARCH("|",D297)-1),D297)</f>
        <v>Fantasy</v>
      </c>
      <c r="K297">
        <f>(C297-H297)</f>
        <v>79471845</v>
      </c>
      <c r="L297">
        <f>CORREL(H297:H4082,C297:C4082)</f>
        <v>9.3966603080105168E-2</v>
      </c>
    </row>
    <row r="298" spans="1:12">
      <c r="A298" t="s">
        <v>665</v>
      </c>
      <c r="B298">
        <v>128</v>
      </c>
      <c r="C298">
        <v>95860116</v>
      </c>
      <c r="D298" t="s">
        <v>65</v>
      </c>
      <c r="E298" t="s">
        <v>666</v>
      </c>
      <c r="F298" t="s">
        <v>15</v>
      </c>
      <c r="G298" t="s">
        <v>16</v>
      </c>
      <c r="H298">
        <v>16400000</v>
      </c>
      <c r="I298">
        <v>8</v>
      </c>
      <c r="J298" t="str">
        <f>IF(ISNUMBER(SEARCH("|",D298)),LEFT(D298,SEARCH("|",D298)-1),D298)</f>
        <v>Comedy</v>
      </c>
      <c r="K298">
        <f>(C298-H298)</f>
        <v>79460116</v>
      </c>
      <c r="L298">
        <f>CORREL(H298:H4083,C298:C4083)</f>
        <v>9.4040308980857676E-2</v>
      </c>
    </row>
    <row r="299" spans="1:12">
      <c r="A299" t="s">
        <v>667</v>
      </c>
      <c r="B299">
        <v>103</v>
      </c>
      <c r="C299">
        <v>105444419</v>
      </c>
      <c r="D299" t="s">
        <v>96</v>
      </c>
      <c r="E299" t="s">
        <v>668</v>
      </c>
      <c r="F299" t="s">
        <v>15</v>
      </c>
      <c r="G299" t="s">
        <v>16</v>
      </c>
      <c r="H299">
        <v>26000000</v>
      </c>
      <c r="I299">
        <v>6.2</v>
      </c>
      <c r="J299" t="str">
        <f>IF(ISNUMBER(SEARCH("|",D299)),LEFT(D299,SEARCH("|",D299)-1),D299)</f>
        <v>Comedy</v>
      </c>
      <c r="K299">
        <f>(C299-H299)</f>
        <v>79444419</v>
      </c>
      <c r="L299">
        <f>CORREL(H299:H4084,C299:C4084)</f>
        <v>9.4114130773817722E-2</v>
      </c>
    </row>
    <row r="300" spans="1:12">
      <c r="A300" t="s">
        <v>669</v>
      </c>
      <c r="B300">
        <v>99</v>
      </c>
      <c r="C300">
        <v>91443253</v>
      </c>
      <c r="D300" t="s">
        <v>410</v>
      </c>
      <c r="E300" t="s">
        <v>670</v>
      </c>
      <c r="F300" t="s">
        <v>15</v>
      </c>
      <c r="G300" t="s">
        <v>16</v>
      </c>
      <c r="H300">
        <v>12000000</v>
      </c>
      <c r="I300">
        <v>5.8</v>
      </c>
      <c r="J300" t="str">
        <f>IF(ISNUMBER(SEARCH("|",D300)),LEFT(D300,SEARCH("|",D300)-1),D300)</f>
        <v>Biography</v>
      </c>
      <c r="K300">
        <f>(C300-H300)</f>
        <v>79443253</v>
      </c>
      <c r="L300">
        <f>CORREL(H300:H4085,C300:C4085)</f>
        <v>9.418551993647005E-2</v>
      </c>
    </row>
    <row r="301" spans="1:12">
      <c r="A301" t="s">
        <v>671</v>
      </c>
      <c r="B301">
        <v>104</v>
      </c>
      <c r="C301">
        <v>139225854</v>
      </c>
      <c r="D301" t="s">
        <v>296</v>
      </c>
      <c r="E301" t="s">
        <v>672</v>
      </c>
      <c r="F301" t="s">
        <v>15</v>
      </c>
      <c r="G301" t="s">
        <v>16</v>
      </c>
      <c r="H301">
        <v>60000000</v>
      </c>
      <c r="I301">
        <v>5.5</v>
      </c>
      <c r="J301" t="str">
        <f>IF(ISNUMBER(SEARCH("|",D301)),LEFT(D301,SEARCH("|",D301)-1),D301)</f>
        <v>Comedy</v>
      </c>
      <c r="K301">
        <f>(C301-H301)</f>
        <v>79225854</v>
      </c>
      <c r="L301">
        <f>CORREL(H301:H4086,C301:C4086)</f>
        <v>9.4259333771293655E-2</v>
      </c>
    </row>
    <row r="302" spans="1:12">
      <c r="A302" t="s">
        <v>431</v>
      </c>
      <c r="B302">
        <v>188</v>
      </c>
      <c r="C302">
        <v>134218018</v>
      </c>
      <c r="D302" t="s">
        <v>673</v>
      </c>
      <c r="E302" t="s">
        <v>674</v>
      </c>
      <c r="F302" t="s">
        <v>15</v>
      </c>
      <c r="G302" t="s">
        <v>16</v>
      </c>
      <c r="H302">
        <v>55000000</v>
      </c>
      <c r="I302">
        <v>7.3</v>
      </c>
      <c r="J302" t="str">
        <f>IF(ISNUMBER(SEARCH("|",D302)),LEFT(D302,SEARCH("|",D302)-1),D302)</f>
        <v>Action</v>
      </c>
      <c r="K302">
        <f>(C302-H302)</f>
        <v>79218018</v>
      </c>
      <c r="L302">
        <f>CORREL(H302:H4087,C302:C4087)</f>
        <v>9.4290208942229559E-2</v>
      </c>
    </row>
    <row r="303" spans="1:12">
      <c r="A303" t="s">
        <v>24</v>
      </c>
      <c r="B303">
        <v>154</v>
      </c>
      <c r="C303">
        <v>94175854</v>
      </c>
      <c r="D303" t="s">
        <v>256</v>
      </c>
      <c r="E303" t="s">
        <v>675</v>
      </c>
      <c r="F303" t="s">
        <v>15</v>
      </c>
      <c r="G303" t="s">
        <v>16</v>
      </c>
      <c r="H303">
        <v>15000000</v>
      </c>
      <c r="I303">
        <v>7.8</v>
      </c>
      <c r="J303" t="str">
        <f>IF(ISNUMBER(SEARCH("|",D303)),LEFT(D303,SEARCH("|",D303)-1),D303)</f>
        <v>Drama</v>
      </c>
      <c r="K303">
        <f>(C303-H303)</f>
        <v>79175854</v>
      </c>
      <c r="L303">
        <f>CORREL(H303:H4088,C303:C4088)</f>
        <v>9.4330259897514049E-2</v>
      </c>
    </row>
    <row r="304" spans="1:12">
      <c r="A304" t="s">
        <v>214</v>
      </c>
      <c r="B304">
        <v>106</v>
      </c>
      <c r="C304">
        <v>83574831</v>
      </c>
      <c r="D304" t="s">
        <v>663</v>
      </c>
      <c r="E304" t="s">
        <v>676</v>
      </c>
      <c r="F304" t="s">
        <v>15</v>
      </c>
      <c r="G304" t="s">
        <v>16</v>
      </c>
      <c r="H304">
        <v>5000000</v>
      </c>
      <c r="I304">
        <v>6.6</v>
      </c>
      <c r="J304" t="str">
        <f>IF(ISNUMBER(SEARCH("|",D304)),LEFT(D304,SEARCH("|",D304)-1),D304)</f>
        <v>Fantasy</v>
      </c>
      <c r="K304">
        <f>(C304-H304)</f>
        <v>78574831</v>
      </c>
      <c r="L304">
        <f>CORREL(H304:H4089,C304:C4089)</f>
        <v>9.4404180472973456E-2</v>
      </c>
    </row>
    <row r="305" spans="1:12">
      <c r="A305" t="s">
        <v>73</v>
      </c>
      <c r="B305">
        <v>156</v>
      </c>
      <c r="C305">
        <v>336530303</v>
      </c>
      <c r="D305" t="s">
        <v>677</v>
      </c>
      <c r="E305" t="s">
        <v>678</v>
      </c>
      <c r="F305" t="s">
        <v>15</v>
      </c>
      <c r="G305" t="s">
        <v>16</v>
      </c>
      <c r="H305">
        <v>258000000</v>
      </c>
      <c r="I305">
        <v>6.2</v>
      </c>
      <c r="J305" t="str">
        <f>IF(ISNUMBER(SEARCH("|",D305)),LEFT(D305,SEARCH("|",D305)-1),D305)</f>
        <v>Action</v>
      </c>
      <c r="K305">
        <f>(C305-H305)</f>
        <v>78530303</v>
      </c>
      <c r="L305">
        <f>CORREL(H305:H4090,C305:C4090)</f>
        <v>9.4474809798258244E-2</v>
      </c>
    </row>
    <row r="306" spans="1:12">
      <c r="A306" t="s">
        <v>64</v>
      </c>
      <c r="B306">
        <v>108</v>
      </c>
      <c r="C306">
        <v>118500000</v>
      </c>
      <c r="D306" t="s">
        <v>154</v>
      </c>
      <c r="E306" t="s">
        <v>679</v>
      </c>
      <c r="F306" t="s">
        <v>15</v>
      </c>
      <c r="G306" t="s">
        <v>16</v>
      </c>
      <c r="H306">
        <v>40000000</v>
      </c>
      <c r="I306">
        <v>7.8</v>
      </c>
      <c r="J306" t="str">
        <f>IF(ISNUMBER(SEARCH("|",D306)),LEFT(D306,SEARCH("|",D306)-1),D306)</f>
        <v>Adventure</v>
      </c>
      <c r="K306">
        <f>(C306-H306)</f>
        <v>78500000</v>
      </c>
      <c r="L306">
        <f>CORREL(H306:H4091,C306:C4091)</f>
        <v>9.3283461730478121E-2</v>
      </c>
    </row>
    <row r="307" spans="1:12">
      <c r="A307" t="s">
        <v>680</v>
      </c>
      <c r="B307">
        <v>90</v>
      </c>
      <c r="C307">
        <v>108360000</v>
      </c>
      <c r="D307" t="s">
        <v>190</v>
      </c>
      <c r="E307" t="s">
        <v>681</v>
      </c>
      <c r="F307" t="s">
        <v>15</v>
      </c>
      <c r="G307" t="s">
        <v>16</v>
      </c>
      <c r="H307">
        <v>30000000</v>
      </c>
      <c r="I307">
        <v>6.3</v>
      </c>
      <c r="J307" t="str">
        <f>IF(ISNUMBER(SEARCH("|",D307)),LEFT(D307,SEARCH("|",D307)-1),D307)</f>
        <v>Adventure</v>
      </c>
      <c r="K307">
        <f>(C307-H307)</f>
        <v>78360000</v>
      </c>
      <c r="L307">
        <f>CORREL(H307:H4092,C307:C4092)</f>
        <v>9.3343736811243347E-2</v>
      </c>
    </row>
    <row r="308" spans="1:12">
      <c r="A308" t="s">
        <v>682</v>
      </c>
      <c r="B308">
        <v>112</v>
      </c>
      <c r="C308">
        <v>91038276</v>
      </c>
      <c r="D308" t="s">
        <v>565</v>
      </c>
      <c r="E308" t="s">
        <v>683</v>
      </c>
      <c r="F308" t="s">
        <v>15</v>
      </c>
      <c r="G308" t="s">
        <v>16</v>
      </c>
      <c r="H308">
        <v>13000000</v>
      </c>
      <c r="I308">
        <v>6.1</v>
      </c>
      <c r="J308" t="str">
        <f>IF(ISNUMBER(SEARCH("|",D308)),LEFT(D308,SEARCH("|",D308)-1),D308)</f>
        <v>Drama</v>
      </c>
      <c r="K308">
        <f>(C308-H308)</f>
        <v>78038276</v>
      </c>
      <c r="L308">
        <f>CORREL(H308:H4093,C308:C4093)</f>
        <v>9.3412410769250914E-2</v>
      </c>
    </row>
    <row r="309" spans="1:12">
      <c r="A309" t="s">
        <v>334</v>
      </c>
      <c r="B309">
        <v>125</v>
      </c>
      <c r="C309">
        <v>127997349</v>
      </c>
      <c r="D309" t="s">
        <v>684</v>
      </c>
      <c r="E309" t="s">
        <v>685</v>
      </c>
      <c r="F309" t="s">
        <v>15</v>
      </c>
      <c r="G309" t="s">
        <v>16</v>
      </c>
      <c r="H309">
        <v>50000000</v>
      </c>
      <c r="I309">
        <v>6</v>
      </c>
      <c r="J309" t="str">
        <f>IF(ISNUMBER(SEARCH("|",D309)),LEFT(D309,SEARCH("|",D309)-1),D309)</f>
        <v>Adventure</v>
      </c>
      <c r="K309">
        <f>(C309-H309)</f>
        <v>77997349</v>
      </c>
      <c r="L309">
        <f>CORREL(H309:H4094,C309:C4094)</f>
        <v>9.348508700089464E-2</v>
      </c>
    </row>
    <row r="310" spans="1:12">
      <c r="A310" t="s">
        <v>613</v>
      </c>
      <c r="B310">
        <v>102</v>
      </c>
      <c r="C310">
        <v>227946274</v>
      </c>
      <c r="D310" t="s">
        <v>686</v>
      </c>
      <c r="E310" t="s">
        <v>687</v>
      </c>
      <c r="F310" t="s">
        <v>15</v>
      </c>
      <c r="G310" t="s">
        <v>16</v>
      </c>
      <c r="H310">
        <v>150000000</v>
      </c>
      <c r="I310">
        <v>6.4</v>
      </c>
      <c r="J310" t="str">
        <f>IF(ISNUMBER(SEARCH("|",D310)),LEFT(D310,SEARCH("|",D310)-1),D310)</f>
        <v>Action</v>
      </c>
      <c r="K310">
        <f>(C310-H310)</f>
        <v>77946274</v>
      </c>
      <c r="L310">
        <f>CORREL(H310:H4095,C310:C4095)</f>
        <v>9.3532330291941107E-2</v>
      </c>
    </row>
    <row r="311" spans="1:12">
      <c r="A311" t="s">
        <v>688</v>
      </c>
      <c r="B311">
        <v>99</v>
      </c>
      <c r="C311">
        <v>84263837</v>
      </c>
      <c r="D311" t="s">
        <v>583</v>
      </c>
      <c r="E311" t="s">
        <v>689</v>
      </c>
      <c r="F311" t="s">
        <v>15</v>
      </c>
      <c r="G311" t="s">
        <v>16</v>
      </c>
      <c r="H311">
        <v>6500000</v>
      </c>
      <c r="I311">
        <v>5.4</v>
      </c>
      <c r="J311" t="str">
        <f>IF(ISNUMBER(SEARCH("|",D311)),LEFT(D311,SEARCH("|",D311)-1),D311)</f>
        <v>Horror</v>
      </c>
      <c r="K311">
        <f>(C311-H311)</f>
        <v>77763837</v>
      </c>
      <c r="L311">
        <f>CORREL(H311:H4096,C311:C4096)</f>
        <v>9.3214296922250986E-2</v>
      </c>
    </row>
    <row r="312" spans="1:12">
      <c r="A312" t="s">
        <v>690</v>
      </c>
      <c r="B312">
        <v>88</v>
      </c>
      <c r="C312">
        <v>112692062</v>
      </c>
      <c r="D312" t="s">
        <v>691</v>
      </c>
      <c r="E312" t="s">
        <v>692</v>
      </c>
      <c r="F312" t="s">
        <v>15</v>
      </c>
      <c r="G312" t="s">
        <v>16</v>
      </c>
      <c r="H312">
        <v>35000000</v>
      </c>
      <c r="I312">
        <v>5.4</v>
      </c>
      <c r="J312" t="str">
        <f>IF(ISNUMBER(SEARCH("|",D312)),LEFT(D312,SEARCH("|",D312)-1),D312)</f>
        <v>Action</v>
      </c>
      <c r="K312">
        <f>(C312-H312)</f>
        <v>77692062</v>
      </c>
      <c r="L312">
        <f>CORREL(H312:H4097,C312:C4097)</f>
        <v>9.3285309112566203E-2</v>
      </c>
    </row>
    <row r="313" spans="1:12">
      <c r="A313" t="s">
        <v>582</v>
      </c>
      <c r="B313">
        <v>120</v>
      </c>
      <c r="C313">
        <v>101334374</v>
      </c>
      <c r="D313" t="s">
        <v>583</v>
      </c>
      <c r="E313" t="s">
        <v>693</v>
      </c>
      <c r="F313" t="s">
        <v>15</v>
      </c>
      <c r="G313" t="s">
        <v>16</v>
      </c>
      <c r="H313">
        <v>24000000</v>
      </c>
      <c r="I313">
        <v>6.1</v>
      </c>
      <c r="J313" t="str">
        <f>IF(ISNUMBER(SEARCH("|",D313)),LEFT(D313,SEARCH("|",D313)-1),D313)</f>
        <v>Horror</v>
      </c>
      <c r="K313">
        <f>(C313-H313)</f>
        <v>77334374</v>
      </c>
      <c r="L313">
        <f>CORREL(H313:H4098,C313:C4098)</f>
        <v>9.3349989670229186E-2</v>
      </c>
    </row>
    <row r="314" spans="1:12">
      <c r="A314" t="s">
        <v>694</v>
      </c>
      <c r="B314">
        <v>114</v>
      </c>
      <c r="C314">
        <v>91121452</v>
      </c>
      <c r="D314" t="s">
        <v>695</v>
      </c>
      <c r="E314" t="s">
        <v>696</v>
      </c>
      <c r="F314" t="s">
        <v>15</v>
      </c>
      <c r="G314" t="s">
        <v>153</v>
      </c>
      <c r="H314">
        <v>14000000</v>
      </c>
      <c r="I314">
        <v>8.1</v>
      </c>
      <c r="J314" t="str">
        <f>IF(ISNUMBER(SEARCH("|",D314)),LEFT(D314,SEARCH("|",D314)-1),D314)</f>
        <v>Biography</v>
      </c>
      <c r="K314">
        <f>(C314-H314)</f>
        <v>77121452</v>
      </c>
      <c r="L314">
        <f>CORREL(H314:H4099,C314:C4099)</f>
        <v>9.342080426908958E-2</v>
      </c>
    </row>
    <row r="315" spans="1:12">
      <c r="A315" t="s">
        <v>697</v>
      </c>
      <c r="B315">
        <v>96</v>
      </c>
      <c r="C315">
        <v>95001351</v>
      </c>
      <c r="D315" t="s">
        <v>128</v>
      </c>
      <c r="E315" t="s">
        <v>698</v>
      </c>
      <c r="F315" t="s">
        <v>15</v>
      </c>
      <c r="G315" t="s">
        <v>16</v>
      </c>
      <c r="H315">
        <v>18000000</v>
      </c>
      <c r="I315">
        <v>6.2</v>
      </c>
      <c r="J315" t="str">
        <f>IF(ISNUMBER(SEARCH("|",D315)),LEFT(D315,SEARCH("|",D315)-1),D315)</f>
        <v>Comedy</v>
      </c>
      <c r="K315">
        <f>(C315-H315)</f>
        <v>77001351</v>
      </c>
      <c r="L315">
        <f>CORREL(H315:H4100,C315:C4100)</f>
        <v>9.3492726745168772E-2</v>
      </c>
    </row>
    <row r="316" spans="1:12">
      <c r="A316" t="s">
        <v>444</v>
      </c>
      <c r="B316">
        <v>112</v>
      </c>
      <c r="C316">
        <v>126975169</v>
      </c>
      <c r="D316" t="s">
        <v>699</v>
      </c>
      <c r="E316" t="s">
        <v>700</v>
      </c>
      <c r="F316" t="s">
        <v>15</v>
      </c>
      <c r="G316" t="s">
        <v>16</v>
      </c>
      <c r="H316">
        <v>50000000</v>
      </c>
      <c r="I316">
        <v>7.1</v>
      </c>
      <c r="J316" t="str">
        <f>IF(ISNUMBER(SEARCH("|",D316)),LEFT(D316,SEARCH("|",D316)-1),D316)</f>
        <v>Mystery</v>
      </c>
      <c r="K316">
        <f>(C316-H316)</f>
        <v>76975169</v>
      </c>
      <c r="L316">
        <f>CORREL(H316:H4101,C316:C4101)</f>
        <v>9.356451763588812E-2</v>
      </c>
    </row>
    <row r="317" spans="1:12">
      <c r="A317" t="s">
        <v>492</v>
      </c>
      <c r="B317">
        <v>89</v>
      </c>
      <c r="C317">
        <v>92823600</v>
      </c>
      <c r="D317" t="s">
        <v>233</v>
      </c>
      <c r="E317" t="s">
        <v>701</v>
      </c>
      <c r="F317" t="s">
        <v>15</v>
      </c>
      <c r="G317" t="s">
        <v>16</v>
      </c>
      <c r="H317">
        <v>16000000</v>
      </c>
      <c r="I317">
        <v>7.6</v>
      </c>
      <c r="J317" t="str">
        <f>IF(ISNUMBER(SEARCH("|",D317)),LEFT(D317,SEARCH("|",D317)-1),D317)</f>
        <v>Comedy</v>
      </c>
      <c r="K317">
        <f>(C317-H317)</f>
        <v>76823600</v>
      </c>
      <c r="L317">
        <f>CORREL(H317:H4102,C317:C4102)</f>
        <v>9.3611376292341397E-2</v>
      </c>
    </row>
    <row r="318" spans="1:12">
      <c r="A318" t="s">
        <v>702</v>
      </c>
      <c r="B318">
        <v>189</v>
      </c>
      <c r="C318">
        <v>136801374</v>
      </c>
      <c r="D318" t="s">
        <v>703</v>
      </c>
      <c r="E318" t="s">
        <v>704</v>
      </c>
      <c r="F318" t="s">
        <v>15</v>
      </c>
      <c r="G318" t="s">
        <v>16</v>
      </c>
      <c r="H318">
        <v>60000000</v>
      </c>
      <c r="I318">
        <v>8.5</v>
      </c>
      <c r="J318" t="str">
        <f>IF(ISNUMBER(SEARCH("|",D318)),LEFT(D318,SEARCH("|",D318)-1),D318)</f>
        <v>Crime</v>
      </c>
      <c r="K318">
        <f>(C318-H318)</f>
        <v>76801374</v>
      </c>
      <c r="L318">
        <f>CORREL(H318:H4103,C318:C4103)</f>
        <v>9.3683166276697052E-2</v>
      </c>
    </row>
    <row r="319" spans="1:12">
      <c r="A319" t="s">
        <v>667</v>
      </c>
      <c r="B319">
        <v>96</v>
      </c>
      <c r="C319">
        <v>81200000</v>
      </c>
      <c r="D319" t="s">
        <v>96</v>
      </c>
      <c r="E319" t="s">
        <v>705</v>
      </c>
      <c r="F319" t="s">
        <v>15</v>
      </c>
      <c r="G319" t="s">
        <v>16</v>
      </c>
      <c r="H319">
        <v>4500000</v>
      </c>
      <c r="I319">
        <v>6.7</v>
      </c>
      <c r="J319" t="str">
        <f>IF(ISNUMBER(SEARCH("|",D319)),LEFT(D319,SEARCH("|",D319)-1),D319)</f>
        <v>Comedy</v>
      </c>
      <c r="K319">
        <f>(C319-H319)</f>
        <v>76700000</v>
      </c>
      <c r="L319">
        <f>CORREL(H319:H4104,C319:C4104)</f>
        <v>9.3713197234430848E-2</v>
      </c>
    </row>
    <row r="320" spans="1:12">
      <c r="A320" t="s">
        <v>706</v>
      </c>
      <c r="B320">
        <v>103</v>
      </c>
      <c r="C320">
        <v>106694016</v>
      </c>
      <c r="D320" t="s">
        <v>397</v>
      </c>
      <c r="E320" t="s">
        <v>707</v>
      </c>
      <c r="F320" t="s">
        <v>15</v>
      </c>
      <c r="G320" t="s">
        <v>16</v>
      </c>
      <c r="H320">
        <v>30000000</v>
      </c>
      <c r="I320">
        <v>6.7</v>
      </c>
      <c r="J320" t="str">
        <f>IF(ISNUMBER(SEARCH("|",D320)),LEFT(D320,SEARCH("|",D320)-1),D320)</f>
        <v>Comedy</v>
      </c>
      <c r="K320">
        <f>(C320-H320)</f>
        <v>76694016</v>
      </c>
      <c r="L320">
        <f>CORREL(H320:H4105,C320:C4105)</f>
        <v>9.3782068794994858E-2</v>
      </c>
    </row>
    <row r="321" spans="1:12">
      <c r="A321" t="s">
        <v>708</v>
      </c>
      <c r="B321">
        <v>83</v>
      </c>
      <c r="C321">
        <v>100491683</v>
      </c>
      <c r="D321" t="s">
        <v>709</v>
      </c>
      <c r="E321" t="s">
        <v>710</v>
      </c>
      <c r="F321" t="s">
        <v>15</v>
      </c>
      <c r="G321" t="s">
        <v>16</v>
      </c>
      <c r="H321">
        <v>24000000</v>
      </c>
      <c r="I321">
        <v>5.9</v>
      </c>
      <c r="J321" t="str">
        <f>IF(ISNUMBER(SEARCH("|",D321)),LEFT(D321,SEARCH("|",D321)-1),D321)</f>
        <v>Adventure</v>
      </c>
      <c r="K321">
        <f>(C321-H321)</f>
        <v>76491683</v>
      </c>
      <c r="L321">
        <f>CORREL(H321:H4106,C321:C4106)</f>
        <v>9.3849779286993895E-2</v>
      </c>
    </row>
    <row r="322" spans="1:12">
      <c r="A322" t="s">
        <v>711</v>
      </c>
      <c r="B322">
        <v>96</v>
      </c>
      <c r="C322">
        <v>126203320</v>
      </c>
      <c r="D322" t="s">
        <v>128</v>
      </c>
      <c r="E322" t="s">
        <v>712</v>
      </c>
      <c r="F322" t="s">
        <v>15</v>
      </c>
      <c r="G322" t="s">
        <v>16</v>
      </c>
      <c r="H322">
        <v>50000000</v>
      </c>
      <c r="I322">
        <v>5.8</v>
      </c>
      <c r="J322" t="str">
        <f>IF(ISNUMBER(SEARCH("|",D322)),LEFT(D322,SEARCH("|",D322)-1),D322)</f>
        <v>Comedy</v>
      </c>
      <c r="K322">
        <f>(C322-H322)</f>
        <v>76203320</v>
      </c>
      <c r="L322">
        <f>CORREL(H322:H4107,C322:C4107)</f>
        <v>9.392009551312723E-2</v>
      </c>
    </row>
    <row r="323" spans="1:12">
      <c r="A323" t="s">
        <v>713</v>
      </c>
      <c r="B323">
        <v>113</v>
      </c>
      <c r="C323">
        <v>158115031</v>
      </c>
      <c r="D323" t="s">
        <v>714</v>
      </c>
      <c r="E323" t="s">
        <v>715</v>
      </c>
      <c r="F323" t="s">
        <v>15</v>
      </c>
      <c r="G323" t="s">
        <v>16</v>
      </c>
      <c r="H323">
        <v>82000000</v>
      </c>
      <c r="I323">
        <v>6.4</v>
      </c>
      <c r="J323" t="str">
        <f>IF(ISNUMBER(SEARCH("|",D323)),LEFT(D323,SEARCH("|",D323)-1),D323)</f>
        <v>Comedy</v>
      </c>
      <c r="K323">
        <f>(C323-H323)</f>
        <v>76115031</v>
      </c>
      <c r="L323">
        <f>CORREL(H323:H4108,C323:C4108)</f>
        <v>9.3966771388211023E-2</v>
      </c>
    </row>
    <row r="324" spans="1:12">
      <c r="A324" t="s">
        <v>455</v>
      </c>
      <c r="B324">
        <v>190</v>
      </c>
      <c r="C324">
        <v>124107476</v>
      </c>
      <c r="D324" t="s">
        <v>716</v>
      </c>
      <c r="E324" t="s">
        <v>717</v>
      </c>
      <c r="F324" t="s">
        <v>15</v>
      </c>
      <c r="G324" t="s">
        <v>16</v>
      </c>
      <c r="H324">
        <v>48000000</v>
      </c>
      <c r="I324">
        <v>7.6</v>
      </c>
      <c r="J324" t="str">
        <f>IF(ISNUMBER(SEARCH("|",D324)),LEFT(D324,SEARCH("|",D324)-1),D324)</f>
        <v>Crime</v>
      </c>
      <c r="K324">
        <f>(C324-H324)</f>
        <v>76107476</v>
      </c>
      <c r="L324">
        <f>CORREL(H324:H4109,C324:C4109)</f>
        <v>9.3944594713391713E-2</v>
      </c>
    </row>
    <row r="325" spans="1:12">
      <c r="A325" t="s">
        <v>396</v>
      </c>
      <c r="B325">
        <v>107</v>
      </c>
      <c r="C325">
        <v>126088877</v>
      </c>
      <c r="D325" t="s">
        <v>113</v>
      </c>
      <c r="E325" t="s">
        <v>718</v>
      </c>
      <c r="F325" t="s">
        <v>15</v>
      </c>
      <c r="G325" t="s">
        <v>16</v>
      </c>
      <c r="H325">
        <v>50000000</v>
      </c>
      <c r="I325">
        <v>6.6</v>
      </c>
      <c r="J325" t="str">
        <f>IF(ISNUMBER(SEARCH("|",D325)),LEFT(D325,SEARCH("|",D325)-1),D325)</f>
        <v>Action</v>
      </c>
      <c r="K325">
        <f>(C325-H325)</f>
        <v>76088877</v>
      </c>
      <c r="L325">
        <f>CORREL(H325:H4110,C325:C4110)</f>
        <v>9.3994262330973868E-2</v>
      </c>
    </row>
    <row r="326" spans="1:12">
      <c r="A326" t="s">
        <v>719</v>
      </c>
      <c r="B326">
        <v>143</v>
      </c>
      <c r="C326">
        <v>82528097</v>
      </c>
      <c r="D326" t="s">
        <v>720</v>
      </c>
      <c r="E326" t="s">
        <v>721</v>
      </c>
      <c r="F326" t="s">
        <v>15</v>
      </c>
      <c r="G326" t="s">
        <v>16</v>
      </c>
      <c r="H326">
        <v>6500000</v>
      </c>
      <c r="I326">
        <v>7.3</v>
      </c>
      <c r="J326" t="str">
        <f>IF(ISNUMBER(SEARCH("|",D326)),LEFT(D326,SEARCH("|",D326)-1),D326)</f>
        <v>Drama</v>
      </c>
      <c r="K326">
        <f>(C326-H326)</f>
        <v>76028097</v>
      </c>
      <c r="L326">
        <f>CORREL(H326:H4111,C326:C4111)</f>
        <v>9.4041214394526049E-2</v>
      </c>
    </row>
    <row r="327" spans="1:12">
      <c r="A327" t="s">
        <v>722</v>
      </c>
      <c r="B327">
        <v>110</v>
      </c>
      <c r="C327">
        <v>116724075</v>
      </c>
      <c r="D327" t="s">
        <v>720</v>
      </c>
      <c r="E327" t="s">
        <v>723</v>
      </c>
      <c r="F327" t="s">
        <v>15</v>
      </c>
      <c r="G327" t="s">
        <v>16</v>
      </c>
      <c r="H327">
        <v>41000000</v>
      </c>
      <c r="I327">
        <v>7</v>
      </c>
      <c r="J327" t="str">
        <f>IF(ISNUMBER(SEARCH("|",D327)),LEFT(D327,SEARCH("|",D327)-1),D327)</f>
        <v>Drama</v>
      </c>
      <c r="K327">
        <f>(C327-H327)</f>
        <v>75724075</v>
      </c>
      <c r="L327">
        <f>CORREL(H327:H4112,C327:C4112)</f>
        <v>9.4110512228338258E-2</v>
      </c>
    </row>
    <row r="328" spans="1:12">
      <c r="A328" t="s">
        <v>211</v>
      </c>
      <c r="B328">
        <v>99</v>
      </c>
      <c r="C328">
        <v>113502246</v>
      </c>
      <c r="D328" t="s">
        <v>187</v>
      </c>
      <c r="E328" t="s">
        <v>724</v>
      </c>
      <c r="F328" t="s">
        <v>15</v>
      </c>
      <c r="G328" t="s">
        <v>16</v>
      </c>
      <c r="H328">
        <v>38000000</v>
      </c>
      <c r="I328">
        <v>6.8</v>
      </c>
      <c r="J328" t="str">
        <f>IF(ISNUMBER(SEARCH("|",D328)),LEFT(D328,SEARCH("|",D328)-1),D328)</f>
        <v>Comedy</v>
      </c>
      <c r="K328">
        <f>(C328-H328)</f>
        <v>75502246</v>
      </c>
      <c r="L328">
        <f>CORREL(H328:H4113,C328:C4113)</f>
        <v>9.416856663993145E-2</v>
      </c>
    </row>
    <row r="329" spans="1:12">
      <c r="A329" t="s">
        <v>532</v>
      </c>
      <c r="B329">
        <v>117</v>
      </c>
      <c r="C329">
        <v>85300000</v>
      </c>
      <c r="D329" t="s">
        <v>725</v>
      </c>
      <c r="E329" t="s">
        <v>726</v>
      </c>
      <c r="F329" t="s">
        <v>15</v>
      </c>
      <c r="G329" t="s">
        <v>16</v>
      </c>
      <c r="H329">
        <v>10000000</v>
      </c>
      <c r="I329">
        <v>6.9</v>
      </c>
      <c r="J329" t="str">
        <f>IF(ISNUMBER(SEARCH("|",D329)),LEFT(D329,SEARCH("|",D329)-1),D329)</f>
        <v>Action</v>
      </c>
      <c r="K329">
        <f>(C329-H329)</f>
        <v>75300000</v>
      </c>
      <c r="L329">
        <f>CORREL(H329:H4114,C329:C4114)</f>
        <v>9.4229420295704594E-2</v>
      </c>
    </row>
    <row r="330" spans="1:12">
      <c r="A330" t="s">
        <v>727</v>
      </c>
      <c r="B330">
        <v>123</v>
      </c>
      <c r="C330">
        <v>100241322</v>
      </c>
      <c r="D330" t="s">
        <v>233</v>
      </c>
      <c r="E330" t="s">
        <v>728</v>
      </c>
      <c r="F330" t="s">
        <v>15</v>
      </c>
      <c r="G330" t="s">
        <v>16</v>
      </c>
      <c r="H330">
        <v>25000000</v>
      </c>
      <c r="I330">
        <v>7.2</v>
      </c>
      <c r="J330" t="str">
        <f>IF(ISNUMBER(SEARCH("|",D330)),LEFT(D330,SEARCH("|",D330)-1),D330)</f>
        <v>Comedy</v>
      </c>
      <c r="K330">
        <f>(C330-H330)</f>
        <v>75241322</v>
      </c>
      <c r="L330">
        <f>CORREL(H330:H4115,C330:C4115)</f>
        <v>9.429893323940701E-2</v>
      </c>
    </row>
    <row r="331" spans="1:12">
      <c r="A331" t="s">
        <v>729</v>
      </c>
      <c r="B331">
        <v>122</v>
      </c>
      <c r="C331">
        <v>148213377</v>
      </c>
      <c r="D331" t="s">
        <v>730</v>
      </c>
      <c r="E331" t="s">
        <v>731</v>
      </c>
      <c r="F331" t="s">
        <v>15</v>
      </c>
      <c r="G331" t="s">
        <v>16</v>
      </c>
      <c r="H331">
        <v>73000000</v>
      </c>
      <c r="I331">
        <v>6.6</v>
      </c>
      <c r="J331" t="str">
        <f>IF(ISNUMBER(SEARCH("|",D331)),LEFT(D331,SEARCH("|",D331)-1),D331)</f>
        <v>Action</v>
      </c>
      <c r="K331">
        <f>(C331-H331)</f>
        <v>75213377</v>
      </c>
      <c r="L331">
        <f>CORREL(H331:H4116,C331:C4116)</f>
        <v>9.4367949133669138E-2</v>
      </c>
    </row>
    <row r="332" spans="1:12">
      <c r="A332" t="s">
        <v>732</v>
      </c>
      <c r="B332">
        <v>83</v>
      </c>
      <c r="C332">
        <v>155019340</v>
      </c>
      <c r="D332" t="s">
        <v>54</v>
      </c>
      <c r="E332" t="s">
        <v>733</v>
      </c>
      <c r="F332" t="s">
        <v>15</v>
      </c>
      <c r="G332" t="s">
        <v>16</v>
      </c>
      <c r="H332">
        <v>80000000</v>
      </c>
      <c r="I332">
        <v>6.8</v>
      </c>
      <c r="J332" t="str">
        <f>IF(ISNUMBER(SEARCH("|",D332)),LEFT(D332,SEARCH("|",D332)-1),D332)</f>
        <v>Adventure</v>
      </c>
      <c r="K332">
        <f>(C332-H332)</f>
        <v>75019340</v>
      </c>
      <c r="L332">
        <f>CORREL(H332:H4117,C332:C4117)</f>
        <v>9.4369924963681864E-2</v>
      </c>
    </row>
    <row r="333" spans="1:12">
      <c r="A333" t="s">
        <v>362</v>
      </c>
      <c r="B333">
        <v>129</v>
      </c>
      <c r="C333">
        <v>110008260</v>
      </c>
      <c r="D333" t="s">
        <v>128</v>
      </c>
      <c r="E333" t="s">
        <v>734</v>
      </c>
      <c r="F333" t="s">
        <v>15</v>
      </c>
      <c r="G333" t="s">
        <v>90</v>
      </c>
      <c r="H333">
        <v>35000000</v>
      </c>
      <c r="I333">
        <v>6.3</v>
      </c>
      <c r="J333" t="str">
        <f>IF(ISNUMBER(SEARCH("|",D333)),LEFT(D333,SEARCH("|",D333)-1),D333)</f>
        <v>Comedy</v>
      </c>
      <c r="K333">
        <f>(C333-H333)</f>
        <v>75008260</v>
      </c>
      <c r="L333">
        <f>CORREL(H333:H4118,C333:C4118)</f>
        <v>9.4353691688722985E-2</v>
      </c>
    </row>
    <row r="334" spans="1:12">
      <c r="A334" t="s">
        <v>207</v>
      </c>
      <c r="B334">
        <v>95</v>
      </c>
      <c r="C334">
        <v>128769345</v>
      </c>
      <c r="D334" t="s">
        <v>735</v>
      </c>
      <c r="E334" t="s">
        <v>736</v>
      </c>
      <c r="F334" t="s">
        <v>15</v>
      </c>
      <c r="G334" t="s">
        <v>16</v>
      </c>
      <c r="H334">
        <v>54000000</v>
      </c>
      <c r="I334">
        <v>5.6</v>
      </c>
      <c r="J334" t="str">
        <f>IF(ISNUMBER(SEARCH("|",D334)),LEFT(D334,SEARCH("|",D334)-1),D334)</f>
        <v>Comedy</v>
      </c>
      <c r="K334">
        <f>(C334-H334)</f>
        <v>74769345</v>
      </c>
      <c r="L334">
        <f>CORREL(H334:H4119,C334:C4119)</f>
        <v>9.4417042385874672E-2</v>
      </c>
    </row>
    <row r="335" spans="1:12">
      <c r="A335" t="s">
        <v>737</v>
      </c>
      <c r="B335">
        <v>133</v>
      </c>
      <c r="C335">
        <v>109712885</v>
      </c>
      <c r="D335" t="s">
        <v>385</v>
      </c>
      <c r="E335" t="s">
        <v>738</v>
      </c>
      <c r="F335" t="s">
        <v>15</v>
      </c>
      <c r="G335" t="s">
        <v>16</v>
      </c>
      <c r="H335">
        <v>35000000</v>
      </c>
      <c r="I335">
        <v>7.7</v>
      </c>
      <c r="J335" t="str">
        <f>IF(ISNUMBER(SEARCH("|",D335)),LEFT(D335,SEARCH("|",D335)-1),D335)</f>
        <v>Drama</v>
      </c>
      <c r="K335">
        <f>(C335-H335)</f>
        <v>74712885</v>
      </c>
      <c r="L335">
        <f>CORREL(H335:H4120,C335:C4120)</f>
        <v>9.4457427532227703E-2</v>
      </c>
    </row>
    <row r="336" spans="1:12">
      <c r="A336" t="s">
        <v>589</v>
      </c>
      <c r="B336">
        <v>91</v>
      </c>
      <c r="C336">
        <v>94497271</v>
      </c>
      <c r="D336" t="s">
        <v>739</v>
      </c>
      <c r="E336" t="s">
        <v>740</v>
      </c>
      <c r="F336" t="s">
        <v>15</v>
      </c>
      <c r="G336" t="s">
        <v>16</v>
      </c>
      <c r="H336">
        <v>20000000</v>
      </c>
      <c r="I336">
        <v>3.7</v>
      </c>
      <c r="J336" t="str">
        <f>IF(ISNUMBER(SEARCH("|",D336)),LEFT(D336,SEARCH("|",D336)-1),D336)</f>
        <v>Adventure</v>
      </c>
      <c r="K336">
        <f>(C336-H336)</f>
        <v>74497271</v>
      </c>
      <c r="L336">
        <f>CORREL(H336:H4121,C336:C4121)</f>
        <v>9.4520599164168537E-2</v>
      </c>
    </row>
    <row r="337" spans="1:12">
      <c r="A337" t="s">
        <v>741</v>
      </c>
      <c r="B337">
        <v>120</v>
      </c>
      <c r="C337">
        <v>76400000</v>
      </c>
      <c r="D337" t="s">
        <v>742</v>
      </c>
      <c r="E337" t="s">
        <v>743</v>
      </c>
      <c r="F337" t="s">
        <v>15</v>
      </c>
      <c r="G337" t="s">
        <v>16</v>
      </c>
      <c r="H337">
        <v>2280000</v>
      </c>
      <c r="I337">
        <v>7.8</v>
      </c>
      <c r="J337" t="str">
        <f>IF(ISNUMBER(SEARCH("|",D337)),LEFT(D337,SEARCH("|",D337)-1),D337)</f>
        <v>Animation</v>
      </c>
      <c r="K337">
        <f>(C337-H337)</f>
        <v>74120000</v>
      </c>
      <c r="L337">
        <f>CORREL(H337:H4122,C337:C4122)</f>
        <v>9.4590355330329584E-2</v>
      </c>
    </row>
    <row r="338" spans="1:12">
      <c r="A338" t="s">
        <v>24</v>
      </c>
      <c r="B338">
        <v>185</v>
      </c>
      <c r="C338">
        <v>96067179</v>
      </c>
      <c r="D338" t="s">
        <v>744</v>
      </c>
      <c r="E338" t="s">
        <v>745</v>
      </c>
      <c r="F338" t="s">
        <v>15</v>
      </c>
      <c r="G338" t="s">
        <v>16</v>
      </c>
      <c r="H338">
        <v>22000000</v>
      </c>
      <c r="I338">
        <v>8.9</v>
      </c>
      <c r="J338" t="str">
        <f>IF(ISNUMBER(SEARCH("|",D338)),LEFT(D338,SEARCH("|",D338)-1),D338)</f>
        <v>Biography</v>
      </c>
      <c r="K338">
        <f>(C338-H338)</f>
        <v>74067179</v>
      </c>
      <c r="L338">
        <f>CORREL(H338:H4123,C338:C4123)</f>
        <v>9.4654868854990332E-2</v>
      </c>
    </row>
    <row r="339" spans="1:12">
      <c r="A339" t="s">
        <v>746</v>
      </c>
      <c r="B339">
        <v>124</v>
      </c>
      <c r="C339">
        <v>116006080</v>
      </c>
      <c r="D339" t="s">
        <v>233</v>
      </c>
      <c r="E339" t="s">
        <v>747</v>
      </c>
      <c r="F339" t="s">
        <v>15</v>
      </c>
      <c r="G339" t="s">
        <v>153</v>
      </c>
      <c r="H339">
        <v>42000000</v>
      </c>
      <c r="I339">
        <v>7</v>
      </c>
      <c r="J339" t="str">
        <f>IF(ISNUMBER(SEARCH("|",D339)),LEFT(D339,SEARCH("|",D339)-1),D339)</f>
        <v>Comedy</v>
      </c>
      <c r="K339">
        <f>(C339-H339)</f>
        <v>74006080</v>
      </c>
      <c r="L339">
        <f>CORREL(H339:H4124,C339:C4124)</f>
        <v>9.4723751175374224E-2</v>
      </c>
    </row>
    <row r="340" spans="1:12">
      <c r="A340" t="s">
        <v>690</v>
      </c>
      <c r="B340">
        <v>84</v>
      </c>
      <c r="C340">
        <v>111760631</v>
      </c>
      <c r="D340" t="s">
        <v>691</v>
      </c>
      <c r="E340" t="s">
        <v>748</v>
      </c>
      <c r="F340" t="s">
        <v>15</v>
      </c>
      <c r="G340" t="s">
        <v>16</v>
      </c>
      <c r="H340">
        <v>38000000</v>
      </c>
      <c r="I340">
        <v>4.0999999999999996</v>
      </c>
      <c r="J340" t="str">
        <f>IF(ISNUMBER(SEARCH("|",D340)),LEFT(D340,SEARCH("|",D340)-1),D340)</f>
        <v>Action</v>
      </c>
      <c r="K340">
        <f>(C340-H340)</f>
        <v>73760631</v>
      </c>
      <c r="L340">
        <f>CORREL(H340:H4125,C340:C4125)</f>
        <v>9.4779864366922095E-2</v>
      </c>
    </row>
    <row r="341" spans="1:12">
      <c r="A341" t="s">
        <v>455</v>
      </c>
      <c r="B341">
        <v>131</v>
      </c>
      <c r="C341">
        <v>125548685</v>
      </c>
      <c r="D341" t="s">
        <v>410</v>
      </c>
      <c r="E341" t="s">
        <v>749</v>
      </c>
      <c r="F341" t="s">
        <v>15</v>
      </c>
      <c r="G341" t="s">
        <v>16</v>
      </c>
      <c r="H341">
        <v>52000000</v>
      </c>
      <c r="I341">
        <v>7.3</v>
      </c>
      <c r="J341" t="str">
        <f>IF(ISNUMBER(SEARCH("|",D341)),LEFT(D341,SEARCH("|",D341)-1),D341)</f>
        <v>Biography</v>
      </c>
      <c r="K341">
        <f>(C341-H341)</f>
        <v>73548685</v>
      </c>
      <c r="L341">
        <f>CORREL(H341:H4126,C341:C4126)</f>
        <v>9.4839697503719414E-2</v>
      </c>
    </row>
    <row r="342" spans="1:12">
      <c r="A342" t="s">
        <v>750</v>
      </c>
      <c r="B342">
        <v>93</v>
      </c>
      <c r="C342">
        <v>238371987</v>
      </c>
      <c r="D342" t="s">
        <v>118</v>
      </c>
      <c r="E342" t="s">
        <v>751</v>
      </c>
      <c r="F342" t="s">
        <v>15</v>
      </c>
      <c r="G342" t="s">
        <v>16</v>
      </c>
      <c r="H342">
        <v>165000000</v>
      </c>
      <c r="I342">
        <v>6.4</v>
      </c>
      <c r="J342" t="str">
        <f>IF(ISNUMBER(SEARCH("|",D342)),LEFT(D342,SEARCH("|",D342)-1),D342)</f>
        <v>Adventure</v>
      </c>
      <c r="K342">
        <f>(C342-H342)</f>
        <v>73371987</v>
      </c>
      <c r="L342">
        <f>CORREL(H342:H4127,C342:C4127)</f>
        <v>9.4882605148436244E-2</v>
      </c>
    </row>
    <row r="343" spans="1:12">
      <c r="A343" t="s">
        <v>752</v>
      </c>
      <c r="B343">
        <v>131</v>
      </c>
      <c r="C343">
        <v>173005002</v>
      </c>
      <c r="D343" t="s">
        <v>753</v>
      </c>
      <c r="E343" t="s">
        <v>754</v>
      </c>
      <c r="F343" t="s">
        <v>15</v>
      </c>
      <c r="G343" t="s">
        <v>16</v>
      </c>
      <c r="H343">
        <v>100000000</v>
      </c>
      <c r="I343">
        <v>6.9</v>
      </c>
      <c r="J343" t="str">
        <f>IF(ISNUMBER(SEARCH("|",D343)),LEFT(D343,SEARCH("|",D343)-1),D343)</f>
        <v>Action</v>
      </c>
      <c r="K343">
        <f>(C343-H343)</f>
        <v>73005002</v>
      </c>
      <c r="L343">
        <f>CORREL(H343:H4128,C343:C4128)</f>
        <v>9.4477347771736483E-2</v>
      </c>
    </row>
    <row r="344" spans="1:12">
      <c r="A344" t="s">
        <v>265</v>
      </c>
      <c r="B344">
        <v>85</v>
      </c>
      <c r="C344">
        <v>144156464</v>
      </c>
      <c r="D344" t="s">
        <v>296</v>
      </c>
      <c r="E344" t="s">
        <v>755</v>
      </c>
      <c r="F344" t="s">
        <v>15</v>
      </c>
      <c r="G344" t="s">
        <v>16</v>
      </c>
      <c r="H344">
        <v>71500000</v>
      </c>
      <c r="I344">
        <v>5.3</v>
      </c>
      <c r="J344" t="str">
        <f>IF(ISNUMBER(SEARCH("|",D344)),LEFT(D344,SEARCH("|",D344)-1),D344)</f>
        <v>Comedy</v>
      </c>
      <c r="K344">
        <f>(C344-H344)</f>
        <v>72656464</v>
      </c>
      <c r="L344">
        <f>CORREL(H344:H4129,C344:C4129)</f>
        <v>9.4397320717297742E-2</v>
      </c>
    </row>
    <row r="345" spans="1:12">
      <c r="A345" t="s">
        <v>752</v>
      </c>
      <c r="B345">
        <v>123</v>
      </c>
      <c r="C345">
        <v>104632573</v>
      </c>
      <c r="D345" t="s">
        <v>756</v>
      </c>
      <c r="E345" t="s">
        <v>757</v>
      </c>
      <c r="F345" t="s">
        <v>15</v>
      </c>
      <c r="G345" t="s">
        <v>16</v>
      </c>
      <c r="H345">
        <v>32000000</v>
      </c>
      <c r="I345">
        <v>6.4</v>
      </c>
      <c r="J345" t="str">
        <f>IF(ISNUMBER(SEARCH("|",D345)),LEFT(D345,SEARCH("|",D345)-1),D345)</f>
        <v>Drama</v>
      </c>
      <c r="K345">
        <f>(C345-H345)</f>
        <v>72632573</v>
      </c>
      <c r="L345">
        <f>CORREL(H345:H4130,C345:C4130)</f>
        <v>9.440192635296589E-2</v>
      </c>
    </row>
    <row r="346" spans="1:12">
      <c r="A346" t="s">
        <v>758</v>
      </c>
      <c r="B346">
        <v>107</v>
      </c>
      <c r="C346">
        <v>80000000</v>
      </c>
      <c r="D346" t="s">
        <v>565</v>
      </c>
      <c r="E346" t="s">
        <v>759</v>
      </c>
      <c r="F346" t="s">
        <v>15</v>
      </c>
      <c r="G346" t="s">
        <v>16</v>
      </c>
      <c r="H346">
        <v>8200000</v>
      </c>
      <c r="I346">
        <v>6.5</v>
      </c>
      <c r="J346" t="str">
        <f>IF(ISNUMBER(SEARCH("|",D346)),LEFT(D346,SEARCH("|",D346)-1),D346)</f>
        <v>Drama</v>
      </c>
      <c r="K346">
        <f>(C346-H346)</f>
        <v>71800000</v>
      </c>
      <c r="L346">
        <f>CORREL(H346:H4131,C346:C4131)</f>
        <v>9.446542350349714E-2</v>
      </c>
    </row>
    <row r="347" spans="1:12">
      <c r="A347" t="s">
        <v>364</v>
      </c>
      <c r="B347">
        <v>93</v>
      </c>
      <c r="C347">
        <v>216366733</v>
      </c>
      <c r="D347" t="s">
        <v>54</v>
      </c>
      <c r="E347" t="s">
        <v>760</v>
      </c>
      <c r="F347" t="s">
        <v>15</v>
      </c>
      <c r="G347" t="s">
        <v>16</v>
      </c>
      <c r="H347">
        <v>145000000</v>
      </c>
      <c r="I347">
        <v>6.9</v>
      </c>
      <c r="J347" t="str">
        <f>IF(ISNUMBER(SEARCH("|",D347)),LEFT(D347,SEARCH("|",D347)-1),D347)</f>
        <v>Adventure</v>
      </c>
      <c r="K347">
        <f>(C347-H347)</f>
        <v>71366733</v>
      </c>
      <c r="L347">
        <f>CORREL(H347:H4132,C347:C4132)</f>
        <v>9.4529938837623909E-2</v>
      </c>
    </row>
    <row r="348" spans="1:12">
      <c r="A348" t="s">
        <v>193</v>
      </c>
      <c r="B348">
        <v>111</v>
      </c>
      <c r="C348">
        <v>108244774</v>
      </c>
      <c r="D348" t="s">
        <v>99</v>
      </c>
      <c r="E348" t="s">
        <v>761</v>
      </c>
      <c r="F348" t="s">
        <v>15</v>
      </c>
      <c r="G348" t="s">
        <v>16</v>
      </c>
      <c r="H348">
        <v>37000000</v>
      </c>
      <c r="I348">
        <v>6.2</v>
      </c>
      <c r="J348" t="str">
        <f>IF(ISNUMBER(SEARCH("|",D348)),LEFT(D348,SEARCH("|",D348)-1),D348)</f>
        <v>Comedy</v>
      </c>
      <c r="K348">
        <f>(C348-H348)</f>
        <v>71244774</v>
      </c>
      <c r="L348">
        <f>CORREL(H348:H4133,C348:C4133)</f>
        <v>9.424342130929049E-2</v>
      </c>
    </row>
    <row r="349" spans="1:12">
      <c r="A349" t="s">
        <v>459</v>
      </c>
      <c r="B349">
        <v>132</v>
      </c>
      <c r="C349">
        <v>141204016</v>
      </c>
      <c r="D349" t="s">
        <v>473</v>
      </c>
      <c r="E349" t="s">
        <v>762</v>
      </c>
      <c r="F349" t="s">
        <v>15</v>
      </c>
      <c r="G349" t="s">
        <v>16</v>
      </c>
      <c r="H349">
        <v>70000000</v>
      </c>
      <c r="I349">
        <v>5.8</v>
      </c>
      <c r="J349" t="str">
        <f>IF(ISNUMBER(SEARCH("|",D349)),LEFT(D349,SEARCH("|",D349)-1),D349)</f>
        <v>Action</v>
      </c>
      <c r="K349">
        <f>(C349-H349)</f>
        <v>71204016</v>
      </c>
      <c r="L349">
        <f>CORREL(H349:H4134,C349:C4134)</f>
        <v>9.4301658716790956E-2</v>
      </c>
    </row>
    <row r="350" spans="1:12">
      <c r="A350" t="s">
        <v>50</v>
      </c>
      <c r="B350">
        <v>132</v>
      </c>
      <c r="C350">
        <v>100422786</v>
      </c>
      <c r="D350" t="s">
        <v>385</v>
      </c>
      <c r="E350" t="s">
        <v>763</v>
      </c>
      <c r="F350" t="s">
        <v>15</v>
      </c>
      <c r="G350" t="s">
        <v>16</v>
      </c>
      <c r="H350">
        <v>30000000</v>
      </c>
      <c r="I350">
        <v>8.1</v>
      </c>
      <c r="J350" t="str">
        <f>IF(ISNUMBER(SEARCH("|",D350)),LEFT(D350,SEARCH("|",D350)-1),D350)</f>
        <v>Drama</v>
      </c>
      <c r="K350">
        <f>(C350-H350)</f>
        <v>70422786</v>
      </c>
      <c r="L350">
        <f>CORREL(H350:H4135,C350:C4135)</f>
        <v>9.4308820342629371E-2</v>
      </c>
    </row>
    <row r="351" spans="1:12">
      <c r="A351" t="s">
        <v>633</v>
      </c>
      <c r="B351">
        <v>121</v>
      </c>
      <c r="C351">
        <v>80150343</v>
      </c>
      <c r="D351" t="s">
        <v>583</v>
      </c>
      <c r="E351" t="s">
        <v>764</v>
      </c>
      <c r="F351" t="s">
        <v>15</v>
      </c>
      <c r="G351" t="s">
        <v>16</v>
      </c>
      <c r="H351">
        <v>10000000</v>
      </c>
      <c r="I351">
        <v>6.2</v>
      </c>
      <c r="J351" t="str">
        <f>IF(ISNUMBER(SEARCH("|",D351)),LEFT(D351,SEARCH("|",D351)-1),D351)</f>
        <v>Horror</v>
      </c>
      <c r="K351">
        <f>(C351-H351)</f>
        <v>70150343</v>
      </c>
      <c r="L351">
        <f>CORREL(H351:H4136,C351:C4136)</f>
        <v>9.4370762224129962E-2</v>
      </c>
    </row>
    <row r="352" spans="1:12">
      <c r="A352" t="s">
        <v>765</v>
      </c>
      <c r="B352">
        <v>107</v>
      </c>
      <c r="C352">
        <v>101470202</v>
      </c>
      <c r="D352" t="s">
        <v>187</v>
      </c>
      <c r="E352" t="s">
        <v>766</v>
      </c>
      <c r="F352" t="s">
        <v>15</v>
      </c>
      <c r="G352" t="s">
        <v>16</v>
      </c>
      <c r="H352">
        <v>32000000</v>
      </c>
      <c r="I352">
        <v>6.7</v>
      </c>
      <c r="J352" t="str">
        <f>IF(ISNUMBER(SEARCH("|",D352)),LEFT(D352,SEARCH("|",D352)-1),D352)</f>
        <v>Comedy</v>
      </c>
      <c r="K352">
        <f>(C352-H352)</f>
        <v>69470202</v>
      </c>
      <c r="L352">
        <f>CORREL(H352:H4137,C352:C4137)</f>
        <v>9.4433644171626308E-2</v>
      </c>
    </row>
    <row r="353" spans="1:12">
      <c r="A353" t="s">
        <v>767</v>
      </c>
      <c r="B353">
        <v>80</v>
      </c>
      <c r="C353">
        <v>77413017</v>
      </c>
      <c r="D353" t="s">
        <v>768</v>
      </c>
      <c r="E353" t="s">
        <v>769</v>
      </c>
      <c r="F353" t="s">
        <v>770</v>
      </c>
      <c r="G353" t="s">
        <v>357</v>
      </c>
      <c r="H353">
        <v>8000000</v>
      </c>
      <c r="I353">
        <v>7.6</v>
      </c>
      <c r="J353" t="str">
        <f>IF(ISNUMBER(SEARCH("|",D353)),LEFT(D353,SEARCH("|",D353)-1),D353)</f>
        <v>Documentary</v>
      </c>
      <c r="K353">
        <f>(C353-H353)</f>
        <v>69413017</v>
      </c>
      <c r="L353">
        <f>CORREL(H353:H4138,C353:C4138)</f>
        <v>9.4493266920495644E-2</v>
      </c>
    </row>
    <row r="354" spans="1:12">
      <c r="A354" t="s">
        <v>589</v>
      </c>
      <c r="B354">
        <v>86</v>
      </c>
      <c r="C354">
        <v>153288182</v>
      </c>
      <c r="D354" t="s">
        <v>771</v>
      </c>
      <c r="E354" t="s">
        <v>772</v>
      </c>
      <c r="F354" t="s">
        <v>15</v>
      </c>
      <c r="G354" t="s">
        <v>16</v>
      </c>
      <c r="H354">
        <v>84000000</v>
      </c>
      <c r="I354">
        <v>4.9000000000000004</v>
      </c>
      <c r="J354" t="str">
        <f>IF(ISNUMBER(SEARCH("|",D354)),LEFT(D354,SEARCH("|",D354)-1),D354)</f>
        <v>Adventure</v>
      </c>
      <c r="K354">
        <f>(C354-H354)</f>
        <v>69288182</v>
      </c>
      <c r="L354">
        <f>CORREL(H354:H4139,C354:C4139)</f>
        <v>9.4554123389415726E-2</v>
      </c>
    </row>
    <row r="355" spans="1:12">
      <c r="A355" t="s">
        <v>622</v>
      </c>
      <c r="B355">
        <v>97</v>
      </c>
      <c r="C355">
        <v>86049418</v>
      </c>
      <c r="D355" t="s">
        <v>96</v>
      </c>
      <c r="E355" t="s">
        <v>773</v>
      </c>
      <c r="F355" t="s">
        <v>15</v>
      </c>
      <c r="G355" t="s">
        <v>16</v>
      </c>
      <c r="H355">
        <v>17000000</v>
      </c>
      <c r="I355">
        <v>7</v>
      </c>
      <c r="J355" t="str">
        <f>IF(ISNUMBER(SEARCH("|",D355)),LEFT(D355,SEARCH("|",D355)-1),D355)</f>
        <v>Comedy</v>
      </c>
      <c r="K355">
        <f>(C355-H355)</f>
        <v>69049418</v>
      </c>
      <c r="L355">
        <f>CORREL(H355:H4140,C355:C4140)</f>
        <v>9.4524325406113191E-2</v>
      </c>
    </row>
    <row r="356" spans="1:12">
      <c r="A356" t="s">
        <v>402</v>
      </c>
      <c r="B356">
        <v>134</v>
      </c>
      <c r="C356">
        <v>83025853</v>
      </c>
      <c r="D356" t="s">
        <v>20</v>
      </c>
      <c r="E356" t="s">
        <v>774</v>
      </c>
      <c r="F356" t="s">
        <v>15</v>
      </c>
      <c r="G356" t="s">
        <v>16</v>
      </c>
      <c r="H356">
        <v>14000000</v>
      </c>
      <c r="I356">
        <v>7.7</v>
      </c>
      <c r="J356" t="str">
        <f>IF(ISNUMBER(SEARCH("|",D356)),LEFT(D356,SEARCH("|",D356)-1),D356)</f>
        <v>Drama</v>
      </c>
      <c r="K356">
        <f>(C356-H356)</f>
        <v>69025853</v>
      </c>
      <c r="L356">
        <f>CORREL(H356:H4141,C356:C4141)</f>
        <v>9.4587285378540067E-2</v>
      </c>
    </row>
    <row r="357" spans="1:12">
      <c r="A357" t="s">
        <v>775</v>
      </c>
      <c r="B357">
        <v>109</v>
      </c>
      <c r="C357">
        <v>78845130</v>
      </c>
      <c r="D357" t="s">
        <v>776</v>
      </c>
      <c r="E357" t="s">
        <v>777</v>
      </c>
      <c r="F357" t="s">
        <v>15</v>
      </c>
      <c r="G357" t="s">
        <v>357</v>
      </c>
      <c r="H357">
        <v>10000000</v>
      </c>
      <c r="I357">
        <v>6.1</v>
      </c>
      <c r="J357" t="str">
        <f>IF(ISNUMBER(SEARCH("|",D357)),LEFT(D357,SEARCH("|",D357)-1),D357)</f>
        <v>Action</v>
      </c>
      <c r="K357">
        <f>(C357-H357)</f>
        <v>68845130</v>
      </c>
      <c r="L357">
        <f>CORREL(H357:H4142,C357:C4142)</f>
        <v>9.4649815982365298E-2</v>
      </c>
    </row>
    <row r="358" spans="1:12">
      <c r="A358" t="s">
        <v>625</v>
      </c>
      <c r="B358">
        <v>149</v>
      </c>
      <c r="C358">
        <v>108706165</v>
      </c>
      <c r="D358" t="s">
        <v>716</v>
      </c>
      <c r="E358" t="s">
        <v>778</v>
      </c>
      <c r="F358" t="s">
        <v>15</v>
      </c>
      <c r="G358" t="s">
        <v>16</v>
      </c>
      <c r="H358">
        <v>40000000</v>
      </c>
      <c r="I358">
        <v>7.4</v>
      </c>
      <c r="J358" t="str">
        <f>IF(ISNUMBER(SEARCH("|",D358)),LEFT(D358,SEARCH("|",D358)-1),D358)</f>
        <v>Crime</v>
      </c>
      <c r="K358">
        <f>(C358-H358)</f>
        <v>68706165</v>
      </c>
      <c r="L358">
        <f>CORREL(H358:H4143,C358:C4143)</f>
        <v>9.471086076308953E-2</v>
      </c>
    </row>
    <row r="359" spans="1:12">
      <c r="A359" t="s">
        <v>779</v>
      </c>
      <c r="B359">
        <v>110</v>
      </c>
      <c r="C359">
        <v>90636983</v>
      </c>
      <c r="D359" t="s">
        <v>780</v>
      </c>
      <c r="E359" t="s">
        <v>781</v>
      </c>
      <c r="F359" t="s">
        <v>15</v>
      </c>
      <c r="G359" t="s">
        <v>16</v>
      </c>
      <c r="H359">
        <v>22000000</v>
      </c>
      <c r="I359">
        <v>6.2</v>
      </c>
      <c r="J359" t="str">
        <f>IF(ISNUMBER(SEARCH("|",D359)),LEFT(D359,SEARCH("|",D359)-1),D359)</f>
        <v>Comedy</v>
      </c>
      <c r="K359">
        <f>(C359-H359)</f>
        <v>68636983</v>
      </c>
      <c r="L359">
        <f>CORREL(H359:H4144,C359:C4144)</f>
        <v>9.4763996099639924E-2</v>
      </c>
    </row>
    <row r="360" spans="1:12">
      <c r="A360" t="s">
        <v>422</v>
      </c>
      <c r="B360">
        <v>116</v>
      </c>
      <c r="C360">
        <v>93571803</v>
      </c>
      <c r="D360" t="s">
        <v>106</v>
      </c>
      <c r="E360" t="s">
        <v>782</v>
      </c>
      <c r="F360" t="s">
        <v>15</v>
      </c>
      <c r="G360" t="s">
        <v>16</v>
      </c>
      <c r="H360">
        <v>25000000</v>
      </c>
      <c r="I360">
        <v>7.9</v>
      </c>
      <c r="J360" t="str">
        <f>IF(ISNUMBER(SEARCH("|",D360)),LEFT(D360,SEARCH("|",D360)-1),D360)</f>
        <v>Biography</v>
      </c>
      <c r="K360">
        <f>(C360-H360)</f>
        <v>68571803</v>
      </c>
      <c r="L360">
        <f>CORREL(H360:H4145,C360:C4145)</f>
        <v>9.4826494430484035E-2</v>
      </c>
    </row>
    <row r="361" spans="1:12">
      <c r="A361" t="s">
        <v>783</v>
      </c>
      <c r="B361">
        <v>104</v>
      </c>
      <c r="C361">
        <v>268488329</v>
      </c>
      <c r="D361" t="s">
        <v>118</v>
      </c>
      <c r="E361" t="s">
        <v>784</v>
      </c>
      <c r="F361" t="s">
        <v>15</v>
      </c>
      <c r="G361" t="s">
        <v>16</v>
      </c>
      <c r="H361">
        <v>200000000</v>
      </c>
      <c r="I361">
        <v>7.3</v>
      </c>
      <c r="J361" t="str">
        <f>IF(ISNUMBER(SEARCH("|",D361)),LEFT(D361,SEARCH("|",D361)-1),D361)</f>
        <v>Adventure</v>
      </c>
      <c r="K361">
        <f>(C361-H361)</f>
        <v>68488329</v>
      </c>
      <c r="L361">
        <f>CORREL(H361:H4146,C361:C4146)</f>
        <v>9.4888402755557169E-2</v>
      </c>
    </row>
    <row r="362" spans="1:12">
      <c r="A362" t="s">
        <v>785</v>
      </c>
      <c r="B362">
        <v>113</v>
      </c>
      <c r="C362">
        <v>102413606</v>
      </c>
      <c r="D362" t="s">
        <v>786</v>
      </c>
      <c r="E362" t="s">
        <v>787</v>
      </c>
      <c r="F362" t="s">
        <v>15</v>
      </c>
      <c r="G362" t="s">
        <v>16</v>
      </c>
      <c r="H362">
        <v>34000000</v>
      </c>
      <c r="I362">
        <v>6.8</v>
      </c>
      <c r="J362" t="str">
        <f>IF(ISNUMBER(SEARCH("|",D362)),LEFT(D362,SEARCH("|",D362)-1),D362)</f>
        <v>Action</v>
      </c>
      <c r="K362">
        <f>(C362-H362)</f>
        <v>68413606</v>
      </c>
      <c r="L362">
        <f>CORREL(H362:H4147,C362:C4147)</f>
        <v>9.423100653488943E-2</v>
      </c>
    </row>
    <row r="363" spans="1:12">
      <c r="A363" t="s">
        <v>788</v>
      </c>
      <c r="B363">
        <v>116</v>
      </c>
      <c r="C363">
        <v>78900000</v>
      </c>
      <c r="D363" t="s">
        <v>28</v>
      </c>
      <c r="E363" t="s">
        <v>789</v>
      </c>
      <c r="F363" t="s">
        <v>15</v>
      </c>
      <c r="G363" t="s">
        <v>16</v>
      </c>
      <c r="H363">
        <v>11000000</v>
      </c>
      <c r="I363">
        <v>7.7</v>
      </c>
      <c r="J363" t="str">
        <f>IF(ISNUMBER(SEARCH("|",D363)),LEFT(D363,SEARCH("|",D363)-1),D363)</f>
        <v>Action</v>
      </c>
      <c r="K363">
        <f>(C363-H363)</f>
        <v>67900000</v>
      </c>
      <c r="L363">
        <f>CORREL(H363:H4148,C363:C4148)</f>
        <v>9.4288923994363241E-2</v>
      </c>
    </row>
    <row r="364" spans="1:12">
      <c r="A364" t="s">
        <v>352</v>
      </c>
      <c r="B364">
        <v>116</v>
      </c>
      <c r="C364">
        <v>78900000</v>
      </c>
      <c r="D364" t="s">
        <v>790</v>
      </c>
      <c r="E364" t="s">
        <v>791</v>
      </c>
      <c r="F364" t="s">
        <v>15</v>
      </c>
      <c r="G364" t="s">
        <v>153</v>
      </c>
      <c r="H364">
        <v>11000000</v>
      </c>
      <c r="I364">
        <v>8.5</v>
      </c>
      <c r="J364" t="str">
        <f>IF(ISNUMBER(SEARCH("|",D364)),LEFT(D364,SEARCH("|",D364)-1),D364)</f>
        <v>Horror</v>
      </c>
      <c r="K364">
        <f>(C364-H364)</f>
        <v>67900000</v>
      </c>
      <c r="L364">
        <f>CORREL(H364:H4149,C364:C4149)</f>
        <v>9.4349386710420285E-2</v>
      </c>
    </row>
    <row r="365" spans="1:12">
      <c r="A365" t="s">
        <v>792</v>
      </c>
      <c r="B365">
        <v>114</v>
      </c>
      <c r="C365">
        <v>79568000</v>
      </c>
      <c r="D365" t="s">
        <v>793</v>
      </c>
      <c r="E365" t="s">
        <v>794</v>
      </c>
      <c r="F365" t="s">
        <v>15</v>
      </c>
      <c r="G365" t="s">
        <v>16</v>
      </c>
      <c r="H365">
        <v>12000000</v>
      </c>
      <c r="I365">
        <v>7.1</v>
      </c>
      <c r="J365" t="str">
        <f>IF(ISNUMBER(SEARCH("|",D365)),LEFT(D365,SEARCH("|",D365)-1),D365)</f>
        <v>Sci-Fi</v>
      </c>
      <c r="K365">
        <f>(C365-H365)</f>
        <v>67568000</v>
      </c>
      <c r="L365">
        <f>CORREL(H365:H4150,C365:C4150)</f>
        <v>9.4409909361644839E-2</v>
      </c>
    </row>
    <row r="366" spans="1:12">
      <c r="A366" t="s">
        <v>526</v>
      </c>
      <c r="B366">
        <v>128</v>
      </c>
      <c r="C366">
        <v>107458785</v>
      </c>
      <c r="D366" t="s">
        <v>795</v>
      </c>
      <c r="E366" t="s">
        <v>796</v>
      </c>
      <c r="F366" t="s">
        <v>15</v>
      </c>
      <c r="G366" t="s">
        <v>16</v>
      </c>
      <c r="H366">
        <v>40000000</v>
      </c>
      <c r="I366">
        <v>7.2</v>
      </c>
      <c r="J366" t="str">
        <f>IF(ISNUMBER(SEARCH("|",D366)),LEFT(D366,SEARCH("|",D366)-1),D366)</f>
        <v>Comedy</v>
      </c>
      <c r="K366">
        <f>(C366-H366)</f>
        <v>67458785</v>
      </c>
      <c r="L366">
        <f>CORREL(H366:H4151,C366:C4151)</f>
        <v>9.4470265393235969E-2</v>
      </c>
    </row>
    <row r="367" spans="1:12">
      <c r="A367" t="s">
        <v>275</v>
      </c>
      <c r="B367">
        <v>107</v>
      </c>
      <c r="C367">
        <v>137340146</v>
      </c>
      <c r="D367" t="s">
        <v>797</v>
      </c>
      <c r="E367" t="s">
        <v>798</v>
      </c>
      <c r="F367" t="s">
        <v>15</v>
      </c>
      <c r="G367" t="s">
        <v>16</v>
      </c>
      <c r="H367">
        <v>70000000</v>
      </c>
      <c r="I367">
        <v>6.4</v>
      </c>
      <c r="J367" t="str">
        <f>IF(ISNUMBER(SEARCH("|",D367)),LEFT(D367,SEARCH("|",D367)-1),D367)</f>
        <v>Comedy</v>
      </c>
      <c r="K367">
        <f>(C367-H367)</f>
        <v>67340146</v>
      </c>
      <c r="L367">
        <f>CORREL(H367:H4152,C367:C4152)</f>
        <v>9.4522527228050018E-2</v>
      </c>
    </row>
    <row r="368" spans="1:12">
      <c r="A368" t="s">
        <v>452</v>
      </c>
      <c r="B368">
        <v>127</v>
      </c>
      <c r="C368">
        <v>100125340</v>
      </c>
      <c r="D368" t="s">
        <v>453</v>
      </c>
      <c r="E368" t="s">
        <v>799</v>
      </c>
      <c r="F368" t="s">
        <v>15</v>
      </c>
      <c r="G368" t="s">
        <v>16</v>
      </c>
      <c r="H368">
        <v>33000000</v>
      </c>
      <c r="I368">
        <v>8.6</v>
      </c>
      <c r="J368" t="str">
        <f>IF(ISNUMBER(SEARCH("|",D368)),LEFT(D368,SEARCH("|",D368)-1),D368)</f>
        <v>Crime</v>
      </c>
      <c r="K368">
        <f>(C368-H368)</f>
        <v>67125340</v>
      </c>
      <c r="L368">
        <f>CORREL(H368:H4153,C368:C4153)</f>
        <v>9.4527812115179327E-2</v>
      </c>
    </row>
    <row r="369" spans="1:12">
      <c r="A369" t="s">
        <v>12</v>
      </c>
      <c r="B369">
        <v>154</v>
      </c>
      <c r="C369">
        <v>85200000</v>
      </c>
      <c r="D369" t="s">
        <v>28</v>
      </c>
      <c r="E369" t="s">
        <v>800</v>
      </c>
      <c r="F369" t="s">
        <v>15</v>
      </c>
      <c r="G369" t="s">
        <v>16</v>
      </c>
      <c r="H369">
        <v>18500000</v>
      </c>
      <c r="I369">
        <v>8.4</v>
      </c>
      <c r="J369" t="str">
        <f>IF(ISNUMBER(SEARCH("|",D369)),LEFT(D369,SEARCH("|",D369)-1),D369)</f>
        <v>Action</v>
      </c>
      <c r="K369">
        <f>(C369-H369)</f>
        <v>66700000</v>
      </c>
      <c r="L369">
        <f>CORREL(H369:H4154,C369:C4154)</f>
        <v>9.458504976846184E-2</v>
      </c>
    </row>
    <row r="370" spans="1:12">
      <c r="A370" t="s">
        <v>801</v>
      </c>
      <c r="B370">
        <v>106</v>
      </c>
      <c r="C370">
        <v>118683135</v>
      </c>
      <c r="D370" t="s">
        <v>233</v>
      </c>
      <c r="E370" t="s">
        <v>802</v>
      </c>
      <c r="F370" t="s">
        <v>15</v>
      </c>
      <c r="G370" t="s">
        <v>16</v>
      </c>
      <c r="H370">
        <v>52000000</v>
      </c>
      <c r="I370">
        <v>5.8</v>
      </c>
      <c r="J370" t="str">
        <f>IF(ISNUMBER(SEARCH("|",D370)),LEFT(D370,SEARCH("|",D370)-1),D370)</f>
        <v>Comedy</v>
      </c>
      <c r="K370">
        <f>(C370-H370)</f>
        <v>66683135</v>
      </c>
      <c r="L370">
        <f>CORREL(H370:H4155,C370:C4155)</f>
        <v>9.4645559824634934E-2</v>
      </c>
    </row>
    <row r="371" spans="1:12">
      <c r="A371" t="s">
        <v>803</v>
      </c>
      <c r="B371">
        <v>126</v>
      </c>
      <c r="C371">
        <v>186336103</v>
      </c>
      <c r="D371" t="s">
        <v>804</v>
      </c>
      <c r="E371" t="s">
        <v>805</v>
      </c>
      <c r="F371" t="s">
        <v>15</v>
      </c>
      <c r="G371" t="s">
        <v>16</v>
      </c>
      <c r="H371">
        <v>120000000</v>
      </c>
      <c r="I371">
        <v>6.5</v>
      </c>
      <c r="J371" t="str">
        <f>IF(ISNUMBER(SEARCH("|",D371)),LEFT(D371,SEARCH("|",D371)-1),D371)</f>
        <v>Action</v>
      </c>
      <c r="K371">
        <f>(C371-H371)</f>
        <v>66336103</v>
      </c>
      <c r="L371">
        <f>CORREL(H371:H4156,C371:C4156)</f>
        <v>9.4683314811003699E-2</v>
      </c>
    </row>
    <row r="372" spans="1:12">
      <c r="A372" t="s">
        <v>806</v>
      </c>
      <c r="B372">
        <v>88</v>
      </c>
      <c r="C372">
        <v>161317423</v>
      </c>
      <c r="D372" t="s">
        <v>54</v>
      </c>
      <c r="E372" t="s">
        <v>807</v>
      </c>
      <c r="F372" t="s">
        <v>15</v>
      </c>
      <c r="G372" t="s">
        <v>16</v>
      </c>
      <c r="H372">
        <v>95000000</v>
      </c>
      <c r="I372">
        <v>6.6</v>
      </c>
      <c r="J372" t="str">
        <f>IF(ISNUMBER(SEARCH("|",D372)),LEFT(D372,SEARCH("|",D372)-1),D372)</f>
        <v>Adventure</v>
      </c>
      <c r="K372">
        <f>(C372-H372)</f>
        <v>66317423</v>
      </c>
      <c r="L372">
        <f>CORREL(H372:H4157,C372:C4157)</f>
        <v>9.4522022178293308E-2</v>
      </c>
    </row>
    <row r="373" spans="1:12">
      <c r="A373" t="s">
        <v>260</v>
      </c>
      <c r="B373">
        <v>143</v>
      </c>
      <c r="C373">
        <v>291021565</v>
      </c>
      <c r="D373" t="s">
        <v>13</v>
      </c>
      <c r="E373" t="s">
        <v>808</v>
      </c>
      <c r="F373" t="s">
        <v>15</v>
      </c>
      <c r="G373" t="s">
        <v>16</v>
      </c>
      <c r="H373">
        <v>225000000</v>
      </c>
      <c r="I373">
        <v>7.2</v>
      </c>
      <c r="J373" t="str">
        <f>IF(ISNUMBER(SEARCH("|",D373)),LEFT(D373,SEARCH("|",D373)-1),D373)</f>
        <v>Action</v>
      </c>
      <c r="K373">
        <f>(C373-H373)</f>
        <v>66021565</v>
      </c>
      <c r="L373">
        <f>CORREL(H373:H4158,C373:C4158)</f>
        <v>9.445748314347592E-2</v>
      </c>
    </row>
    <row r="374" spans="1:12">
      <c r="A374" t="s">
        <v>809</v>
      </c>
      <c r="B374">
        <v>120</v>
      </c>
      <c r="C374">
        <v>76600000</v>
      </c>
      <c r="D374" t="s">
        <v>810</v>
      </c>
      <c r="E374" t="s">
        <v>811</v>
      </c>
      <c r="F374" t="s">
        <v>15</v>
      </c>
      <c r="G374" t="s">
        <v>16</v>
      </c>
      <c r="H374">
        <v>10700000</v>
      </c>
      <c r="I374">
        <v>7.4</v>
      </c>
      <c r="J374" t="str">
        <f>IF(ISNUMBER(SEARCH("|",D374)),LEFT(D374,SEARCH("|",D374)-1),D374)</f>
        <v>Fantasy</v>
      </c>
      <c r="K374">
        <f>(C374-H374)</f>
        <v>65900000</v>
      </c>
      <c r="L374">
        <f>CORREL(H374:H4159,C374:C4159)</f>
        <v>9.3581868989782158E-2</v>
      </c>
    </row>
    <row r="375" spans="1:12">
      <c r="A375" t="s">
        <v>812</v>
      </c>
      <c r="B375">
        <v>101</v>
      </c>
      <c r="C375">
        <v>190871240</v>
      </c>
      <c r="D375" t="s">
        <v>813</v>
      </c>
      <c r="E375" t="s">
        <v>814</v>
      </c>
      <c r="F375" t="s">
        <v>15</v>
      </c>
      <c r="G375" t="s">
        <v>16</v>
      </c>
      <c r="H375">
        <v>125000000</v>
      </c>
      <c r="I375">
        <v>5.9</v>
      </c>
      <c r="J375" t="str">
        <f>IF(ISNUMBER(SEARCH("|",D375)),LEFT(D375,SEARCH("|",D375)-1),D375)</f>
        <v>Action</v>
      </c>
      <c r="K375">
        <f>(C375-H375)</f>
        <v>65871240</v>
      </c>
      <c r="L375">
        <f>CORREL(H375:H4160,C375:C4160)</f>
        <v>9.3640023725854199E-2</v>
      </c>
    </row>
    <row r="376" spans="1:12">
      <c r="A376" t="s">
        <v>815</v>
      </c>
      <c r="B376">
        <v>139</v>
      </c>
      <c r="C376">
        <v>150832203</v>
      </c>
      <c r="D376" t="s">
        <v>816</v>
      </c>
      <c r="E376" t="s">
        <v>817</v>
      </c>
      <c r="F376" t="s">
        <v>15</v>
      </c>
      <c r="G376" t="s">
        <v>16</v>
      </c>
      <c r="H376">
        <v>85000000</v>
      </c>
      <c r="I376">
        <v>6.7</v>
      </c>
      <c r="J376" t="str">
        <f>IF(ISNUMBER(SEARCH("|",D376)),LEFT(D376,SEARCH("|",D376)-1),D376)</f>
        <v>Adventure</v>
      </c>
      <c r="K376">
        <f>(C376-H376)</f>
        <v>65832203</v>
      </c>
      <c r="L376">
        <f>CORREL(H376:H4161,C376:C4161)</f>
        <v>9.3453394873956125E-2</v>
      </c>
    </row>
    <row r="377" spans="1:12">
      <c r="A377" t="s">
        <v>818</v>
      </c>
      <c r="B377">
        <v>85</v>
      </c>
      <c r="C377">
        <v>145771527</v>
      </c>
      <c r="D377" t="s">
        <v>819</v>
      </c>
      <c r="E377" t="s">
        <v>820</v>
      </c>
      <c r="F377" t="s">
        <v>15</v>
      </c>
      <c r="G377" t="s">
        <v>16</v>
      </c>
      <c r="H377">
        <v>80000000</v>
      </c>
      <c r="I377">
        <v>7.2</v>
      </c>
      <c r="J377" t="str">
        <f>IF(ISNUMBER(SEARCH("|",D377)),LEFT(D377,SEARCH("|",D377)-1),D377)</f>
        <v>Adventure</v>
      </c>
      <c r="K377">
        <f>(C377-H377)</f>
        <v>65771527</v>
      </c>
      <c r="L377">
        <f>CORREL(H377:H4162,C377:C4162)</f>
        <v>9.3418865521050332E-2</v>
      </c>
    </row>
    <row r="378" spans="1:12">
      <c r="A378" t="s">
        <v>665</v>
      </c>
      <c r="B378">
        <v>103</v>
      </c>
      <c r="C378">
        <v>125603360</v>
      </c>
      <c r="D378" t="s">
        <v>821</v>
      </c>
      <c r="E378" t="s">
        <v>822</v>
      </c>
      <c r="F378" t="s">
        <v>15</v>
      </c>
      <c r="G378" t="s">
        <v>16</v>
      </c>
      <c r="H378">
        <v>60000000</v>
      </c>
      <c r="I378">
        <v>8.1</v>
      </c>
      <c r="J378" t="str">
        <f>IF(ISNUMBER(SEARCH("|",D378)),LEFT(D378,SEARCH("|",D378)-1),D378)</f>
        <v>Comedy</v>
      </c>
      <c r="K378">
        <f>(C378-H378)</f>
        <v>65603360</v>
      </c>
      <c r="L378">
        <f>CORREL(H378:H4163,C378:C4163)</f>
        <v>9.3398359250049426E-2</v>
      </c>
    </row>
    <row r="379" spans="1:12">
      <c r="A379" t="s">
        <v>823</v>
      </c>
      <c r="B379">
        <v>120</v>
      </c>
      <c r="C379">
        <v>140459099</v>
      </c>
      <c r="D379" t="s">
        <v>824</v>
      </c>
      <c r="E379" t="s">
        <v>825</v>
      </c>
      <c r="F379" t="s">
        <v>15</v>
      </c>
      <c r="G379" t="s">
        <v>16</v>
      </c>
      <c r="H379">
        <v>75000000</v>
      </c>
      <c r="I379">
        <v>6.1</v>
      </c>
      <c r="J379" t="str">
        <f>IF(ISNUMBER(SEARCH("|",D379)),LEFT(D379,SEARCH("|",D379)-1),D379)</f>
        <v>Action</v>
      </c>
      <c r="K379">
        <f>(C379-H379)</f>
        <v>65459099</v>
      </c>
      <c r="L379">
        <f>CORREL(H379:H4164,C379:C4164)</f>
        <v>9.3422640126529885E-2</v>
      </c>
    </row>
    <row r="380" spans="1:12">
      <c r="A380" t="s">
        <v>532</v>
      </c>
      <c r="B380">
        <v>111</v>
      </c>
      <c r="C380">
        <v>91457688</v>
      </c>
      <c r="D380" t="s">
        <v>113</v>
      </c>
      <c r="E380" t="s">
        <v>826</v>
      </c>
      <c r="F380" t="s">
        <v>15</v>
      </c>
      <c r="G380" t="s">
        <v>16</v>
      </c>
      <c r="H380">
        <v>26000000</v>
      </c>
      <c r="I380">
        <v>6</v>
      </c>
      <c r="J380" t="str">
        <f>IF(ISNUMBER(SEARCH("|",D380)),LEFT(D380,SEARCH("|",D380)-1),D380)</f>
        <v>Action</v>
      </c>
      <c r="K380">
        <f>(C380-H380)</f>
        <v>65457688</v>
      </c>
      <c r="L380">
        <f>CORREL(H380:H4165,C380:C4165)</f>
        <v>9.3414946048990324E-2</v>
      </c>
    </row>
    <row r="381" spans="1:12">
      <c r="A381" t="s">
        <v>827</v>
      </c>
      <c r="B381">
        <v>104</v>
      </c>
      <c r="C381">
        <v>82389560</v>
      </c>
      <c r="D381" t="s">
        <v>96</v>
      </c>
      <c r="E381" t="s">
        <v>828</v>
      </c>
      <c r="F381" t="s">
        <v>15</v>
      </c>
      <c r="G381" t="s">
        <v>16</v>
      </c>
      <c r="H381">
        <v>17000000</v>
      </c>
      <c r="I381">
        <v>6.5</v>
      </c>
      <c r="J381" t="str">
        <f>IF(ISNUMBER(SEARCH("|",D381)),LEFT(D381,SEARCH("|",D381)-1),D381)</f>
        <v>Comedy</v>
      </c>
      <c r="K381">
        <f>(C381-H381)</f>
        <v>65389560</v>
      </c>
      <c r="L381">
        <f>CORREL(H381:H4166,C381:C4166)</f>
        <v>9.3474252532187482E-2</v>
      </c>
    </row>
    <row r="382" spans="1:12">
      <c r="A382" t="s">
        <v>829</v>
      </c>
      <c r="B382">
        <v>96</v>
      </c>
      <c r="C382">
        <v>82234139</v>
      </c>
      <c r="D382" t="s">
        <v>160</v>
      </c>
      <c r="E382" t="s">
        <v>830</v>
      </c>
      <c r="F382" t="s">
        <v>15</v>
      </c>
      <c r="G382" t="s">
        <v>16</v>
      </c>
      <c r="H382">
        <v>17000000</v>
      </c>
      <c r="I382">
        <v>7.2</v>
      </c>
      <c r="J382" t="str">
        <f>IF(ISNUMBER(SEARCH("|",D382)),LEFT(D382,SEARCH("|",D382)-1),D382)</f>
        <v>Adventure</v>
      </c>
      <c r="K382">
        <f>(C382-H382)</f>
        <v>65234139</v>
      </c>
      <c r="L382">
        <f>CORREL(H382:H4167,C382:C4167)</f>
        <v>9.3534081762404922E-2</v>
      </c>
    </row>
    <row r="383" spans="1:12">
      <c r="A383" t="s">
        <v>50</v>
      </c>
      <c r="B383">
        <v>138</v>
      </c>
      <c r="C383">
        <v>90135191</v>
      </c>
      <c r="D383" t="s">
        <v>453</v>
      </c>
      <c r="E383" t="s">
        <v>831</v>
      </c>
      <c r="F383" t="s">
        <v>15</v>
      </c>
      <c r="G383" t="s">
        <v>16</v>
      </c>
      <c r="H383">
        <v>25000000</v>
      </c>
      <c r="I383">
        <v>8</v>
      </c>
      <c r="J383" t="str">
        <f>IF(ISNUMBER(SEARCH("|",D383)),LEFT(D383,SEARCH("|",D383)-1),D383)</f>
        <v>Crime</v>
      </c>
      <c r="K383">
        <f>(C383-H383)</f>
        <v>65135191</v>
      </c>
      <c r="L383">
        <f>CORREL(H383:H4168,C383:C4168)</f>
        <v>9.359371735275579E-2</v>
      </c>
    </row>
    <row r="384" spans="1:12">
      <c r="A384" t="s">
        <v>832</v>
      </c>
      <c r="B384">
        <v>100</v>
      </c>
      <c r="C384">
        <v>84518155</v>
      </c>
      <c r="D384" t="s">
        <v>96</v>
      </c>
      <c r="E384" t="s">
        <v>833</v>
      </c>
      <c r="F384" t="s">
        <v>15</v>
      </c>
      <c r="G384" t="s">
        <v>16</v>
      </c>
      <c r="H384">
        <v>20000000</v>
      </c>
      <c r="I384">
        <v>4.9000000000000004</v>
      </c>
      <c r="J384" t="str">
        <f>IF(ISNUMBER(SEARCH("|",D384)),LEFT(D384,SEARCH("|",D384)-1),D384)</f>
        <v>Comedy</v>
      </c>
      <c r="K384">
        <f>(C384-H384)</f>
        <v>64518155</v>
      </c>
      <c r="L384">
        <f>CORREL(H384:H4169,C384:C4169)</f>
        <v>9.3652987387187081E-2</v>
      </c>
    </row>
    <row r="385" spans="1:12">
      <c r="A385" t="s">
        <v>182</v>
      </c>
      <c r="B385">
        <v>133</v>
      </c>
      <c r="C385">
        <v>209364921</v>
      </c>
      <c r="D385" t="s">
        <v>473</v>
      </c>
      <c r="E385" t="s">
        <v>834</v>
      </c>
      <c r="F385" t="s">
        <v>15</v>
      </c>
      <c r="G385" t="s">
        <v>16</v>
      </c>
      <c r="H385">
        <v>145000000</v>
      </c>
      <c r="I385">
        <v>7.4</v>
      </c>
      <c r="J385" t="str">
        <f>IF(ISNUMBER(SEARCH("|",D385)),LEFT(D385,SEARCH("|",D385)-1),D385)</f>
        <v>Action</v>
      </c>
      <c r="K385">
        <f>(C385-H385)</f>
        <v>64364921</v>
      </c>
      <c r="L385">
        <f>CORREL(H385:H4170,C385:C4170)</f>
        <v>9.3711832511861937E-2</v>
      </c>
    </row>
    <row r="386" spans="1:12">
      <c r="A386" t="s">
        <v>835</v>
      </c>
      <c r="B386">
        <v>85</v>
      </c>
      <c r="C386">
        <v>86930411</v>
      </c>
      <c r="D386" t="s">
        <v>397</v>
      </c>
      <c r="E386" t="s">
        <v>836</v>
      </c>
      <c r="F386" t="s">
        <v>15</v>
      </c>
      <c r="G386" t="s">
        <v>16</v>
      </c>
      <c r="H386">
        <v>23000000</v>
      </c>
      <c r="I386">
        <v>6.8</v>
      </c>
      <c r="J386" t="str">
        <f>IF(ISNUMBER(SEARCH("|",D386)),LEFT(D386,SEARCH("|",D386)-1),D386)</f>
        <v>Comedy</v>
      </c>
      <c r="K386">
        <f>(C386-H386)</f>
        <v>63930411</v>
      </c>
      <c r="L386">
        <f>CORREL(H386:H4171,C386:C4171)</f>
        <v>9.3422124767540207E-2</v>
      </c>
    </row>
    <row r="387" spans="1:12">
      <c r="A387" t="s">
        <v>574</v>
      </c>
      <c r="B387">
        <v>91</v>
      </c>
      <c r="C387">
        <v>148313048</v>
      </c>
      <c r="D387" t="s">
        <v>575</v>
      </c>
      <c r="E387" t="s">
        <v>837</v>
      </c>
      <c r="F387" t="s">
        <v>15</v>
      </c>
      <c r="G387" t="s">
        <v>16</v>
      </c>
      <c r="H387">
        <v>85000000</v>
      </c>
      <c r="I387">
        <v>7.1</v>
      </c>
      <c r="J387" t="str">
        <f>IF(ISNUMBER(SEARCH("|",D387)),LEFT(D387,SEARCH("|",D387)-1),D387)</f>
        <v>Animation</v>
      </c>
      <c r="K387">
        <f>(C387-H387)</f>
        <v>63313048</v>
      </c>
      <c r="L387">
        <f>CORREL(H387:H4172,C387:C4172)</f>
        <v>9.3480172688304247E-2</v>
      </c>
    </row>
    <row r="388" spans="1:12">
      <c r="A388" t="s">
        <v>433</v>
      </c>
      <c r="B388">
        <v>102</v>
      </c>
      <c r="C388">
        <v>75074950</v>
      </c>
      <c r="D388" t="s">
        <v>65</v>
      </c>
      <c r="E388" t="s">
        <v>838</v>
      </c>
      <c r="F388" t="s">
        <v>15</v>
      </c>
      <c r="G388" t="s">
        <v>16</v>
      </c>
      <c r="H388">
        <v>12000000</v>
      </c>
      <c r="I388">
        <v>6.3</v>
      </c>
      <c r="J388" t="str">
        <f>IF(ISNUMBER(SEARCH("|",D388)),LEFT(D388,SEARCH("|",D388)-1),D388)</f>
        <v>Comedy</v>
      </c>
      <c r="K388">
        <f>(C388-H388)</f>
        <v>63074950</v>
      </c>
      <c r="L388">
        <f>CORREL(H388:H4173,C388:C4173)</f>
        <v>9.3444671516555819E-2</v>
      </c>
    </row>
    <row r="389" spans="1:12">
      <c r="A389" t="s">
        <v>505</v>
      </c>
      <c r="B389">
        <v>165</v>
      </c>
      <c r="C389">
        <v>162804648</v>
      </c>
      <c r="D389" t="s">
        <v>592</v>
      </c>
      <c r="E389" t="s">
        <v>839</v>
      </c>
      <c r="F389" t="s">
        <v>15</v>
      </c>
      <c r="G389" t="s">
        <v>16</v>
      </c>
      <c r="H389">
        <v>100000000</v>
      </c>
      <c r="I389">
        <v>8.5</v>
      </c>
      <c r="J389" t="str">
        <f>IF(ISNUMBER(SEARCH("|",D389)),LEFT(D389,SEARCH("|",D389)-1),D389)</f>
        <v>Drama</v>
      </c>
      <c r="K389">
        <f>(C389-H389)</f>
        <v>62804648</v>
      </c>
      <c r="L389">
        <f>CORREL(H389:H4174,C389:C4174)</f>
        <v>9.349988847050715E-2</v>
      </c>
    </row>
    <row r="390" spans="1:12">
      <c r="A390" t="s">
        <v>64</v>
      </c>
      <c r="B390">
        <v>138</v>
      </c>
      <c r="C390">
        <v>93749203</v>
      </c>
      <c r="D390" t="s">
        <v>493</v>
      </c>
      <c r="E390" t="s">
        <v>840</v>
      </c>
      <c r="F390" t="s">
        <v>15</v>
      </c>
      <c r="G390" t="s">
        <v>16</v>
      </c>
      <c r="H390">
        <v>31000000</v>
      </c>
      <c r="I390">
        <v>7.3</v>
      </c>
      <c r="J390" t="str">
        <f>IF(ISNUMBER(SEARCH("|",D390)),LEFT(D390,SEARCH("|",D390)-1),D390)</f>
        <v>Drama</v>
      </c>
      <c r="K390">
        <f>(C390-H390)</f>
        <v>62749203</v>
      </c>
      <c r="L390">
        <f>CORREL(H390:H4175,C390:C4175)</f>
        <v>9.3415792954316401E-2</v>
      </c>
    </row>
    <row r="391" spans="1:12">
      <c r="A391" t="s">
        <v>841</v>
      </c>
      <c r="B391">
        <v>115</v>
      </c>
      <c r="C391">
        <v>82624961</v>
      </c>
      <c r="D391" t="s">
        <v>65</v>
      </c>
      <c r="E391" t="s">
        <v>842</v>
      </c>
      <c r="F391" t="s">
        <v>15</v>
      </c>
      <c r="G391" t="s">
        <v>16</v>
      </c>
      <c r="H391">
        <v>20000000</v>
      </c>
      <c r="I391">
        <v>7.3</v>
      </c>
      <c r="J391" t="str">
        <f>IF(ISNUMBER(SEARCH("|",D391)),LEFT(D391,SEARCH("|",D391)-1),D391)</f>
        <v>Comedy</v>
      </c>
      <c r="K391">
        <f>(C391-H391)</f>
        <v>62624961</v>
      </c>
      <c r="L391">
        <f>CORREL(H391:H4176,C391:C4176)</f>
        <v>9.3470224119648171E-2</v>
      </c>
    </row>
    <row r="392" spans="1:12">
      <c r="A392" t="s">
        <v>775</v>
      </c>
      <c r="B392">
        <v>103</v>
      </c>
      <c r="C392">
        <v>71519230</v>
      </c>
      <c r="D392" t="s">
        <v>776</v>
      </c>
      <c r="E392" t="s">
        <v>843</v>
      </c>
      <c r="F392" t="s">
        <v>15</v>
      </c>
      <c r="G392" t="s">
        <v>16</v>
      </c>
      <c r="H392">
        <v>9000000</v>
      </c>
      <c r="I392">
        <v>6.5</v>
      </c>
      <c r="J392" t="str">
        <f>IF(ISNUMBER(SEARCH("|",D392)),LEFT(D392,SEARCH("|",D392)-1),D392)</f>
        <v>Action</v>
      </c>
      <c r="K392">
        <f>(C392-H392)</f>
        <v>62519230</v>
      </c>
      <c r="L392">
        <f>CORREL(H392:H4177,C392:C4177)</f>
        <v>9.3526757693938395E-2</v>
      </c>
    </row>
    <row r="393" spans="1:12">
      <c r="A393" t="s">
        <v>214</v>
      </c>
      <c r="B393">
        <v>134</v>
      </c>
      <c r="C393">
        <v>102310175</v>
      </c>
      <c r="D393" t="s">
        <v>372</v>
      </c>
      <c r="E393" t="s">
        <v>844</v>
      </c>
      <c r="F393" t="s">
        <v>15</v>
      </c>
      <c r="G393" t="s">
        <v>16</v>
      </c>
      <c r="H393">
        <v>40000000</v>
      </c>
      <c r="I393">
        <v>7.8</v>
      </c>
      <c r="J393" t="str">
        <f>IF(ISNUMBER(SEARCH("|",D393)),LEFT(D393,SEARCH("|",D393)-1),D393)</f>
        <v>Horror</v>
      </c>
      <c r="K393">
        <f>(C393-H393)</f>
        <v>62310175</v>
      </c>
      <c r="L393">
        <f>CORREL(H393:H4178,C393:C4178)</f>
        <v>9.3579905200687957E-2</v>
      </c>
    </row>
    <row r="394" spans="1:12">
      <c r="A394" t="s">
        <v>835</v>
      </c>
      <c r="B394">
        <v>84</v>
      </c>
      <c r="C394">
        <v>110000082</v>
      </c>
      <c r="D394" t="s">
        <v>96</v>
      </c>
      <c r="E394" t="s">
        <v>845</v>
      </c>
      <c r="F394" t="s">
        <v>15</v>
      </c>
      <c r="G394" t="s">
        <v>16</v>
      </c>
      <c r="H394">
        <v>48000000</v>
      </c>
      <c r="I394">
        <v>5.5</v>
      </c>
      <c r="J394" t="str">
        <f>IF(ISNUMBER(SEARCH("|",D394)),LEFT(D394,SEARCH("|",D394)-1),D394)</f>
        <v>Comedy</v>
      </c>
      <c r="K394">
        <f>(C394-H394)</f>
        <v>62000082</v>
      </c>
      <c r="L394">
        <f>CORREL(H394:H4179,C394:C4179)</f>
        <v>9.3628107838907876E-2</v>
      </c>
    </row>
    <row r="395" spans="1:12">
      <c r="A395" t="s">
        <v>359</v>
      </c>
      <c r="B395">
        <v>129</v>
      </c>
      <c r="C395">
        <v>186830669</v>
      </c>
      <c r="D395" t="s">
        <v>360</v>
      </c>
      <c r="E395" t="s">
        <v>846</v>
      </c>
      <c r="F395" t="s">
        <v>15</v>
      </c>
      <c r="G395" t="s">
        <v>16</v>
      </c>
      <c r="H395">
        <v>125000000</v>
      </c>
      <c r="I395">
        <v>7.5</v>
      </c>
      <c r="J395" t="str">
        <f>IF(ISNUMBER(SEARCH("|",D395)),LEFT(D395,SEARCH("|",D395)-1),D395)</f>
        <v>Action</v>
      </c>
      <c r="K395">
        <f>(C395-H395)</f>
        <v>61830669</v>
      </c>
      <c r="L395">
        <f>CORREL(H395:H4180,C395:C4180)</f>
        <v>9.3667796901628075E-2</v>
      </c>
    </row>
    <row r="396" spans="1:12">
      <c r="A396" t="s">
        <v>847</v>
      </c>
      <c r="B396">
        <v>109</v>
      </c>
      <c r="C396">
        <v>106807667</v>
      </c>
      <c r="D396" t="s">
        <v>434</v>
      </c>
      <c r="E396" t="s">
        <v>848</v>
      </c>
      <c r="F396" t="s">
        <v>15</v>
      </c>
      <c r="G396" t="s">
        <v>16</v>
      </c>
      <c r="H396">
        <v>45000000</v>
      </c>
      <c r="I396">
        <v>6.2</v>
      </c>
      <c r="J396" t="str">
        <f>IF(ISNUMBER(SEARCH("|",D396)),LEFT(D396,SEARCH("|",D396)-1),D396)</f>
        <v>Action</v>
      </c>
      <c r="K396">
        <f>(C396-H396)</f>
        <v>61807667</v>
      </c>
      <c r="L396">
        <f>CORREL(H396:H4181,C396:C4181)</f>
        <v>9.3480752629242783E-2</v>
      </c>
    </row>
    <row r="397" spans="1:12">
      <c r="A397" t="s">
        <v>295</v>
      </c>
      <c r="B397">
        <v>111</v>
      </c>
      <c r="C397">
        <v>69800000</v>
      </c>
      <c r="D397" t="s">
        <v>300</v>
      </c>
      <c r="E397" t="s">
        <v>849</v>
      </c>
      <c r="F397" t="s">
        <v>15</v>
      </c>
      <c r="G397" t="s">
        <v>16</v>
      </c>
      <c r="H397">
        <v>8000000</v>
      </c>
      <c r="I397">
        <v>6.2</v>
      </c>
      <c r="J397" t="str">
        <f>IF(ISNUMBER(SEARCH("|",D397)),LEFT(D397,SEARCH("|",D397)-1),D397)</f>
        <v>Comedy</v>
      </c>
      <c r="K397">
        <f>(C397-H397)</f>
        <v>61800000</v>
      </c>
      <c r="L397">
        <f>CORREL(H397:H4182,C397:C4182)</f>
        <v>9.3523817830502967E-2</v>
      </c>
    </row>
    <row r="398" spans="1:12">
      <c r="A398" t="s">
        <v>850</v>
      </c>
      <c r="B398">
        <v>84</v>
      </c>
      <c r="C398">
        <v>106793915</v>
      </c>
      <c r="D398" t="s">
        <v>851</v>
      </c>
      <c r="E398" t="s">
        <v>852</v>
      </c>
      <c r="F398" t="s">
        <v>15</v>
      </c>
      <c r="G398" t="s">
        <v>153</v>
      </c>
      <c r="H398">
        <v>45000000</v>
      </c>
      <c r="I398">
        <v>7</v>
      </c>
      <c r="J398" t="str">
        <f>IF(ISNUMBER(SEARCH("|",D398)),LEFT(D398,SEARCH("|",D398)-1),D398)</f>
        <v>Adventure</v>
      </c>
      <c r="K398">
        <f>(C398-H398)</f>
        <v>61793915</v>
      </c>
      <c r="L398">
        <f>CORREL(H398:H4183,C398:C4183)</f>
        <v>9.3575570172634639E-2</v>
      </c>
    </row>
    <row r="399" spans="1:12">
      <c r="A399" t="s">
        <v>103</v>
      </c>
      <c r="B399">
        <v>124</v>
      </c>
      <c r="C399">
        <v>186739919</v>
      </c>
      <c r="D399" t="s">
        <v>18</v>
      </c>
      <c r="E399" t="s">
        <v>853</v>
      </c>
      <c r="F399" t="s">
        <v>15</v>
      </c>
      <c r="G399" t="s">
        <v>16</v>
      </c>
      <c r="H399">
        <v>125000000</v>
      </c>
      <c r="I399">
        <v>6.4</v>
      </c>
      <c r="J399" t="str">
        <f>IF(ISNUMBER(SEARCH("|",D399)),LEFT(D399,SEARCH("|",D399)-1),D399)</f>
        <v>Action</v>
      </c>
      <c r="K399">
        <f>(C399-H399)</f>
        <v>61739919</v>
      </c>
      <c r="L399">
        <f>CORREL(H399:H4184,C399:C4184)</f>
        <v>9.3618788014610682E-2</v>
      </c>
    </row>
    <row r="400" spans="1:12">
      <c r="A400" t="s">
        <v>125</v>
      </c>
      <c r="B400">
        <v>153</v>
      </c>
      <c r="C400">
        <v>201573391</v>
      </c>
      <c r="D400" t="s">
        <v>18</v>
      </c>
      <c r="E400" t="s">
        <v>854</v>
      </c>
      <c r="F400" t="s">
        <v>15</v>
      </c>
      <c r="G400" t="s">
        <v>16</v>
      </c>
      <c r="H400">
        <v>140000000</v>
      </c>
      <c r="I400">
        <v>6.6</v>
      </c>
      <c r="J400" t="str">
        <f>IF(ISNUMBER(SEARCH("|",D400)),LEFT(D400,SEARCH("|",D400)-1),D400)</f>
        <v>Action</v>
      </c>
      <c r="K400">
        <f>(C400-H400)</f>
        <v>61573391</v>
      </c>
      <c r="L400">
        <f>CORREL(H400:H4185,C400:C4185)</f>
        <v>9.3431631563144588E-2</v>
      </c>
    </row>
    <row r="401" spans="1:12">
      <c r="A401" t="s">
        <v>803</v>
      </c>
      <c r="B401">
        <v>119</v>
      </c>
      <c r="C401">
        <v>121468960</v>
      </c>
      <c r="D401" t="s">
        <v>377</v>
      </c>
      <c r="E401" t="s">
        <v>855</v>
      </c>
      <c r="F401" t="s">
        <v>15</v>
      </c>
      <c r="G401" t="s">
        <v>16</v>
      </c>
      <c r="H401">
        <v>60000000</v>
      </c>
      <c r="I401">
        <v>7.9</v>
      </c>
      <c r="J401" t="str">
        <f>IF(ISNUMBER(SEARCH("|",D401)),LEFT(D401,SEARCH("|",D401)-1),D401)</f>
        <v>Action</v>
      </c>
      <c r="K401">
        <f>(C401-H401)</f>
        <v>61468960</v>
      </c>
      <c r="L401">
        <f>CORREL(H401:H4186,C401:C4186)</f>
        <v>9.3168225455144887E-2</v>
      </c>
    </row>
    <row r="402" spans="1:12">
      <c r="A402" t="s">
        <v>775</v>
      </c>
      <c r="B402">
        <v>85</v>
      </c>
      <c r="C402">
        <v>64423650</v>
      </c>
      <c r="D402" t="s">
        <v>856</v>
      </c>
      <c r="E402" t="s">
        <v>857</v>
      </c>
      <c r="F402" t="s">
        <v>15</v>
      </c>
      <c r="G402" t="s">
        <v>16</v>
      </c>
      <c r="H402">
        <v>3000000</v>
      </c>
      <c r="I402">
        <v>5.7</v>
      </c>
      <c r="J402" t="str">
        <f>IF(ISNUMBER(SEARCH("|",D402)),LEFT(D402,SEARCH("|",D402)-1),D402)</f>
        <v>Horror</v>
      </c>
      <c r="K402">
        <f>(C402-H402)</f>
        <v>61423650</v>
      </c>
      <c r="L402">
        <f>CORREL(H402:H4187,C402:C4187)</f>
        <v>9.3190160925382431E-2</v>
      </c>
    </row>
    <row r="403" spans="1:12">
      <c r="A403" t="s">
        <v>858</v>
      </c>
      <c r="B403">
        <v>97</v>
      </c>
      <c r="C403">
        <v>241407328</v>
      </c>
      <c r="D403" t="s">
        <v>859</v>
      </c>
      <c r="E403" t="s">
        <v>860</v>
      </c>
      <c r="F403" t="s">
        <v>15</v>
      </c>
      <c r="G403" t="s">
        <v>16</v>
      </c>
      <c r="H403">
        <v>180000000</v>
      </c>
      <c r="I403">
        <v>7</v>
      </c>
      <c r="J403" t="str">
        <f>IF(ISNUMBER(SEARCH("|",D403)),LEFT(D403,SEARCH("|",D403)-1),D403)</f>
        <v>Action</v>
      </c>
      <c r="K403">
        <f>(C403-H403)</f>
        <v>61407328</v>
      </c>
      <c r="L403">
        <f>CORREL(H403:H4188,C403:C4188)</f>
        <v>9.3238199647372608E-2</v>
      </c>
    </row>
    <row r="404" spans="1:12">
      <c r="A404" t="s">
        <v>861</v>
      </c>
      <c r="B404">
        <v>117</v>
      </c>
      <c r="C404">
        <v>87341380</v>
      </c>
      <c r="D404" t="s">
        <v>113</v>
      </c>
      <c r="E404" t="s">
        <v>862</v>
      </c>
      <c r="F404" t="s">
        <v>15</v>
      </c>
      <c r="G404" t="s">
        <v>16</v>
      </c>
      <c r="H404">
        <v>27000000</v>
      </c>
      <c r="I404">
        <v>7</v>
      </c>
      <c r="J404" t="str">
        <f>IF(ISNUMBER(SEARCH("|",D404)),LEFT(D404,SEARCH("|",D404)-1),D404)</f>
        <v>Action</v>
      </c>
      <c r="K404">
        <f>(C404-H404)</f>
        <v>60341380</v>
      </c>
      <c r="L404">
        <f>CORREL(H404:H4189,C404:C4189)</f>
        <v>9.2721073133256962E-2</v>
      </c>
    </row>
    <row r="405" spans="1:12">
      <c r="A405" t="s">
        <v>863</v>
      </c>
      <c r="B405">
        <v>112</v>
      </c>
      <c r="C405">
        <v>62549000</v>
      </c>
      <c r="D405" t="s">
        <v>864</v>
      </c>
      <c r="E405" t="s">
        <v>865</v>
      </c>
      <c r="F405" t="s">
        <v>15</v>
      </c>
      <c r="G405" t="s">
        <v>153</v>
      </c>
      <c r="H405">
        <v>2300000</v>
      </c>
      <c r="I405">
        <v>7.3</v>
      </c>
      <c r="J405" t="str">
        <f>IF(ISNUMBER(SEARCH("|",D405)),LEFT(D405,SEARCH("|",D405)-1),D405)</f>
        <v>Crime</v>
      </c>
      <c r="K405">
        <f>(C405-H405)</f>
        <v>60249000</v>
      </c>
      <c r="L405">
        <f>CORREL(H405:H4190,C405:C4190)</f>
        <v>9.2774799903716926E-2</v>
      </c>
    </row>
    <row r="406" spans="1:12">
      <c r="A406" t="s">
        <v>207</v>
      </c>
      <c r="B406">
        <v>78</v>
      </c>
      <c r="C406">
        <v>72217000</v>
      </c>
      <c r="D406" t="s">
        <v>96</v>
      </c>
      <c r="E406" t="s">
        <v>866</v>
      </c>
      <c r="F406" t="s">
        <v>15</v>
      </c>
      <c r="G406" t="s">
        <v>16</v>
      </c>
      <c r="H406">
        <v>12000000</v>
      </c>
      <c r="I406">
        <v>6.9</v>
      </c>
      <c r="J406" t="str">
        <f>IF(ISNUMBER(SEARCH("|",D406)),LEFT(D406,SEARCH("|",D406)-1),D406)</f>
        <v>Comedy</v>
      </c>
      <c r="K406">
        <f>(C406-H406)</f>
        <v>60217000</v>
      </c>
      <c r="L406">
        <f>CORREL(H406:H4191,C406:C4191)</f>
        <v>9.2820424947996666E-2</v>
      </c>
    </row>
    <row r="407" spans="1:12">
      <c r="A407" t="s">
        <v>79</v>
      </c>
      <c r="B407">
        <v>94</v>
      </c>
      <c r="C407">
        <v>65069140</v>
      </c>
      <c r="D407" t="s">
        <v>867</v>
      </c>
      <c r="E407" t="s">
        <v>868</v>
      </c>
      <c r="F407" t="s">
        <v>15</v>
      </c>
      <c r="G407" t="s">
        <v>16</v>
      </c>
      <c r="H407">
        <v>5000000</v>
      </c>
      <c r="I407">
        <v>6.2</v>
      </c>
      <c r="J407" t="str">
        <f>IF(ISNUMBER(SEARCH("|",D407)),LEFT(D407,SEARCH("|",D407)-1),D407)</f>
        <v>Horror</v>
      </c>
      <c r="K407">
        <f>(C407-H407)</f>
        <v>60069140</v>
      </c>
      <c r="L407">
        <f>CORREL(H407:H4192,C407:C4192)</f>
        <v>9.2872515430733216E-2</v>
      </c>
    </row>
    <row r="408" spans="1:12">
      <c r="A408" t="s">
        <v>869</v>
      </c>
      <c r="B408">
        <v>105</v>
      </c>
      <c r="C408">
        <v>80050171</v>
      </c>
      <c r="D408" t="s">
        <v>80</v>
      </c>
      <c r="E408" t="s">
        <v>870</v>
      </c>
      <c r="F408" t="s">
        <v>15</v>
      </c>
      <c r="G408" t="s">
        <v>16</v>
      </c>
      <c r="H408">
        <v>20000000</v>
      </c>
      <c r="I408">
        <v>6.9</v>
      </c>
      <c r="J408" t="str">
        <f>IF(ISNUMBER(SEARCH("|",D408)),LEFT(D408,SEARCH("|",D408)-1),D408)</f>
        <v>Drama</v>
      </c>
      <c r="K408">
        <f>(C408-H408)</f>
        <v>60050171</v>
      </c>
      <c r="L408">
        <f>CORREL(H408:H4193,C408:C4193)</f>
        <v>9.2920132119084953E-2</v>
      </c>
    </row>
    <row r="409" spans="1:12">
      <c r="A409" t="s">
        <v>871</v>
      </c>
      <c r="B409">
        <v>141</v>
      </c>
      <c r="C409">
        <v>122012710</v>
      </c>
      <c r="D409" t="s">
        <v>35</v>
      </c>
      <c r="E409" t="s">
        <v>872</v>
      </c>
      <c r="F409" t="s">
        <v>15</v>
      </c>
      <c r="G409" t="s">
        <v>16</v>
      </c>
      <c r="H409">
        <v>62000000</v>
      </c>
      <c r="I409">
        <v>6.9</v>
      </c>
      <c r="J409" t="str">
        <f>IF(ISNUMBER(SEARCH("|",D409)),LEFT(D409,SEARCH("|",D409)-1),D409)</f>
        <v>Action</v>
      </c>
      <c r="K409">
        <f>(C409-H409)</f>
        <v>60012710</v>
      </c>
      <c r="L409">
        <f>CORREL(H409:H4194,C409:C4194)</f>
        <v>9.2974177901034752E-2</v>
      </c>
    </row>
    <row r="410" spans="1:12">
      <c r="A410" t="s">
        <v>873</v>
      </c>
      <c r="B410">
        <v>115</v>
      </c>
      <c r="C410">
        <v>73000942</v>
      </c>
      <c r="D410" t="s">
        <v>874</v>
      </c>
      <c r="E410" t="s">
        <v>875</v>
      </c>
      <c r="F410" t="s">
        <v>15</v>
      </c>
      <c r="G410" t="s">
        <v>16</v>
      </c>
      <c r="H410">
        <v>13000000</v>
      </c>
      <c r="I410">
        <v>1.6</v>
      </c>
      <c r="J410" t="str">
        <f>IF(ISNUMBER(SEARCH("|",D410)),LEFT(D410,SEARCH("|",D410)-1),D410)</f>
        <v>Documentary</v>
      </c>
      <c r="K410">
        <f>(C410-H410)</f>
        <v>60000942</v>
      </c>
      <c r="L410">
        <f>CORREL(H410:H4195,C410:C4195)</f>
        <v>9.2991596120176101E-2</v>
      </c>
    </row>
    <row r="411" spans="1:12">
      <c r="A411" t="s">
        <v>876</v>
      </c>
      <c r="B411">
        <v>109</v>
      </c>
      <c r="C411">
        <v>69800000</v>
      </c>
      <c r="D411" t="s">
        <v>877</v>
      </c>
      <c r="E411" t="s">
        <v>878</v>
      </c>
      <c r="F411" t="s">
        <v>15</v>
      </c>
      <c r="G411" t="s">
        <v>16</v>
      </c>
      <c r="H411">
        <v>10000000</v>
      </c>
      <c r="I411">
        <v>6.1</v>
      </c>
      <c r="J411" t="str">
        <f>IF(ISNUMBER(SEARCH("|",D411)),LEFT(D411,SEARCH("|",D411)-1),D411)</f>
        <v>Comedy</v>
      </c>
      <c r="K411">
        <f>(C411-H411)</f>
        <v>59800000</v>
      </c>
      <c r="L411">
        <f>CORREL(H411:H4196,C411:C4196)</f>
        <v>9.3043984713158417E-2</v>
      </c>
    </row>
    <row r="412" spans="1:12">
      <c r="A412" t="s">
        <v>879</v>
      </c>
      <c r="B412">
        <v>110</v>
      </c>
      <c r="C412">
        <v>134568845</v>
      </c>
      <c r="D412" t="s">
        <v>880</v>
      </c>
      <c r="E412" t="s">
        <v>881</v>
      </c>
      <c r="F412" t="s">
        <v>15</v>
      </c>
      <c r="G412" t="s">
        <v>16</v>
      </c>
      <c r="H412">
        <v>75000000</v>
      </c>
      <c r="I412">
        <v>6.7</v>
      </c>
      <c r="J412" t="str">
        <f>IF(ISNUMBER(SEARCH("|",D412)),LEFT(D412,SEARCH("|",D412)-1),D412)</f>
        <v>Action</v>
      </c>
      <c r="K412">
        <f>(C412-H412)</f>
        <v>59568845</v>
      </c>
      <c r="L412">
        <f>CORREL(H412:H4197,C412:C4197)</f>
        <v>9.3094644847831476E-2</v>
      </c>
    </row>
    <row r="413" spans="1:12">
      <c r="A413" t="s">
        <v>841</v>
      </c>
      <c r="B413">
        <v>126</v>
      </c>
      <c r="C413">
        <v>71502303</v>
      </c>
      <c r="D413" t="s">
        <v>882</v>
      </c>
      <c r="E413" t="s">
        <v>883</v>
      </c>
      <c r="F413" t="s">
        <v>15</v>
      </c>
      <c r="G413" t="s">
        <v>16</v>
      </c>
      <c r="H413">
        <v>12000000</v>
      </c>
      <c r="I413">
        <v>7.5</v>
      </c>
      <c r="J413" t="str">
        <f>IF(ISNUMBER(SEARCH("|",D413)),LEFT(D413,SEARCH("|",D413)-1),D413)</f>
        <v>Adventure</v>
      </c>
      <c r="K413">
        <f>(C413-H413)</f>
        <v>59502303</v>
      </c>
      <c r="L413">
        <f>CORREL(H413:H4198,C413:C4198)</f>
        <v>9.3084309261065284E-2</v>
      </c>
    </row>
    <row r="414" spans="1:12">
      <c r="A414" t="s">
        <v>223</v>
      </c>
      <c r="B414">
        <v>105</v>
      </c>
      <c r="C414">
        <v>76400000</v>
      </c>
      <c r="D414" t="s">
        <v>28</v>
      </c>
      <c r="E414" t="s">
        <v>884</v>
      </c>
      <c r="F414" t="s">
        <v>15</v>
      </c>
      <c r="G414" t="s">
        <v>16</v>
      </c>
      <c r="H414">
        <v>17000000</v>
      </c>
      <c r="I414">
        <v>6.6</v>
      </c>
      <c r="J414" t="str">
        <f>IF(ISNUMBER(SEARCH("|",D414)),LEFT(D414,SEARCH("|",D414)-1),D414)</f>
        <v>Action</v>
      </c>
      <c r="K414">
        <f>(C414-H414)</f>
        <v>59400000</v>
      </c>
      <c r="L414">
        <f>CORREL(H414:H4199,C414:C4199)</f>
        <v>9.3135616067312771E-2</v>
      </c>
    </row>
    <row r="415" spans="1:12">
      <c r="A415" t="s">
        <v>523</v>
      </c>
      <c r="B415">
        <v>87</v>
      </c>
      <c r="C415">
        <v>64267897</v>
      </c>
      <c r="D415" t="s">
        <v>885</v>
      </c>
      <c r="E415" t="s">
        <v>886</v>
      </c>
      <c r="F415" t="s">
        <v>15</v>
      </c>
      <c r="G415" t="s">
        <v>16</v>
      </c>
      <c r="H415">
        <v>5000000</v>
      </c>
      <c r="I415">
        <v>6.6</v>
      </c>
      <c r="J415" t="str">
        <f>IF(ISNUMBER(SEARCH("|",D415)),LEFT(D415,SEARCH("|",D415)-1),D415)</f>
        <v>Comedy</v>
      </c>
      <c r="K415">
        <f>(C415-H415)</f>
        <v>59267897</v>
      </c>
      <c r="L415">
        <f>CORREL(H415:H4200,C415:C4200)</f>
        <v>9.3188543576525992E-2</v>
      </c>
    </row>
    <row r="416" spans="1:12">
      <c r="A416" t="s">
        <v>125</v>
      </c>
      <c r="B416">
        <v>136</v>
      </c>
      <c r="C416">
        <v>134006721</v>
      </c>
      <c r="D416" t="s">
        <v>473</v>
      </c>
      <c r="E416" t="s">
        <v>887</v>
      </c>
      <c r="F416" t="s">
        <v>15</v>
      </c>
      <c r="G416" t="s">
        <v>16</v>
      </c>
      <c r="H416">
        <v>75000000</v>
      </c>
      <c r="I416">
        <v>7.4</v>
      </c>
      <c r="J416" t="str">
        <f>IF(ISNUMBER(SEARCH("|",D416)),LEFT(D416,SEARCH("|",D416)-1),D416)</f>
        <v>Action</v>
      </c>
      <c r="K416">
        <f>(C416-H416)</f>
        <v>59006721</v>
      </c>
      <c r="L416">
        <f>CORREL(H416:H4201,C416:C4201)</f>
        <v>9.3235166247117945E-2</v>
      </c>
    </row>
    <row r="417" spans="1:12">
      <c r="A417" t="s">
        <v>305</v>
      </c>
      <c r="B417">
        <v>108</v>
      </c>
      <c r="C417">
        <v>83813460</v>
      </c>
      <c r="D417" t="s">
        <v>20</v>
      </c>
      <c r="E417" t="s">
        <v>888</v>
      </c>
      <c r="F417" t="s">
        <v>15</v>
      </c>
      <c r="G417" t="s">
        <v>16</v>
      </c>
      <c r="H417">
        <v>25000000</v>
      </c>
      <c r="I417">
        <v>7.4</v>
      </c>
      <c r="J417" t="str">
        <f>IF(ISNUMBER(SEARCH("|",D417)),LEFT(D417,SEARCH("|",D417)-1),D417)</f>
        <v>Drama</v>
      </c>
      <c r="K417">
        <f>(C417-H417)</f>
        <v>58813460</v>
      </c>
      <c r="L417">
        <f>CORREL(H417:H4202,C417:C4202)</f>
        <v>9.322473653381301E-2</v>
      </c>
    </row>
    <row r="418" spans="1:12">
      <c r="A418" t="s">
        <v>125</v>
      </c>
      <c r="B418">
        <v>184</v>
      </c>
      <c r="C418">
        <v>198539855</v>
      </c>
      <c r="D418" t="s">
        <v>889</v>
      </c>
      <c r="E418" t="s">
        <v>890</v>
      </c>
      <c r="F418" t="s">
        <v>15</v>
      </c>
      <c r="G418" t="s">
        <v>16</v>
      </c>
      <c r="H418">
        <v>140000000</v>
      </c>
      <c r="I418">
        <v>6.1</v>
      </c>
      <c r="J418" t="str">
        <f>IF(ISNUMBER(SEARCH("|",D418)),LEFT(D418,SEARCH("|",D418)-1),D418)</f>
        <v>Action</v>
      </c>
      <c r="K418">
        <f>(C418-H418)</f>
        <v>58539855</v>
      </c>
      <c r="L418">
        <f>CORREL(H418:H4203,C418:C4203)</f>
        <v>9.3277408199448839E-2</v>
      </c>
    </row>
    <row r="419" spans="1:12">
      <c r="A419" t="s">
        <v>193</v>
      </c>
      <c r="B419">
        <v>125</v>
      </c>
      <c r="C419">
        <v>110476776</v>
      </c>
      <c r="D419" t="s">
        <v>128</v>
      </c>
      <c r="E419" t="s">
        <v>891</v>
      </c>
      <c r="F419" t="s">
        <v>15</v>
      </c>
      <c r="G419" t="s">
        <v>16</v>
      </c>
      <c r="H419">
        <v>52000000</v>
      </c>
      <c r="I419">
        <v>5.7</v>
      </c>
      <c r="J419" t="str">
        <f>IF(ISNUMBER(SEARCH("|",D419)),LEFT(D419,SEARCH("|",D419)-1),D419)</f>
        <v>Comedy</v>
      </c>
      <c r="K419">
        <f>(C419-H419)</f>
        <v>58476776</v>
      </c>
      <c r="L419">
        <f>CORREL(H419:H4204,C419:C4204)</f>
        <v>9.3013593710899053E-2</v>
      </c>
    </row>
    <row r="420" spans="1:12">
      <c r="A420" t="s">
        <v>801</v>
      </c>
      <c r="B420">
        <v>98</v>
      </c>
      <c r="C420">
        <v>68353550</v>
      </c>
      <c r="D420" t="s">
        <v>276</v>
      </c>
      <c r="E420" t="s">
        <v>892</v>
      </c>
      <c r="F420" t="s">
        <v>15</v>
      </c>
      <c r="G420" t="s">
        <v>16</v>
      </c>
      <c r="H420">
        <v>10000000</v>
      </c>
      <c r="I420">
        <v>5.9</v>
      </c>
      <c r="J420" t="str">
        <f>IF(ISNUMBER(SEARCH("|",D420)),LEFT(D420,SEARCH("|",D420)-1),D420)</f>
        <v>Comedy</v>
      </c>
      <c r="K420">
        <f>(C420-H420)</f>
        <v>58353550</v>
      </c>
      <c r="L420">
        <f>CORREL(H420:H4205,C420:C4205)</f>
        <v>9.3046110665155252E-2</v>
      </c>
    </row>
    <row r="421" spans="1:12">
      <c r="A421" t="s">
        <v>115</v>
      </c>
      <c r="B421">
        <v>92</v>
      </c>
      <c r="C421">
        <v>73326666</v>
      </c>
      <c r="D421" t="s">
        <v>187</v>
      </c>
      <c r="E421" t="s">
        <v>893</v>
      </c>
      <c r="F421" t="s">
        <v>15</v>
      </c>
      <c r="G421" t="s">
        <v>16</v>
      </c>
      <c r="H421">
        <v>15000000</v>
      </c>
      <c r="I421">
        <v>7.5</v>
      </c>
      <c r="J421" t="str">
        <f>IF(ISNUMBER(SEARCH("|",D421)),LEFT(D421,SEARCH("|",D421)-1),D421)</f>
        <v>Comedy</v>
      </c>
      <c r="K421">
        <f>(C421-H421)</f>
        <v>58326666</v>
      </c>
      <c r="L421">
        <f>CORREL(H421:H4206,C421:C4206)</f>
        <v>9.3094970616621697E-2</v>
      </c>
    </row>
    <row r="422" spans="1:12">
      <c r="A422" t="s">
        <v>713</v>
      </c>
      <c r="B422">
        <v>109</v>
      </c>
      <c r="C422">
        <v>123307945</v>
      </c>
      <c r="D422" t="s">
        <v>735</v>
      </c>
      <c r="E422" t="s">
        <v>894</v>
      </c>
      <c r="F422" t="s">
        <v>15</v>
      </c>
      <c r="G422" t="s">
        <v>16</v>
      </c>
      <c r="H422">
        <v>65000000</v>
      </c>
      <c r="I422">
        <v>4.3</v>
      </c>
      <c r="J422" t="str">
        <f>IF(ISNUMBER(SEARCH("|",D422)),LEFT(D422,SEARCH("|",D422)-1),D422)</f>
        <v>Comedy</v>
      </c>
      <c r="K422">
        <f>(C422-H422)</f>
        <v>58307945</v>
      </c>
      <c r="L422">
        <f>CORREL(H422:H4207,C422:C4207)</f>
        <v>9.3146121520508218E-2</v>
      </c>
    </row>
    <row r="423" spans="1:12">
      <c r="A423" t="s">
        <v>729</v>
      </c>
      <c r="B423">
        <v>98</v>
      </c>
      <c r="C423">
        <v>84136909</v>
      </c>
      <c r="D423" t="s">
        <v>96</v>
      </c>
      <c r="E423" t="s">
        <v>895</v>
      </c>
      <c r="F423" t="s">
        <v>15</v>
      </c>
      <c r="G423" t="s">
        <v>16</v>
      </c>
      <c r="H423">
        <v>26000000</v>
      </c>
      <c r="I423">
        <v>7.2</v>
      </c>
      <c r="J423" t="str">
        <f>IF(ISNUMBER(SEARCH("|",D423)),LEFT(D423,SEARCH("|",D423)-1),D423)</f>
        <v>Comedy</v>
      </c>
      <c r="K423">
        <f>(C423-H423)</f>
        <v>58136909</v>
      </c>
      <c r="L423">
        <f>CORREL(H423:H4208,C423:C4208)</f>
        <v>9.3157251598316781E-2</v>
      </c>
    </row>
    <row r="424" spans="1:12">
      <c r="A424" t="s">
        <v>750</v>
      </c>
      <c r="B424">
        <v>87</v>
      </c>
      <c r="C424">
        <v>133103929</v>
      </c>
      <c r="D424" t="s">
        <v>896</v>
      </c>
      <c r="E424" t="s">
        <v>897</v>
      </c>
      <c r="F424" t="s">
        <v>15</v>
      </c>
      <c r="G424" t="s">
        <v>16</v>
      </c>
      <c r="H424">
        <v>75000000</v>
      </c>
      <c r="I424">
        <v>4.4000000000000004</v>
      </c>
      <c r="J424" t="str">
        <f>IF(ISNUMBER(SEARCH("|",D424)),LEFT(D424,SEARCH("|",D424)-1),D424)</f>
        <v>Adventure</v>
      </c>
      <c r="K424">
        <f>(C424-H424)</f>
        <v>58103929</v>
      </c>
      <c r="L424">
        <f>CORREL(H424:H4209,C424:C4209)</f>
        <v>9.3209283519646843E-2</v>
      </c>
    </row>
    <row r="425" spans="1:12">
      <c r="A425" t="s">
        <v>898</v>
      </c>
      <c r="B425">
        <v>110</v>
      </c>
      <c r="C425">
        <v>70011073</v>
      </c>
      <c r="D425" t="s">
        <v>899</v>
      </c>
      <c r="E425" t="s">
        <v>900</v>
      </c>
      <c r="F425" t="s">
        <v>15</v>
      </c>
      <c r="G425" t="s">
        <v>16</v>
      </c>
      <c r="H425">
        <v>12000000</v>
      </c>
      <c r="I425">
        <v>6.5</v>
      </c>
      <c r="J425" t="str">
        <f>IF(ISNUMBER(SEARCH("|",D425)),LEFT(D425,SEARCH("|",D425)-1),D425)</f>
        <v>Action</v>
      </c>
      <c r="K425">
        <f>(C425-H425)</f>
        <v>58011073</v>
      </c>
      <c r="L425">
        <f>CORREL(H425:H4210,C425:C4210)</f>
        <v>9.3198655278749432E-2</v>
      </c>
    </row>
    <row r="426" spans="1:12">
      <c r="A426" t="s">
        <v>901</v>
      </c>
      <c r="B426">
        <v>102</v>
      </c>
      <c r="C426">
        <v>222487711</v>
      </c>
      <c r="D426" t="s">
        <v>902</v>
      </c>
      <c r="E426" t="s">
        <v>903</v>
      </c>
      <c r="F426" t="s">
        <v>15</v>
      </c>
      <c r="G426" t="s">
        <v>16</v>
      </c>
      <c r="H426">
        <v>165000000</v>
      </c>
      <c r="I426">
        <v>7.9</v>
      </c>
      <c r="J426" t="str">
        <f>IF(ISNUMBER(SEARCH("|",D426)),LEFT(D426,SEARCH("|",D426)-1),D426)</f>
        <v>Action</v>
      </c>
      <c r="K426">
        <f>(C426-H426)</f>
        <v>57487711</v>
      </c>
      <c r="L426">
        <f>CORREL(H426:H4211,C426:C4211)</f>
        <v>9.324832329830271E-2</v>
      </c>
    </row>
    <row r="427" spans="1:12">
      <c r="A427" t="s">
        <v>904</v>
      </c>
      <c r="B427">
        <v>107</v>
      </c>
      <c r="C427">
        <v>63231524</v>
      </c>
      <c r="D427" t="s">
        <v>233</v>
      </c>
      <c r="E427" t="s">
        <v>905</v>
      </c>
      <c r="F427" t="s">
        <v>15</v>
      </c>
      <c r="G427" t="s">
        <v>16</v>
      </c>
      <c r="H427">
        <v>6000000</v>
      </c>
      <c r="I427">
        <v>5</v>
      </c>
      <c r="J427" t="str">
        <f>IF(ISNUMBER(SEARCH("|",D427)),LEFT(D427,SEARCH("|",D427)-1),D427)</f>
        <v>Comedy</v>
      </c>
      <c r="K427">
        <f>(C427-H427)</f>
        <v>57231524</v>
      </c>
      <c r="L427">
        <f>CORREL(H427:H4212,C427:C4212)</f>
        <v>9.2835013673543326E-2</v>
      </c>
    </row>
    <row r="428" spans="1:12">
      <c r="A428" t="s">
        <v>906</v>
      </c>
      <c r="B428">
        <v>93</v>
      </c>
      <c r="C428">
        <v>118153533</v>
      </c>
      <c r="D428" t="s">
        <v>276</v>
      </c>
      <c r="E428" t="s">
        <v>907</v>
      </c>
      <c r="F428" t="s">
        <v>15</v>
      </c>
      <c r="G428" t="s">
        <v>16</v>
      </c>
      <c r="H428">
        <v>61000000</v>
      </c>
      <c r="I428">
        <v>6.3</v>
      </c>
      <c r="J428" t="str">
        <f>IF(ISNUMBER(SEARCH("|",D428)),LEFT(D428,SEARCH("|",D428)-1),D428)</f>
        <v>Comedy</v>
      </c>
      <c r="K428">
        <f>(C428-H428)</f>
        <v>57153533</v>
      </c>
      <c r="L428">
        <f>CORREL(H428:H4213,C428:C4213)</f>
        <v>9.2879802176408718E-2</v>
      </c>
    </row>
    <row r="429" spans="1:12">
      <c r="A429" t="s">
        <v>507</v>
      </c>
      <c r="B429">
        <v>95</v>
      </c>
      <c r="C429">
        <v>113006880</v>
      </c>
      <c r="D429" t="s">
        <v>908</v>
      </c>
      <c r="E429" t="s">
        <v>909</v>
      </c>
      <c r="F429" t="s">
        <v>15</v>
      </c>
      <c r="G429" t="s">
        <v>472</v>
      </c>
      <c r="H429">
        <v>56000000</v>
      </c>
      <c r="I429">
        <v>5.5</v>
      </c>
      <c r="J429" t="str">
        <f>IF(ISNUMBER(SEARCH("|",D429)),LEFT(D429,SEARCH("|",D429)-1),D429)</f>
        <v>Action</v>
      </c>
      <c r="K429">
        <f>(C429-H429)</f>
        <v>57006880</v>
      </c>
      <c r="L429">
        <f>CORREL(H429:H4214,C429:C4214)</f>
        <v>9.289756923652584E-2</v>
      </c>
    </row>
    <row r="430" spans="1:12">
      <c r="A430" t="s">
        <v>452</v>
      </c>
      <c r="B430">
        <v>120</v>
      </c>
      <c r="C430">
        <v>96917897</v>
      </c>
      <c r="D430" t="s">
        <v>410</v>
      </c>
      <c r="E430" t="s">
        <v>910</v>
      </c>
      <c r="F430" t="s">
        <v>15</v>
      </c>
      <c r="G430" t="s">
        <v>16</v>
      </c>
      <c r="H430">
        <v>40000000</v>
      </c>
      <c r="I430">
        <v>7.7</v>
      </c>
      <c r="J430" t="str">
        <f>IF(ISNUMBER(SEARCH("|",D430)),LEFT(D430,SEARCH("|",D430)-1),D430)</f>
        <v>Biography</v>
      </c>
      <c r="K430">
        <f>(C430-H430)</f>
        <v>56917897</v>
      </c>
      <c r="L430">
        <f>CORREL(H430:H4215,C430:C4215)</f>
        <v>9.2923472731342674E-2</v>
      </c>
    </row>
    <row r="431" spans="1:12">
      <c r="A431" t="s">
        <v>911</v>
      </c>
      <c r="B431">
        <v>104</v>
      </c>
      <c r="C431">
        <v>71897215</v>
      </c>
      <c r="D431" t="s">
        <v>912</v>
      </c>
      <c r="E431" t="s">
        <v>913</v>
      </c>
      <c r="F431" t="s">
        <v>15</v>
      </c>
      <c r="G431" t="s">
        <v>16</v>
      </c>
      <c r="H431">
        <v>15000000</v>
      </c>
      <c r="I431">
        <v>7.3</v>
      </c>
      <c r="J431" t="str">
        <f>IF(ISNUMBER(SEARCH("|",D431)),LEFT(D431,SEARCH("|",D431)-1),D431)</f>
        <v>Drama</v>
      </c>
      <c r="K431">
        <f>(C431-H431)</f>
        <v>56897215</v>
      </c>
      <c r="L431">
        <f>CORREL(H431:H4216,C431:C4216)</f>
        <v>9.2967835431198825E-2</v>
      </c>
    </row>
    <row r="432" spans="1:12">
      <c r="A432" t="s">
        <v>914</v>
      </c>
      <c r="B432">
        <v>93</v>
      </c>
      <c r="C432">
        <v>101702060</v>
      </c>
      <c r="D432" t="s">
        <v>915</v>
      </c>
      <c r="E432" t="s">
        <v>916</v>
      </c>
      <c r="F432" t="s">
        <v>15</v>
      </c>
      <c r="G432" t="s">
        <v>16</v>
      </c>
      <c r="H432">
        <v>45000000</v>
      </c>
      <c r="I432">
        <v>5.8</v>
      </c>
      <c r="J432" t="str">
        <f>IF(ISNUMBER(SEARCH("|",D432)),LEFT(D432,SEARCH("|",D432)-1),D432)</f>
        <v>Action</v>
      </c>
      <c r="K432">
        <f>(C432-H432)</f>
        <v>56702060</v>
      </c>
      <c r="L432">
        <f>CORREL(H432:H4217,C432:C4217)</f>
        <v>9.3017458423721971E-2</v>
      </c>
    </row>
    <row r="433" spans="1:12">
      <c r="A433" t="s">
        <v>115</v>
      </c>
      <c r="B433">
        <v>115</v>
      </c>
      <c r="C433">
        <v>206456431</v>
      </c>
      <c r="D433" t="s">
        <v>917</v>
      </c>
      <c r="E433" t="s">
        <v>918</v>
      </c>
      <c r="F433" t="s">
        <v>15</v>
      </c>
      <c r="G433" t="s">
        <v>16</v>
      </c>
      <c r="H433">
        <v>150000000</v>
      </c>
      <c r="I433">
        <v>6.7</v>
      </c>
      <c r="J433" t="str">
        <f>IF(ISNUMBER(SEARCH("|",D433)),LEFT(D433,SEARCH("|",D433)-1),D433)</f>
        <v>Adventure</v>
      </c>
      <c r="K433">
        <f>(C433-H433)</f>
        <v>56456431</v>
      </c>
      <c r="L433">
        <f>CORREL(H433:H4218,C433:C4218)</f>
        <v>9.3057203063895547E-2</v>
      </c>
    </row>
    <row r="434" spans="1:12">
      <c r="A434" t="s">
        <v>295</v>
      </c>
      <c r="B434">
        <v>139</v>
      </c>
      <c r="C434">
        <v>136448821</v>
      </c>
      <c r="D434" t="s">
        <v>516</v>
      </c>
      <c r="E434" t="s">
        <v>919</v>
      </c>
      <c r="F434" t="s">
        <v>15</v>
      </c>
      <c r="G434" t="s">
        <v>16</v>
      </c>
      <c r="H434">
        <v>80000000</v>
      </c>
      <c r="I434">
        <v>6.6</v>
      </c>
      <c r="J434" t="str">
        <f>IF(ISNUMBER(SEARCH("|",D434)),LEFT(D434,SEARCH("|",D434)-1),D434)</f>
        <v>Crime</v>
      </c>
      <c r="K434">
        <f>(C434-H434)</f>
        <v>56448821</v>
      </c>
      <c r="L434">
        <f>CORREL(H434:H4219,C434:C4219)</f>
        <v>9.2736136862526256E-2</v>
      </c>
    </row>
    <row r="435" spans="1:12">
      <c r="A435" t="s">
        <v>182</v>
      </c>
      <c r="B435">
        <v>111</v>
      </c>
      <c r="C435">
        <v>206435493</v>
      </c>
      <c r="D435" t="s">
        <v>575</v>
      </c>
      <c r="E435" t="s">
        <v>920</v>
      </c>
      <c r="F435" t="s">
        <v>15</v>
      </c>
      <c r="G435" t="s">
        <v>16</v>
      </c>
      <c r="H435">
        <v>150000000</v>
      </c>
      <c r="I435">
        <v>8</v>
      </c>
      <c r="J435" t="str">
        <f>IF(ISNUMBER(SEARCH("|",D435)),LEFT(D435,SEARCH("|",D435)-1),D435)</f>
        <v>Animation</v>
      </c>
      <c r="K435">
        <f>(C435-H435)</f>
        <v>56435493</v>
      </c>
      <c r="L435">
        <f>CORREL(H435:H4220,C435:C4220)</f>
        <v>9.2711938952540901E-2</v>
      </c>
    </row>
    <row r="436" spans="1:12">
      <c r="A436" t="s">
        <v>706</v>
      </c>
      <c r="B436">
        <v>101</v>
      </c>
      <c r="C436">
        <v>70906973</v>
      </c>
      <c r="D436" t="s">
        <v>300</v>
      </c>
      <c r="E436" t="s">
        <v>921</v>
      </c>
      <c r="F436" t="s">
        <v>15</v>
      </c>
      <c r="G436" t="s">
        <v>16</v>
      </c>
      <c r="H436">
        <v>14600000</v>
      </c>
      <c r="I436">
        <v>8.1</v>
      </c>
      <c r="J436" t="str">
        <f>IF(ISNUMBER(SEARCH("|",D436)),LEFT(D436,SEARCH("|",D436)-1),D436)</f>
        <v>Comedy</v>
      </c>
      <c r="K436">
        <f>(C436-H436)</f>
        <v>56306973</v>
      </c>
      <c r="L436">
        <f>CORREL(H436:H4221,C436:C4221)</f>
        <v>9.238935590539292E-2</v>
      </c>
    </row>
    <row r="437" spans="1:12">
      <c r="A437" t="s">
        <v>232</v>
      </c>
      <c r="B437">
        <v>161</v>
      </c>
      <c r="C437">
        <v>87100000</v>
      </c>
      <c r="D437" t="s">
        <v>922</v>
      </c>
      <c r="E437" t="s">
        <v>923</v>
      </c>
      <c r="F437" t="s">
        <v>15</v>
      </c>
      <c r="G437" t="s">
        <v>16</v>
      </c>
      <c r="H437">
        <v>31000000</v>
      </c>
      <c r="I437">
        <v>7.2</v>
      </c>
      <c r="J437" t="str">
        <f>IF(ISNUMBER(SEARCH("|",D437)),LEFT(D437,SEARCH("|",D437)-1),D437)</f>
        <v>Biography</v>
      </c>
      <c r="K437">
        <f>(C437-H437)</f>
        <v>56100000</v>
      </c>
      <c r="L437">
        <f>CORREL(H437:H4222,C437:C4222)</f>
        <v>9.2438455192908234E-2</v>
      </c>
    </row>
    <row r="438" spans="1:12">
      <c r="A438" t="s">
        <v>317</v>
      </c>
      <c r="B438">
        <v>145</v>
      </c>
      <c r="C438">
        <v>70001698</v>
      </c>
      <c r="D438" t="s">
        <v>924</v>
      </c>
      <c r="E438" t="s">
        <v>925</v>
      </c>
      <c r="F438" t="s">
        <v>15</v>
      </c>
      <c r="G438" t="s">
        <v>16</v>
      </c>
      <c r="H438">
        <v>14000000</v>
      </c>
      <c r="I438">
        <v>7.2</v>
      </c>
      <c r="J438" t="str">
        <f>IF(ISNUMBER(SEARCH("|",D438)),LEFT(D438,SEARCH("|",D438)-1),D438)</f>
        <v>Biography</v>
      </c>
      <c r="K438">
        <f>(C438-H438)</f>
        <v>56001698</v>
      </c>
      <c r="L438">
        <f>CORREL(H438:H4223,C438:C4223)</f>
        <v>9.2487539751965692E-2</v>
      </c>
    </row>
    <row r="439" spans="1:12">
      <c r="A439" t="s">
        <v>847</v>
      </c>
      <c r="B439">
        <v>116</v>
      </c>
      <c r="C439">
        <v>105807520</v>
      </c>
      <c r="D439" t="s">
        <v>128</v>
      </c>
      <c r="E439" t="s">
        <v>926</v>
      </c>
      <c r="F439" t="s">
        <v>15</v>
      </c>
      <c r="G439" t="s">
        <v>16</v>
      </c>
      <c r="H439">
        <v>50000000</v>
      </c>
      <c r="I439">
        <v>6.4</v>
      </c>
      <c r="J439" t="str">
        <f>IF(ISNUMBER(SEARCH("|",D439)),LEFT(D439,SEARCH("|",D439)-1),D439)</f>
        <v>Comedy</v>
      </c>
      <c r="K439">
        <f>(C439-H439)</f>
        <v>55807520</v>
      </c>
      <c r="L439">
        <f>CORREL(H439:H4224,C439:C4224)</f>
        <v>9.2535988264470737E-2</v>
      </c>
    </row>
    <row r="440" spans="1:12">
      <c r="A440" t="s">
        <v>927</v>
      </c>
      <c r="B440">
        <v>141</v>
      </c>
      <c r="C440">
        <v>100768056</v>
      </c>
      <c r="D440" t="s">
        <v>453</v>
      </c>
      <c r="E440" t="s">
        <v>928</v>
      </c>
      <c r="F440" t="s">
        <v>15</v>
      </c>
      <c r="G440" t="s">
        <v>16</v>
      </c>
      <c r="H440">
        <v>45000000</v>
      </c>
      <c r="I440">
        <v>6.5</v>
      </c>
      <c r="J440" t="str">
        <f>IF(ISNUMBER(SEARCH("|",D440)),LEFT(D440,SEARCH("|",D440)-1),D440)</f>
        <v>Crime</v>
      </c>
      <c r="K440">
        <f>(C440-H440)</f>
        <v>55768056</v>
      </c>
      <c r="L440">
        <f>CORREL(H440:H4225,C440:C4225)</f>
        <v>9.2569595277809266E-2</v>
      </c>
    </row>
    <row r="441" spans="1:12">
      <c r="A441" t="s">
        <v>929</v>
      </c>
      <c r="B441">
        <v>157</v>
      </c>
      <c r="C441">
        <v>95720716</v>
      </c>
      <c r="D441" t="s">
        <v>930</v>
      </c>
      <c r="E441" t="s">
        <v>931</v>
      </c>
      <c r="F441" t="s">
        <v>15</v>
      </c>
      <c r="G441" t="s">
        <v>16</v>
      </c>
      <c r="H441">
        <v>40000000</v>
      </c>
      <c r="I441">
        <v>7.4</v>
      </c>
      <c r="J441" t="str">
        <f>IF(ISNUMBER(SEARCH("|",D441)),LEFT(D441,SEARCH("|",D441)-1),D441)</f>
        <v>Drama</v>
      </c>
      <c r="K441">
        <f>(C441-H441)</f>
        <v>55720716</v>
      </c>
      <c r="L441">
        <f>CORREL(H441:H4226,C441:C4226)</f>
        <v>9.2608859035125751E-2</v>
      </c>
    </row>
    <row r="442" spans="1:12">
      <c r="A442" t="s">
        <v>105</v>
      </c>
      <c r="B442">
        <v>127</v>
      </c>
      <c r="C442">
        <v>75597042</v>
      </c>
      <c r="D442" t="s">
        <v>932</v>
      </c>
      <c r="E442" t="s">
        <v>933</v>
      </c>
      <c r="F442" t="s">
        <v>15</v>
      </c>
      <c r="G442" t="s">
        <v>16</v>
      </c>
      <c r="H442">
        <v>20000000</v>
      </c>
      <c r="I442">
        <v>7</v>
      </c>
      <c r="J442" t="str">
        <f>IF(ISNUMBER(SEARCH("|",D442)),LEFT(D442,SEARCH("|",D442)-1),D442)</f>
        <v>Drama</v>
      </c>
      <c r="K442">
        <f>(C442-H442)</f>
        <v>55597042</v>
      </c>
      <c r="L442">
        <f>CORREL(H442:H4227,C442:C4227)</f>
        <v>9.2652597258393671E-2</v>
      </c>
    </row>
    <row r="443" spans="1:12">
      <c r="A443" t="s">
        <v>934</v>
      </c>
      <c r="B443">
        <v>87</v>
      </c>
      <c r="C443">
        <v>85416609</v>
      </c>
      <c r="D443" t="s">
        <v>118</v>
      </c>
      <c r="E443" t="s">
        <v>935</v>
      </c>
      <c r="F443" t="s">
        <v>15</v>
      </c>
      <c r="G443" t="s">
        <v>16</v>
      </c>
      <c r="H443">
        <v>30000000</v>
      </c>
      <c r="I443">
        <v>7</v>
      </c>
      <c r="J443" t="str">
        <f>IF(ISNUMBER(SEARCH("|",D443)),LEFT(D443,SEARCH("|",D443)-1),D443)</f>
        <v>Adventure</v>
      </c>
      <c r="K443">
        <f>(C443-H443)</f>
        <v>55416609</v>
      </c>
      <c r="L443">
        <f>CORREL(H443:H4228,C443:C4228)</f>
        <v>9.2702398393519417E-2</v>
      </c>
    </row>
    <row r="444" spans="1:12">
      <c r="A444" t="s">
        <v>64</v>
      </c>
      <c r="B444">
        <v>130</v>
      </c>
      <c r="C444">
        <v>155370362</v>
      </c>
      <c r="D444" t="s">
        <v>936</v>
      </c>
      <c r="E444" t="s">
        <v>937</v>
      </c>
      <c r="F444" t="s">
        <v>15</v>
      </c>
      <c r="G444" t="s">
        <v>16</v>
      </c>
      <c r="H444">
        <v>100000000</v>
      </c>
      <c r="I444">
        <v>6.6</v>
      </c>
      <c r="J444" t="str">
        <f>IF(ISNUMBER(SEARCH("|",D444)),LEFT(D444,SEARCH("|",D444)-1),D444)</f>
        <v>Drama</v>
      </c>
      <c r="K444">
        <f>(C444-H444)</f>
        <v>55370362</v>
      </c>
      <c r="L444">
        <f>CORREL(H444:H4229,C444:C4229)</f>
        <v>9.2751246881822513E-2</v>
      </c>
    </row>
    <row r="445" spans="1:12">
      <c r="A445" t="s">
        <v>34</v>
      </c>
      <c r="B445">
        <v>128</v>
      </c>
      <c r="C445">
        <v>205343774</v>
      </c>
      <c r="D445" t="s">
        <v>108</v>
      </c>
      <c r="E445" t="s">
        <v>938</v>
      </c>
      <c r="F445" t="s">
        <v>15</v>
      </c>
      <c r="G445" t="s">
        <v>16</v>
      </c>
      <c r="H445">
        <v>150000000</v>
      </c>
      <c r="I445">
        <v>8.3000000000000007</v>
      </c>
      <c r="J445" t="str">
        <f>IF(ISNUMBER(SEARCH("|",D445)),LEFT(D445,SEARCH("|",D445)-1),D445)</f>
        <v>Action</v>
      </c>
      <c r="K445">
        <f>(C445-H445)</f>
        <v>55343774</v>
      </c>
      <c r="L445">
        <f>CORREL(H445:H4230,C445:C4230)</f>
        <v>9.2665032993675206E-2</v>
      </c>
    </row>
    <row r="446" spans="1:12">
      <c r="A446" t="s">
        <v>939</v>
      </c>
      <c r="B446">
        <v>99</v>
      </c>
      <c r="C446">
        <v>72219395</v>
      </c>
      <c r="D446" t="s">
        <v>372</v>
      </c>
      <c r="E446" t="s">
        <v>940</v>
      </c>
      <c r="F446" t="s">
        <v>15</v>
      </c>
      <c r="G446" t="s">
        <v>16</v>
      </c>
      <c r="H446">
        <v>17000000</v>
      </c>
      <c r="I446">
        <v>5.6</v>
      </c>
      <c r="J446" t="str">
        <f>IF(ISNUMBER(SEARCH("|",D446)),LEFT(D446,SEARCH("|",D446)-1),D446)</f>
        <v>Horror</v>
      </c>
      <c r="K446">
        <f>(C446-H446)</f>
        <v>55219395</v>
      </c>
      <c r="L446">
        <f>CORREL(H446:H4231,C446:C4231)</f>
        <v>9.2342081202751711E-2</v>
      </c>
    </row>
    <row r="447" spans="1:12">
      <c r="A447" t="s">
        <v>559</v>
      </c>
      <c r="B447">
        <v>150</v>
      </c>
      <c r="C447">
        <v>92173235</v>
      </c>
      <c r="D447" t="s">
        <v>716</v>
      </c>
      <c r="E447" t="s">
        <v>941</v>
      </c>
      <c r="F447" t="s">
        <v>15</v>
      </c>
      <c r="G447" t="s">
        <v>16</v>
      </c>
      <c r="H447">
        <v>37000000</v>
      </c>
      <c r="I447">
        <v>7.6</v>
      </c>
      <c r="J447" t="str">
        <f>IF(ISNUMBER(SEARCH("|",D447)),LEFT(D447,SEARCH("|",D447)-1),D447)</f>
        <v>Crime</v>
      </c>
      <c r="K447">
        <f>(C447-H447)</f>
        <v>55173235</v>
      </c>
      <c r="L447">
        <f>CORREL(H447:H4232,C447:C4232)</f>
        <v>9.2391009429508189E-2</v>
      </c>
    </row>
    <row r="448" spans="1:12">
      <c r="A448" t="s">
        <v>193</v>
      </c>
      <c r="B448">
        <v>113</v>
      </c>
      <c r="C448">
        <v>95149435</v>
      </c>
      <c r="D448" t="s">
        <v>99</v>
      </c>
      <c r="E448" t="s">
        <v>942</v>
      </c>
      <c r="F448" t="s">
        <v>15</v>
      </c>
      <c r="G448" t="s">
        <v>16</v>
      </c>
      <c r="H448">
        <v>40000000</v>
      </c>
      <c r="I448">
        <v>5.7</v>
      </c>
      <c r="J448" t="str">
        <f>IF(ISNUMBER(SEARCH("|",D448)),LEFT(D448,SEARCH("|",D448)-1),D448)</f>
        <v>Comedy</v>
      </c>
      <c r="K448">
        <f>(C448-H448)</f>
        <v>55149435</v>
      </c>
      <c r="L448">
        <f>CORREL(H448:H4233,C448:C4233)</f>
        <v>9.2436642239553904E-2</v>
      </c>
    </row>
    <row r="449" spans="1:12">
      <c r="A449" t="s">
        <v>943</v>
      </c>
      <c r="B449">
        <v>122</v>
      </c>
      <c r="C449">
        <v>75072454</v>
      </c>
      <c r="D449" t="s">
        <v>944</v>
      </c>
      <c r="E449" t="s">
        <v>945</v>
      </c>
      <c r="F449" t="s">
        <v>15</v>
      </c>
      <c r="G449" t="s">
        <v>16</v>
      </c>
      <c r="H449">
        <v>20000000</v>
      </c>
      <c r="I449">
        <v>6.7</v>
      </c>
      <c r="J449" t="str">
        <f>IF(ISNUMBER(SEARCH("|",D449)),LEFT(D449,SEARCH("|",D449)-1),D449)</f>
        <v>Drama</v>
      </c>
      <c r="K449">
        <f>(C449-H449)</f>
        <v>55072454</v>
      </c>
      <c r="L449">
        <f>CORREL(H449:H4234,C449:C4234)</f>
        <v>9.2480220253953763E-2</v>
      </c>
    </row>
    <row r="450" spans="1:12">
      <c r="A450" t="s">
        <v>946</v>
      </c>
      <c r="B450">
        <v>85</v>
      </c>
      <c r="C450">
        <v>80034302</v>
      </c>
      <c r="D450" t="s">
        <v>947</v>
      </c>
      <c r="E450" t="s">
        <v>948</v>
      </c>
      <c r="F450" t="s">
        <v>15</v>
      </c>
      <c r="G450" t="s">
        <v>16</v>
      </c>
      <c r="H450">
        <v>25000000</v>
      </c>
      <c r="I450">
        <v>7</v>
      </c>
      <c r="J450" t="str">
        <f>IF(ISNUMBER(SEARCH("|",D450)),LEFT(D450,SEARCH("|",D450)-1),D450)</f>
        <v>Action</v>
      </c>
      <c r="K450">
        <f>(C450-H450)</f>
        <v>55034302</v>
      </c>
      <c r="L450">
        <f>CORREL(H450:H4235,C450:C4235)</f>
        <v>9.252979136594558E-2</v>
      </c>
    </row>
    <row r="451" spans="1:12">
      <c r="A451" t="s">
        <v>949</v>
      </c>
      <c r="B451">
        <v>108</v>
      </c>
      <c r="C451">
        <v>80014842</v>
      </c>
      <c r="D451" t="s">
        <v>499</v>
      </c>
      <c r="E451" t="s">
        <v>950</v>
      </c>
      <c r="F451" t="s">
        <v>15</v>
      </c>
      <c r="G451" t="s">
        <v>16</v>
      </c>
      <c r="H451">
        <v>25000000</v>
      </c>
      <c r="I451">
        <v>6.3</v>
      </c>
      <c r="J451" t="str">
        <f>IF(ISNUMBER(SEARCH("|",D451)),LEFT(D451,SEARCH("|",D451)-1),D451)</f>
        <v>Drama</v>
      </c>
      <c r="K451">
        <f>(C451-H451)</f>
        <v>55014842</v>
      </c>
      <c r="L451">
        <f>CORREL(H451:H4236,C451:C4236)</f>
        <v>9.2579604946146671E-2</v>
      </c>
    </row>
    <row r="452" spans="1:12">
      <c r="A452" t="s">
        <v>951</v>
      </c>
      <c r="B452">
        <v>128</v>
      </c>
      <c r="C452">
        <v>95001343</v>
      </c>
      <c r="D452" t="s">
        <v>106</v>
      </c>
      <c r="E452" t="s">
        <v>952</v>
      </c>
      <c r="F452" t="s">
        <v>15</v>
      </c>
      <c r="G452" t="s">
        <v>16</v>
      </c>
      <c r="H452">
        <v>40000000</v>
      </c>
      <c r="I452">
        <v>7.5</v>
      </c>
      <c r="J452" t="str">
        <f>IF(ISNUMBER(SEARCH("|",D452)),LEFT(D452,SEARCH("|",D452)-1),D452)</f>
        <v>Biography</v>
      </c>
      <c r="K452">
        <f>(C452-H452)</f>
        <v>55001343</v>
      </c>
      <c r="L452">
        <f>CORREL(H452:H4237,C452:C4237)</f>
        <v>9.262944762118773E-2</v>
      </c>
    </row>
    <row r="453" spans="1:12">
      <c r="A453" t="s">
        <v>953</v>
      </c>
      <c r="B453">
        <v>170</v>
      </c>
      <c r="C453">
        <v>72000000</v>
      </c>
      <c r="D453" t="s">
        <v>954</v>
      </c>
      <c r="E453" t="s">
        <v>955</v>
      </c>
      <c r="F453" t="s">
        <v>15</v>
      </c>
      <c r="G453" t="s">
        <v>16</v>
      </c>
      <c r="H453">
        <v>17000000</v>
      </c>
      <c r="I453">
        <v>7.9</v>
      </c>
      <c r="J453" t="str">
        <f>IF(ISNUMBER(SEARCH("|",D453)),LEFT(D453,SEARCH("|",D453)-1),D453)</f>
        <v>Drama</v>
      </c>
      <c r="K453">
        <f>(C453-H453)</f>
        <v>55000000</v>
      </c>
      <c r="L453">
        <f>CORREL(H453:H4238,C453:C4238)</f>
        <v>9.2673114202226167E-2</v>
      </c>
    </row>
    <row r="454" spans="1:12">
      <c r="A454" t="s">
        <v>956</v>
      </c>
      <c r="B454">
        <v>94</v>
      </c>
      <c r="C454">
        <v>79817937</v>
      </c>
      <c r="D454" t="s">
        <v>957</v>
      </c>
      <c r="E454" t="s">
        <v>958</v>
      </c>
      <c r="F454" t="s">
        <v>15</v>
      </c>
      <c r="G454" t="s">
        <v>16</v>
      </c>
      <c r="H454">
        <v>25000000</v>
      </c>
      <c r="I454">
        <v>5.9</v>
      </c>
      <c r="J454" t="str">
        <f>IF(ISNUMBER(SEARCH("|",D454)),LEFT(D454,SEARCH("|",D454)-1),D454)</f>
        <v>Action</v>
      </c>
      <c r="K454">
        <f>(C454-H454)</f>
        <v>54817937</v>
      </c>
      <c r="L454">
        <f>CORREL(H454:H4239,C454:C4239)</f>
        <v>9.2722082167717643E-2</v>
      </c>
    </row>
    <row r="455" spans="1:12">
      <c r="A455" t="s">
        <v>959</v>
      </c>
      <c r="B455">
        <v>130</v>
      </c>
      <c r="C455">
        <v>63600000</v>
      </c>
      <c r="D455" t="s">
        <v>473</v>
      </c>
      <c r="E455" t="s">
        <v>960</v>
      </c>
      <c r="F455" t="s">
        <v>15</v>
      </c>
      <c r="G455" t="s">
        <v>153</v>
      </c>
      <c r="H455">
        <v>9000000</v>
      </c>
      <c r="I455">
        <v>7</v>
      </c>
      <c r="J455" t="str">
        <f>IF(ISNUMBER(SEARCH("|",D455)),LEFT(D455,SEARCH("|",D455)-1),D455)</f>
        <v>Action</v>
      </c>
      <c r="K455">
        <f>(C455-H455)</f>
        <v>54600000</v>
      </c>
      <c r="L455">
        <f>CORREL(H455:H4240,C455:C4240)</f>
        <v>9.2771807021066036E-2</v>
      </c>
    </row>
    <row r="456" spans="1:12">
      <c r="A456" t="s">
        <v>961</v>
      </c>
      <c r="B456">
        <v>113</v>
      </c>
      <c r="C456">
        <v>119412921</v>
      </c>
      <c r="D456" t="s">
        <v>321</v>
      </c>
      <c r="E456" t="s">
        <v>962</v>
      </c>
      <c r="F456" t="s">
        <v>15</v>
      </c>
      <c r="G456" t="s">
        <v>16</v>
      </c>
      <c r="H456">
        <v>65000000</v>
      </c>
      <c r="I456">
        <v>7.5</v>
      </c>
      <c r="J456" t="str">
        <f>IF(ISNUMBER(SEARCH("|",D456)),LEFT(D456,SEARCH("|",D456)-1),D456)</f>
        <v>Action</v>
      </c>
      <c r="K456">
        <f>(C456-H456)</f>
        <v>54412921</v>
      </c>
      <c r="L456">
        <f>CORREL(H456:H4241,C456:C4241)</f>
        <v>9.2816205989690065E-2</v>
      </c>
    </row>
    <row r="457" spans="1:12">
      <c r="A457" t="s">
        <v>963</v>
      </c>
      <c r="B457">
        <v>116</v>
      </c>
      <c r="C457">
        <v>108200000</v>
      </c>
      <c r="D457" t="s">
        <v>964</v>
      </c>
      <c r="E457" t="s">
        <v>965</v>
      </c>
      <c r="F457" t="s">
        <v>15</v>
      </c>
      <c r="G457" t="s">
        <v>16</v>
      </c>
      <c r="H457">
        <v>54000000</v>
      </c>
      <c r="I457">
        <v>6.8</v>
      </c>
      <c r="J457" t="str">
        <f>IF(ISNUMBER(SEARCH("|",D457)),LEFT(D457,SEARCH("|",D457)-1),D457)</f>
        <v>Action</v>
      </c>
      <c r="K457">
        <f>(C457-H457)</f>
        <v>54200000</v>
      </c>
      <c r="L457">
        <f>CORREL(H457:H4242,C457:C4242)</f>
        <v>9.2825966438598417E-2</v>
      </c>
    </row>
    <row r="458" spans="1:12">
      <c r="A458" t="s">
        <v>79</v>
      </c>
      <c r="B458">
        <v>108</v>
      </c>
      <c r="C458">
        <v>114195633</v>
      </c>
      <c r="D458" t="s">
        <v>966</v>
      </c>
      <c r="E458" t="s">
        <v>967</v>
      </c>
      <c r="F458" t="s">
        <v>15</v>
      </c>
      <c r="G458" t="s">
        <v>16</v>
      </c>
      <c r="H458">
        <v>60000000</v>
      </c>
      <c r="I458">
        <v>6.5</v>
      </c>
      <c r="J458" t="str">
        <f>IF(ISNUMBER(SEARCH("|",D458)),LEFT(D458,SEARCH("|",D458)-1),D458)</f>
        <v>Drama</v>
      </c>
      <c r="K458">
        <f>(C458-H458)</f>
        <v>54195633</v>
      </c>
      <c r="L458">
        <f>CORREL(H458:H4243,C458:C4243)</f>
        <v>9.2853864726219246E-2</v>
      </c>
    </row>
    <row r="459" spans="1:12">
      <c r="A459" t="s">
        <v>968</v>
      </c>
      <c r="B459">
        <v>123</v>
      </c>
      <c r="C459">
        <v>94125426</v>
      </c>
      <c r="D459" t="s">
        <v>922</v>
      </c>
      <c r="E459" t="s">
        <v>969</v>
      </c>
      <c r="F459" t="s">
        <v>15</v>
      </c>
      <c r="G459" t="s">
        <v>16</v>
      </c>
      <c r="H459">
        <v>40000000</v>
      </c>
      <c r="I459">
        <v>7</v>
      </c>
      <c r="J459" t="str">
        <f>IF(ISNUMBER(SEARCH("|",D459)),LEFT(D459,SEARCH("|",D459)-1),D459)</f>
        <v>Biography</v>
      </c>
      <c r="K459">
        <f>(C459-H459)</f>
        <v>54125426</v>
      </c>
      <c r="L459">
        <f>CORREL(H459:H4244,C459:C4244)</f>
        <v>9.2872582315354779E-2</v>
      </c>
    </row>
    <row r="460" spans="1:12">
      <c r="A460" t="s">
        <v>214</v>
      </c>
      <c r="B460">
        <v>103</v>
      </c>
      <c r="C460">
        <v>55153403</v>
      </c>
      <c r="D460" t="s">
        <v>372</v>
      </c>
      <c r="E460" t="s">
        <v>970</v>
      </c>
      <c r="F460" t="s">
        <v>15</v>
      </c>
      <c r="G460" t="s">
        <v>16</v>
      </c>
      <c r="H460">
        <v>1200000</v>
      </c>
      <c r="I460">
        <v>7.7</v>
      </c>
      <c r="J460" t="str">
        <f>IF(ISNUMBER(SEARCH("|",D460)),LEFT(D460,SEARCH("|",D460)-1),D460)</f>
        <v>Horror</v>
      </c>
      <c r="K460">
        <f>(C460-H460)</f>
        <v>53953403</v>
      </c>
      <c r="L460">
        <f>CORREL(H460:H4245,C460:C4245)</f>
        <v>9.2915627950789989E-2</v>
      </c>
    </row>
    <row r="461" spans="1:12">
      <c r="A461" t="s">
        <v>971</v>
      </c>
      <c r="B461">
        <v>129</v>
      </c>
      <c r="C461">
        <v>93952276</v>
      </c>
      <c r="D461" t="s">
        <v>233</v>
      </c>
      <c r="E461" t="s">
        <v>972</v>
      </c>
      <c r="F461" t="s">
        <v>15</v>
      </c>
      <c r="G461" t="s">
        <v>16</v>
      </c>
      <c r="H461">
        <v>40000000</v>
      </c>
      <c r="I461">
        <v>6.4</v>
      </c>
      <c r="J461" t="str">
        <f>IF(ISNUMBER(SEARCH("|",D461)),LEFT(D461,SEARCH("|",D461)-1),D461)</f>
        <v>Comedy</v>
      </c>
      <c r="K461">
        <f>(C461-H461)</f>
        <v>53952276</v>
      </c>
      <c r="L461">
        <f>CORREL(H461:H4246,C461:C4246)</f>
        <v>9.2952347771492749E-2</v>
      </c>
    </row>
    <row r="462" spans="1:12">
      <c r="A462" t="s">
        <v>752</v>
      </c>
      <c r="B462">
        <v>98</v>
      </c>
      <c r="C462">
        <v>68856263</v>
      </c>
      <c r="D462" t="s">
        <v>973</v>
      </c>
      <c r="E462" t="s">
        <v>974</v>
      </c>
      <c r="F462" t="s">
        <v>15</v>
      </c>
      <c r="G462" t="s">
        <v>16</v>
      </c>
      <c r="H462">
        <v>15000000</v>
      </c>
      <c r="I462">
        <v>6.9</v>
      </c>
      <c r="J462" t="str">
        <f>IF(ISNUMBER(SEARCH("|",D462)),LEFT(D462,SEARCH("|",D462)-1),D462)</f>
        <v>Adventure</v>
      </c>
      <c r="K462">
        <f>(C462-H462)</f>
        <v>53856263</v>
      </c>
      <c r="L462">
        <f>CORREL(H462:H4247,C462:C4247)</f>
        <v>9.299529575188123E-2</v>
      </c>
    </row>
    <row r="463" spans="1:12">
      <c r="A463" t="s">
        <v>323</v>
      </c>
      <c r="B463">
        <v>101</v>
      </c>
      <c r="C463">
        <v>133668525</v>
      </c>
      <c r="D463" t="s">
        <v>96</v>
      </c>
      <c r="E463" t="s">
        <v>975</v>
      </c>
      <c r="F463" t="s">
        <v>15</v>
      </c>
      <c r="G463" t="s">
        <v>16</v>
      </c>
      <c r="H463">
        <v>80000000</v>
      </c>
      <c r="I463">
        <v>5.4</v>
      </c>
      <c r="J463" t="str">
        <f>IF(ISNUMBER(SEARCH("|",D463)),LEFT(D463,SEARCH("|",D463)-1),D463)</f>
        <v>Comedy</v>
      </c>
      <c r="K463">
        <f>(C463-H463)</f>
        <v>53668525</v>
      </c>
      <c r="L463">
        <f>CORREL(H463:H4248,C463:C4248)</f>
        <v>9.3042196733149535E-2</v>
      </c>
    </row>
    <row r="464" spans="1:12">
      <c r="A464" t="s">
        <v>976</v>
      </c>
      <c r="B464">
        <v>88</v>
      </c>
      <c r="C464">
        <v>78656813</v>
      </c>
      <c r="D464" t="s">
        <v>691</v>
      </c>
      <c r="E464" t="s">
        <v>977</v>
      </c>
      <c r="F464" t="s">
        <v>15</v>
      </c>
      <c r="G464" t="s">
        <v>16</v>
      </c>
      <c r="H464">
        <v>25000000</v>
      </c>
      <c r="I464">
        <v>6</v>
      </c>
      <c r="J464" t="str">
        <f>IF(ISNUMBER(SEARCH("|",D464)),LEFT(D464,SEARCH("|",D464)-1),D464)</f>
        <v>Action</v>
      </c>
      <c r="K464">
        <f>(C464-H464)</f>
        <v>53656813</v>
      </c>
      <c r="L464">
        <f>CORREL(H464:H4249,C464:C4249)</f>
        <v>9.3017953532208875E-2</v>
      </c>
    </row>
    <row r="465" spans="1:12">
      <c r="A465" t="s">
        <v>387</v>
      </c>
      <c r="B465">
        <v>96</v>
      </c>
      <c r="C465">
        <v>143618384</v>
      </c>
      <c r="D465" t="s">
        <v>978</v>
      </c>
      <c r="E465" t="s">
        <v>979</v>
      </c>
      <c r="F465" t="s">
        <v>15</v>
      </c>
      <c r="G465" t="s">
        <v>16</v>
      </c>
      <c r="H465">
        <v>90000000</v>
      </c>
      <c r="I465">
        <v>7</v>
      </c>
      <c r="J465" t="str">
        <f>IF(ISNUMBER(SEARCH("|",D465)),LEFT(D465,SEARCH("|",D465)-1),D465)</f>
        <v>Adventure</v>
      </c>
      <c r="K465">
        <f>(C465-H465)</f>
        <v>53618384</v>
      </c>
      <c r="L465">
        <f>CORREL(H465:H4250,C465:C4250)</f>
        <v>9.3066599821523238E-2</v>
      </c>
    </row>
    <row r="466" spans="1:12">
      <c r="A466" t="s">
        <v>665</v>
      </c>
      <c r="B466">
        <v>112</v>
      </c>
      <c r="C466">
        <v>65500000</v>
      </c>
      <c r="D466" t="s">
        <v>864</v>
      </c>
      <c r="E466" t="s">
        <v>980</v>
      </c>
      <c r="F466" t="s">
        <v>15</v>
      </c>
      <c r="G466" t="s">
        <v>16</v>
      </c>
      <c r="H466">
        <v>12000000</v>
      </c>
      <c r="I466">
        <v>7.4</v>
      </c>
      <c r="J466" t="str">
        <f>IF(ISNUMBER(SEARCH("|",D466)),LEFT(D466,SEARCH("|",D466)-1),D466)</f>
        <v>Crime</v>
      </c>
      <c r="K466">
        <f>(C466-H466)</f>
        <v>53500000</v>
      </c>
      <c r="L466">
        <f>CORREL(H466:H4251,C466:C4251)</f>
        <v>9.3014032058730906E-2</v>
      </c>
    </row>
    <row r="467" spans="1:12">
      <c r="A467" t="s">
        <v>981</v>
      </c>
      <c r="B467">
        <v>123</v>
      </c>
      <c r="C467">
        <v>70492685</v>
      </c>
      <c r="D467" t="s">
        <v>65</v>
      </c>
      <c r="E467" t="s">
        <v>982</v>
      </c>
      <c r="F467" t="s">
        <v>15</v>
      </c>
      <c r="G467" t="s">
        <v>16</v>
      </c>
      <c r="H467">
        <v>17000000</v>
      </c>
      <c r="I467">
        <v>6.7</v>
      </c>
      <c r="J467" t="str">
        <f>IF(ISNUMBER(SEARCH("|",D467)),LEFT(D467,SEARCH("|",D467)-1),D467)</f>
        <v>Comedy</v>
      </c>
      <c r="K467">
        <f>(C467-H467)</f>
        <v>53492685</v>
      </c>
      <c r="L467">
        <f>CORREL(H467:H4252,C467:C4252)</f>
        <v>9.3059146463346398E-2</v>
      </c>
    </row>
    <row r="468" spans="1:12">
      <c r="A468" t="s">
        <v>554</v>
      </c>
      <c r="B468">
        <v>131</v>
      </c>
      <c r="C468">
        <v>81350242</v>
      </c>
      <c r="D468" t="s">
        <v>130</v>
      </c>
      <c r="E468" t="s">
        <v>983</v>
      </c>
      <c r="F468" t="s">
        <v>15</v>
      </c>
      <c r="G468" t="s">
        <v>16</v>
      </c>
      <c r="H468">
        <v>28000000</v>
      </c>
      <c r="I468">
        <v>8.1999999999999993</v>
      </c>
      <c r="J468" t="str">
        <f>IF(ISNUMBER(SEARCH("|",D468)),LEFT(D468,SEARCH("|",D468)-1),D468)</f>
        <v>Action</v>
      </c>
      <c r="K468">
        <f>(C468-H468)</f>
        <v>53350242</v>
      </c>
      <c r="L468">
        <f>CORREL(H468:H4253,C468:C4253)</f>
        <v>9.3106556418777978E-2</v>
      </c>
    </row>
    <row r="469" spans="1:12">
      <c r="A469" t="s">
        <v>984</v>
      </c>
      <c r="B469">
        <v>95</v>
      </c>
      <c r="C469">
        <v>63319509</v>
      </c>
      <c r="D469" t="s">
        <v>128</v>
      </c>
      <c r="E469" t="s">
        <v>985</v>
      </c>
      <c r="F469" t="s">
        <v>15</v>
      </c>
      <c r="G469" t="s">
        <v>16</v>
      </c>
      <c r="H469">
        <v>10000000</v>
      </c>
      <c r="I469">
        <v>5.8</v>
      </c>
      <c r="J469" t="str">
        <f>IF(ISNUMBER(SEARCH("|",D469)),LEFT(D469,SEARCH("|",D469)-1),D469)</f>
        <v>Comedy</v>
      </c>
      <c r="K469">
        <f>(C469-H469)</f>
        <v>53319509</v>
      </c>
      <c r="L469">
        <f>CORREL(H469:H4254,C469:C4254)</f>
        <v>9.3154689556017148E-2</v>
      </c>
    </row>
    <row r="470" spans="1:12">
      <c r="A470" t="s">
        <v>986</v>
      </c>
      <c r="B470">
        <v>125</v>
      </c>
      <c r="C470">
        <v>58800000</v>
      </c>
      <c r="D470" t="s">
        <v>106</v>
      </c>
      <c r="E470" t="s">
        <v>987</v>
      </c>
      <c r="F470" t="s">
        <v>15</v>
      </c>
      <c r="G470" t="s">
        <v>153</v>
      </c>
      <c r="H470">
        <v>5500000</v>
      </c>
      <c r="I470">
        <v>7.2</v>
      </c>
      <c r="J470" t="str">
        <f>IF(ISNUMBER(SEARCH("|",D470)),LEFT(D470,SEARCH("|",D470)-1),D470)</f>
        <v>Biography</v>
      </c>
      <c r="K470">
        <f>(C470-H470)</f>
        <v>53300000</v>
      </c>
      <c r="L470">
        <f>CORREL(H470:H4255,C470:C4255)</f>
        <v>9.3198388169204407E-2</v>
      </c>
    </row>
    <row r="471" spans="1:12">
      <c r="A471" t="s">
        <v>633</v>
      </c>
      <c r="B471">
        <v>96</v>
      </c>
      <c r="C471">
        <v>63270259</v>
      </c>
      <c r="D471" t="s">
        <v>583</v>
      </c>
      <c r="E471" t="s">
        <v>988</v>
      </c>
      <c r="F471" t="s">
        <v>15</v>
      </c>
      <c r="G471" t="s">
        <v>16</v>
      </c>
      <c r="H471">
        <v>10000000</v>
      </c>
      <c r="I471">
        <v>5.9</v>
      </c>
      <c r="J471" t="str">
        <f>IF(ISNUMBER(SEARCH("|",D471)),LEFT(D471,SEARCH("|",D471)-1),D471)</f>
        <v>Horror</v>
      </c>
      <c r="K471">
        <f>(C471-H471)</f>
        <v>53270259</v>
      </c>
      <c r="L471">
        <f>CORREL(H471:H4256,C471:C4256)</f>
        <v>9.3238609077690715E-2</v>
      </c>
    </row>
    <row r="472" spans="1:12">
      <c r="A472" t="s">
        <v>340</v>
      </c>
      <c r="B472">
        <v>104</v>
      </c>
      <c r="C472">
        <v>65269010</v>
      </c>
      <c r="D472" t="s">
        <v>989</v>
      </c>
      <c r="E472" t="s">
        <v>990</v>
      </c>
      <c r="F472" t="s">
        <v>15</v>
      </c>
      <c r="G472" t="s">
        <v>16</v>
      </c>
      <c r="H472">
        <v>12000000</v>
      </c>
      <c r="I472">
        <v>6.5</v>
      </c>
      <c r="J472" t="str">
        <f>IF(ISNUMBER(SEARCH("|",D472)),LEFT(D472,SEARCH("|",D472)-1),D472)</f>
        <v>Crime</v>
      </c>
      <c r="K472">
        <f>(C472-H472)</f>
        <v>53269010</v>
      </c>
      <c r="L472">
        <f>CORREL(H472:H4257,C472:C4257)</f>
        <v>9.3282293144587039E-2</v>
      </c>
    </row>
    <row r="473" spans="1:12">
      <c r="A473" t="s">
        <v>370</v>
      </c>
      <c r="B473">
        <v>91</v>
      </c>
      <c r="C473">
        <v>128200012</v>
      </c>
      <c r="D473" t="s">
        <v>991</v>
      </c>
      <c r="E473" t="s">
        <v>992</v>
      </c>
      <c r="F473" t="s">
        <v>15</v>
      </c>
      <c r="G473" t="s">
        <v>16</v>
      </c>
      <c r="H473">
        <v>75000000</v>
      </c>
      <c r="I473">
        <v>6.3</v>
      </c>
      <c r="J473" t="str">
        <f>IF(ISNUMBER(SEARCH("|",D473)),LEFT(D473,SEARCH("|",D473)-1),D473)</f>
        <v>Adventure</v>
      </c>
      <c r="K473">
        <f>(C473-H473)</f>
        <v>53200012</v>
      </c>
      <c r="L473">
        <f>CORREL(H473:H4258,C473:C4258)</f>
        <v>9.3327258252438886E-2</v>
      </c>
    </row>
    <row r="474" spans="1:12">
      <c r="A474" t="s">
        <v>95</v>
      </c>
      <c r="B474">
        <v>94</v>
      </c>
      <c r="C474">
        <v>68525609</v>
      </c>
      <c r="D474" t="s">
        <v>96</v>
      </c>
      <c r="E474" t="s">
        <v>993</v>
      </c>
      <c r="F474" t="s">
        <v>15</v>
      </c>
      <c r="G474" t="s">
        <v>16</v>
      </c>
      <c r="H474">
        <v>15600000</v>
      </c>
      <c r="I474">
        <v>6.5</v>
      </c>
      <c r="J474" t="str">
        <f>IF(ISNUMBER(SEARCH("|",D474)),LEFT(D474,SEARCH("|",D474)-1),D474)</f>
        <v>Comedy</v>
      </c>
      <c r="K474">
        <f>(C474-H474)</f>
        <v>52925609</v>
      </c>
      <c r="L474">
        <f>CORREL(H474:H4259,C474:C4259)</f>
        <v>9.3315905867868879E-2</v>
      </c>
    </row>
    <row r="475" spans="1:12">
      <c r="A475" t="s">
        <v>994</v>
      </c>
      <c r="B475">
        <v>89</v>
      </c>
      <c r="C475">
        <v>64572496</v>
      </c>
      <c r="D475" t="s">
        <v>227</v>
      </c>
      <c r="E475" t="s">
        <v>995</v>
      </c>
      <c r="F475" t="s">
        <v>15</v>
      </c>
      <c r="G475" t="s">
        <v>16</v>
      </c>
      <c r="H475">
        <v>12000000</v>
      </c>
      <c r="I475">
        <v>7.1</v>
      </c>
      <c r="J475" t="str">
        <f>IF(ISNUMBER(SEARCH("|",D475)),LEFT(D475,SEARCH("|",D475)-1),D475)</f>
        <v>Drama</v>
      </c>
      <c r="K475">
        <f>(C475-H475)</f>
        <v>52572496</v>
      </c>
      <c r="L475">
        <f>CORREL(H475:H4260,C475:C4260)</f>
        <v>9.3362213825290932E-2</v>
      </c>
    </row>
    <row r="476" spans="1:12">
      <c r="A476" t="s">
        <v>214</v>
      </c>
      <c r="B476">
        <v>103</v>
      </c>
      <c r="C476">
        <v>53991137</v>
      </c>
      <c r="D476" t="s">
        <v>996</v>
      </c>
      <c r="E476" t="s">
        <v>997</v>
      </c>
      <c r="F476" t="s">
        <v>15</v>
      </c>
      <c r="G476" t="s">
        <v>16</v>
      </c>
      <c r="H476">
        <v>1500000</v>
      </c>
      <c r="I476">
        <v>6.8</v>
      </c>
      <c r="J476" t="str">
        <f>IF(ISNUMBER(SEARCH("|",D476)),LEFT(D476,SEARCH("|",D476)-1),D476)</f>
        <v>Fantasy</v>
      </c>
      <c r="K476">
        <f>(C476-H476)</f>
        <v>52491137</v>
      </c>
      <c r="L476">
        <f>CORREL(H476:H4261,C476:C4261)</f>
        <v>9.3406172063670204E-2</v>
      </c>
    </row>
    <row r="477" spans="1:12">
      <c r="A477" t="s">
        <v>818</v>
      </c>
      <c r="B477">
        <v>98</v>
      </c>
      <c r="C477">
        <v>217387997</v>
      </c>
      <c r="D477" t="s">
        <v>998</v>
      </c>
      <c r="E477" t="s">
        <v>999</v>
      </c>
      <c r="F477" t="s">
        <v>15</v>
      </c>
      <c r="G477" t="s">
        <v>16</v>
      </c>
      <c r="H477">
        <v>165000000</v>
      </c>
      <c r="I477">
        <v>8.1999999999999993</v>
      </c>
      <c r="J477" t="str">
        <f>IF(ISNUMBER(SEARCH("|",D477)),LEFT(D477,SEARCH("|",D477)-1),D477)</f>
        <v>Adventure</v>
      </c>
      <c r="K477">
        <f>(C477-H477)</f>
        <v>52387997</v>
      </c>
      <c r="L477">
        <f>CORREL(H477:H4262,C477:C4262)</f>
        <v>9.3441267137287967E-2</v>
      </c>
    </row>
    <row r="478" spans="1:12">
      <c r="A478" t="s">
        <v>1000</v>
      </c>
      <c r="B478">
        <v>101</v>
      </c>
      <c r="C478">
        <v>70360285</v>
      </c>
      <c r="D478" t="s">
        <v>470</v>
      </c>
      <c r="E478" t="s">
        <v>1001</v>
      </c>
      <c r="F478" t="s">
        <v>15</v>
      </c>
      <c r="G478" t="s">
        <v>16</v>
      </c>
      <c r="H478">
        <v>18000000</v>
      </c>
      <c r="I478">
        <v>5.8</v>
      </c>
      <c r="J478" t="str">
        <f>IF(ISNUMBER(SEARCH("|",D478)),LEFT(D478,SEARCH("|",D478)-1),D478)</f>
        <v>Action</v>
      </c>
      <c r="K478">
        <f>(C478-H478)</f>
        <v>52360285</v>
      </c>
      <c r="L478">
        <f>CORREL(H478:H4263,C478:C4263)</f>
        <v>9.3027812886562034E-2</v>
      </c>
    </row>
    <row r="479" spans="1:12">
      <c r="A479" t="s">
        <v>1002</v>
      </c>
      <c r="B479">
        <v>93</v>
      </c>
      <c r="C479">
        <v>237282182</v>
      </c>
      <c r="D479" t="s">
        <v>118</v>
      </c>
      <c r="E479" t="s">
        <v>1003</v>
      </c>
      <c r="F479" t="s">
        <v>15</v>
      </c>
      <c r="G479" t="s">
        <v>16</v>
      </c>
      <c r="H479">
        <v>185000000</v>
      </c>
      <c r="I479">
        <v>7.2</v>
      </c>
      <c r="J479" t="str">
        <f>IF(ISNUMBER(SEARCH("|",D479)),LEFT(D479,SEARCH("|",D479)-1),D479)</f>
        <v>Adventure</v>
      </c>
      <c r="K479">
        <f>(C479-H479)</f>
        <v>52282182</v>
      </c>
      <c r="L479">
        <f>CORREL(H479:H4264,C479:C4264)</f>
        <v>9.3074397657639002E-2</v>
      </c>
    </row>
    <row r="480" spans="1:12">
      <c r="A480" t="s">
        <v>779</v>
      </c>
      <c r="B480">
        <v>105</v>
      </c>
      <c r="C480">
        <v>77264926</v>
      </c>
      <c r="D480" t="s">
        <v>70</v>
      </c>
      <c r="E480" t="s">
        <v>1004</v>
      </c>
      <c r="F480" t="s">
        <v>15</v>
      </c>
      <c r="G480" t="s">
        <v>16</v>
      </c>
      <c r="H480">
        <v>25000000</v>
      </c>
      <c r="I480">
        <v>6.1</v>
      </c>
      <c r="J480" t="str">
        <f>IF(ISNUMBER(SEARCH("|",D480)),LEFT(D480,SEARCH("|",D480)-1),D480)</f>
        <v>Comedy</v>
      </c>
      <c r="K480">
        <f>(C480-H480)</f>
        <v>52264926</v>
      </c>
      <c r="L480">
        <f>CORREL(H480:H4265,C480:C4265)</f>
        <v>9.251736644884849E-2</v>
      </c>
    </row>
    <row r="481" spans="1:12">
      <c r="A481" t="s">
        <v>1005</v>
      </c>
      <c r="B481">
        <v>83</v>
      </c>
      <c r="C481">
        <v>53245055</v>
      </c>
      <c r="D481" t="s">
        <v>140</v>
      </c>
      <c r="E481" t="s">
        <v>1006</v>
      </c>
      <c r="F481" t="s">
        <v>15</v>
      </c>
      <c r="G481" t="s">
        <v>16</v>
      </c>
      <c r="H481">
        <v>1000000</v>
      </c>
      <c r="I481">
        <v>4.2</v>
      </c>
      <c r="J481" t="str">
        <f>IF(ISNUMBER(SEARCH("|",D481)),LEFT(D481,SEARCH("|",D481)-1),D481)</f>
        <v>Horror</v>
      </c>
      <c r="K481">
        <f>(C481-H481)</f>
        <v>52245055</v>
      </c>
      <c r="L481">
        <f>CORREL(H481:H4266,C481:C4266)</f>
        <v>9.2565099980124882E-2</v>
      </c>
    </row>
    <row r="482" spans="1:12">
      <c r="A482" t="s">
        <v>1007</v>
      </c>
      <c r="B482">
        <v>98</v>
      </c>
      <c r="C482">
        <v>187165546</v>
      </c>
      <c r="D482" t="s">
        <v>118</v>
      </c>
      <c r="E482" t="s">
        <v>1008</v>
      </c>
      <c r="F482" t="s">
        <v>15</v>
      </c>
      <c r="G482" t="s">
        <v>16</v>
      </c>
      <c r="H482">
        <v>135000000</v>
      </c>
      <c r="I482">
        <v>7.3</v>
      </c>
      <c r="J482" t="str">
        <f>IF(ISNUMBER(SEARCH("|",D482)),LEFT(D482,SEARCH("|",D482)-1),D482)</f>
        <v>Adventure</v>
      </c>
      <c r="K482">
        <f>(C482-H482)</f>
        <v>52165546</v>
      </c>
      <c r="L482">
        <f>CORREL(H482:H4267,C482:C4267)</f>
        <v>9.2599727864311698E-2</v>
      </c>
    </row>
    <row r="483" spans="1:12">
      <c r="A483" t="s">
        <v>1009</v>
      </c>
      <c r="B483">
        <v>97</v>
      </c>
      <c r="C483">
        <v>82163317</v>
      </c>
      <c r="D483" t="s">
        <v>1010</v>
      </c>
      <c r="E483" t="s">
        <v>1011</v>
      </c>
      <c r="F483" t="s">
        <v>15</v>
      </c>
      <c r="G483" t="s">
        <v>16</v>
      </c>
      <c r="H483">
        <v>30000000</v>
      </c>
      <c r="I483">
        <v>5.8</v>
      </c>
      <c r="J483" t="str">
        <f>IF(ISNUMBER(SEARCH("|",D483)),LEFT(D483,SEARCH("|",D483)-1),D483)</f>
        <v>Action</v>
      </c>
      <c r="K483">
        <f>(C483-H483)</f>
        <v>52163317</v>
      </c>
      <c r="L483">
        <f>CORREL(H483:H4268,C483:C4268)</f>
        <v>9.2359981110810299E-2</v>
      </c>
    </row>
    <row r="484" spans="1:12">
      <c r="A484" t="s">
        <v>376</v>
      </c>
      <c r="B484">
        <v>134</v>
      </c>
      <c r="C484">
        <v>107100855</v>
      </c>
      <c r="D484" t="s">
        <v>1012</v>
      </c>
      <c r="E484" t="s">
        <v>1013</v>
      </c>
      <c r="F484" t="s">
        <v>15</v>
      </c>
      <c r="G484" t="s">
        <v>16</v>
      </c>
      <c r="H484">
        <v>55000000</v>
      </c>
      <c r="I484">
        <v>7.9</v>
      </c>
      <c r="J484" t="str">
        <f>IF(ISNUMBER(SEARCH("|",D484)),LEFT(D484,SEARCH("|",D484)-1),D484)</f>
        <v>Biography</v>
      </c>
      <c r="K484">
        <f>(C484-H484)</f>
        <v>52100855</v>
      </c>
      <c r="L484">
        <f>CORREL(H484:H4269,C484:C4269)</f>
        <v>9.2407129844314123E-2</v>
      </c>
    </row>
    <row r="485" spans="1:12">
      <c r="A485" t="s">
        <v>1014</v>
      </c>
      <c r="B485">
        <v>88</v>
      </c>
      <c r="C485">
        <v>75590286</v>
      </c>
      <c r="D485" t="s">
        <v>1015</v>
      </c>
      <c r="E485" t="s">
        <v>1016</v>
      </c>
      <c r="F485" t="s">
        <v>15</v>
      </c>
      <c r="G485" t="s">
        <v>16</v>
      </c>
      <c r="H485">
        <v>23600000</v>
      </c>
      <c r="I485">
        <v>7.7</v>
      </c>
      <c r="J485" t="str">
        <f>IF(ISNUMBER(SEARCH("|",D485)),LEFT(D485,SEARCH("|",D485)-1),D485)</f>
        <v>Adventure</v>
      </c>
      <c r="K485">
        <f>(C485-H485)</f>
        <v>51990286</v>
      </c>
      <c r="L485">
        <f>CORREL(H485:H4270,C485:C4270)</f>
        <v>9.2433155836870756E-2</v>
      </c>
    </row>
    <row r="486" spans="1:12">
      <c r="A486" t="s">
        <v>272</v>
      </c>
      <c r="B486">
        <v>153</v>
      </c>
      <c r="C486">
        <v>301956980</v>
      </c>
      <c r="D486" t="s">
        <v>200</v>
      </c>
      <c r="E486" t="s">
        <v>1017</v>
      </c>
      <c r="F486" t="s">
        <v>15</v>
      </c>
      <c r="G486" t="s">
        <v>153</v>
      </c>
      <c r="H486">
        <v>250000000</v>
      </c>
      <c r="I486">
        <v>7.5</v>
      </c>
      <c r="J486" t="str">
        <f>IF(ISNUMBER(SEARCH("|",D486)),LEFT(D486,SEARCH("|",D486)-1),D486)</f>
        <v>Adventure</v>
      </c>
      <c r="K486">
        <f>(C486-H486)</f>
        <v>51956980</v>
      </c>
      <c r="L486">
        <f>CORREL(H486:H4271,C486:C4271)</f>
        <v>9.2480832271118113E-2</v>
      </c>
    </row>
    <row r="487" spans="1:12">
      <c r="A487" t="s">
        <v>1018</v>
      </c>
      <c r="B487">
        <v>101</v>
      </c>
      <c r="C487">
        <v>59889948</v>
      </c>
      <c r="D487" t="s">
        <v>65</v>
      </c>
      <c r="E487" t="s">
        <v>1019</v>
      </c>
      <c r="F487" t="s">
        <v>15</v>
      </c>
      <c r="G487" t="s">
        <v>16</v>
      </c>
      <c r="H487">
        <v>8000000</v>
      </c>
      <c r="I487">
        <v>7.9</v>
      </c>
      <c r="J487" t="str">
        <f>IF(ISNUMBER(SEARCH("|",D487)),LEFT(D487,SEARCH("|",D487)-1),D487)</f>
        <v>Comedy</v>
      </c>
      <c r="K487">
        <f>(C487-H487)</f>
        <v>51889948</v>
      </c>
      <c r="L487">
        <f>CORREL(H487:H4272,C487:C4272)</f>
        <v>9.1322241403655288E-2</v>
      </c>
    </row>
    <row r="488" spans="1:12">
      <c r="A488" t="s">
        <v>1020</v>
      </c>
      <c r="B488">
        <v>162</v>
      </c>
      <c r="C488">
        <v>78651430</v>
      </c>
      <c r="D488" t="s">
        <v>499</v>
      </c>
      <c r="E488" t="s">
        <v>1021</v>
      </c>
      <c r="F488" t="s">
        <v>15</v>
      </c>
      <c r="G488" t="s">
        <v>16</v>
      </c>
      <c r="H488">
        <v>27000000</v>
      </c>
      <c r="I488">
        <v>7.4</v>
      </c>
      <c r="J488" t="str">
        <f>IF(ISNUMBER(SEARCH("|",D488)),LEFT(D488,SEARCH("|",D488)-1),D488)</f>
        <v>Drama</v>
      </c>
      <c r="K488">
        <f>(C488-H488)</f>
        <v>51651430</v>
      </c>
      <c r="L488">
        <f>CORREL(H488:H4273,C488:C4273)</f>
        <v>9.1363613203238575E-2</v>
      </c>
    </row>
    <row r="489" spans="1:12">
      <c r="A489" t="s">
        <v>1022</v>
      </c>
      <c r="B489">
        <v>81</v>
      </c>
      <c r="C489">
        <v>56536016</v>
      </c>
      <c r="D489" t="s">
        <v>140</v>
      </c>
      <c r="E489" t="s">
        <v>1023</v>
      </c>
      <c r="F489" t="s">
        <v>15</v>
      </c>
      <c r="G489" t="s">
        <v>16</v>
      </c>
      <c r="H489">
        <v>4900000</v>
      </c>
      <c r="I489">
        <v>6.9</v>
      </c>
      <c r="J489" t="str">
        <f>IF(ISNUMBER(SEARCH("|",D489)),LEFT(D489,SEARCH("|",D489)-1),D489)</f>
        <v>Horror</v>
      </c>
      <c r="K489">
        <f>(C489-H489)</f>
        <v>51636016</v>
      </c>
      <c r="L489">
        <f>CORREL(H489:H4274,C489:C4274)</f>
        <v>9.1411094491826481E-2</v>
      </c>
    </row>
    <row r="490" spans="1:12">
      <c r="A490" t="s">
        <v>1024</v>
      </c>
      <c r="B490">
        <v>100</v>
      </c>
      <c r="C490">
        <v>71588220</v>
      </c>
      <c r="D490" t="s">
        <v>810</v>
      </c>
      <c r="E490" t="s">
        <v>1025</v>
      </c>
      <c r="F490" t="s">
        <v>15</v>
      </c>
      <c r="G490" t="s">
        <v>472</v>
      </c>
      <c r="H490">
        <v>20000000</v>
      </c>
      <c r="I490">
        <v>6.2</v>
      </c>
      <c r="J490" t="str">
        <f>IF(ISNUMBER(SEARCH("|",D490)),LEFT(D490,SEARCH("|",D490)-1),D490)</f>
        <v>Fantasy</v>
      </c>
      <c r="K490">
        <f>(C490-H490)</f>
        <v>51588220</v>
      </c>
      <c r="L490">
        <f>CORREL(H490:H4275,C490:C4275)</f>
        <v>9.1449399579953086E-2</v>
      </c>
    </row>
    <row r="491" spans="1:12">
      <c r="A491" t="s">
        <v>1026</v>
      </c>
      <c r="B491">
        <v>112</v>
      </c>
      <c r="C491">
        <v>57504069</v>
      </c>
      <c r="D491" t="s">
        <v>326</v>
      </c>
      <c r="E491" t="s">
        <v>1027</v>
      </c>
      <c r="F491" t="s">
        <v>15</v>
      </c>
      <c r="G491" t="s">
        <v>16</v>
      </c>
      <c r="H491">
        <v>6000000</v>
      </c>
      <c r="I491">
        <v>7.8</v>
      </c>
      <c r="J491" t="str">
        <f>IF(ISNUMBER(SEARCH("|",D491)),LEFT(D491,SEARCH("|",D491)-1),D491)</f>
        <v>Crime</v>
      </c>
      <c r="K491">
        <f>(C491-H491)</f>
        <v>51504069</v>
      </c>
      <c r="L491">
        <f>CORREL(H491:H4276,C491:C4276)</f>
        <v>9.1496483163695561E-2</v>
      </c>
    </row>
    <row r="492" spans="1:12">
      <c r="A492" t="s">
        <v>415</v>
      </c>
      <c r="B492">
        <v>125</v>
      </c>
      <c r="C492">
        <v>77324422</v>
      </c>
      <c r="D492" t="s">
        <v>256</v>
      </c>
      <c r="E492" t="s">
        <v>1028</v>
      </c>
      <c r="F492" t="s">
        <v>15</v>
      </c>
      <c r="G492" t="s">
        <v>16</v>
      </c>
      <c r="H492">
        <v>26000000</v>
      </c>
      <c r="I492">
        <v>7.7</v>
      </c>
      <c r="J492" t="str">
        <f>IF(ISNUMBER(SEARCH("|",D492)),LEFT(D492,SEARCH("|",D492)-1),D492)</f>
        <v>Drama</v>
      </c>
      <c r="K492">
        <f>(C492-H492)</f>
        <v>51324422</v>
      </c>
      <c r="L492">
        <f>CORREL(H492:H4277,C492:C4277)</f>
        <v>9.1535630972574999E-2</v>
      </c>
    </row>
    <row r="493" spans="1:12">
      <c r="A493" t="s">
        <v>496</v>
      </c>
      <c r="B493">
        <v>119</v>
      </c>
      <c r="C493">
        <v>76270454</v>
      </c>
      <c r="D493" t="s">
        <v>716</v>
      </c>
      <c r="E493" t="s">
        <v>1029</v>
      </c>
      <c r="F493" t="s">
        <v>15</v>
      </c>
      <c r="G493" t="s">
        <v>16</v>
      </c>
      <c r="H493">
        <v>25000000</v>
      </c>
      <c r="I493">
        <v>7.9</v>
      </c>
      <c r="J493" t="str">
        <f>IF(ISNUMBER(SEARCH("|",D493)),LEFT(D493,SEARCH("|",D493)-1),D493)</f>
        <v>Crime</v>
      </c>
      <c r="K493">
        <f>(C493-H493)</f>
        <v>51270454</v>
      </c>
      <c r="L493">
        <f>CORREL(H493:H4278,C493:C4278)</f>
        <v>9.15829007089142E-2</v>
      </c>
    </row>
    <row r="494" spans="1:12">
      <c r="A494" t="s">
        <v>1030</v>
      </c>
      <c r="B494">
        <v>115</v>
      </c>
      <c r="C494">
        <v>66009973</v>
      </c>
      <c r="D494" t="s">
        <v>394</v>
      </c>
      <c r="E494" t="s">
        <v>1031</v>
      </c>
      <c r="F494" t="s">
        <v>15</v>
      </c>
      <c r="G494" t="s">
        <v>16</v>
      </c>
      <c r="H494">
        <v>14800000</v>
      </c>
      <c r="I494">
        <v>5.7</v>
      </c>
      <c r="J494" t="str">
        <f>IF(ISNUMBER(SEARCH("|",D494)),LEFT(D494,SEARCH("|",D494)-1),D494)</f>
        <v>Comedy</v>
      </c>
      <c r="K494">
        <f>(C494-H494)</f>
        <v>51209973</v>
      </c>
      <c r="L494">
        <f>CORREL(H494:H4279,C494:C4279)</f>
        <v>9.1630175661535515E-2</v>
      </c>
    </row>
    <row r="495" spans="1:12">
      <c r="A495" t="s">
        <v>247</v>
      </c>
      <c r="B495">
        <v>109</v>
      </c>
      <c r="C495">
        <v>86208010</v>
      </c>
      <c r="D495" t="s">
        <v>96</v>
      </c>
      <c r="E495" t="s">
        <v>1032</v>
      </c>
      <c r="F495" t="s">
        <v>15</v>
      </c>
      <c r="G495" t="s">
        <v>16</v>
      </c>
      <c r="H495">
        <v>35000000</v>
      </c>
      <c r="I495">
        <v>5.7</v>
      </c>
      <c r="J495" t="str">
        <f>IF(ISNUMBER(SEARCH("|",D495)),LEFT(D495,SEARCH("|",D495)-1),D495)</f>
        <v>Comedy</v>
      </c>
      <c r="K495">
        <f>(C495-H495)</f>
        <v>51208010</v>
      </c>
      <c r="L495">
        <f>CORREL(H495:H4280,C495:C4280)</f>
        <v>9.1674990919355617E-2</v>
      </c>
    </row>
    <row r="496" spans="1:12">
      <c r="A496" t="s">
        <v>1026</v>
      </c>
      <c r="B496">
        <v>107</v>
      </c>
      <c r="C496">
        <v>127083765</v>
      </c>
      <c r="D496" t="s">
        <v>215</v>
      </c>
      <c r="E496" t="s">
        <v>1033</v>
      </c>
      <c r="F496" t="s">
        <v>15</v>
      </c>
      <c r="G496" t="s">
        <v>16</v>
      </c>
      <c r="H496">
        <v>76000000</v>
      </c>
      <c r="I496">
        <v>5.9</v>
      </c>
      <c r="J496" t="str">
        <f>IF(ISNUMBER(SEARCH("|",D496)),LEFT(D496,SEARCH("|",D496)-1),D496)</f>
        <v>Action</v>
      </c>
      <c r="K496">
        <f>(C496-H496)</f>
        <v>51083765</v>
      </c>
      <c r="L496">
        <f>CORREL(H496:H4281,C496:C4281)</f>
        <v>9.1719835111039053E-2</v>
      </c>
    </row>
    <row r="497" spans="1:12">
      <c r="A497" t="s">
        <v>1034</v>
      </c>
      <c r="B497">
        <v>81</v>
      </c>
      <c r="C497">
        <v>63071133</v>
      </c>
      <c r="D497" t="s">
        <v>1035</v>
      </c>
      <c r="E497" t="s">
        <v>1036</v>
      </c>
      <c r="F497" t="s">
        <v>15</v>
      </c>
      <c r="G497" t="s">
        <v>16</v>
      </c>
      <c r="H497">
        <v>12000000</v>
      </c>
      <c r="I497">
        <v>6.8</v>
      </c>
      <c r="J497" t="str">
        <f>IF(ISNUMBER(SEARCH("|",D497)),LEFT(D497,SEARCH("|",D497)-1),D497)</f>
        <v>Adventure</v>
      </c>
      <c r="K497">
        <f>(C497-H497)</f>
        <v>51071133</v>
      </c>
      <c r="L497">
        <f>CORREL(H497:H4282,C497:C4282)</f>
        <v>9.1704770604763591E-2</v>
      </c>
    </row>
    <row r="498" spans="1:12">
      <c r="A498" t="s">
        <v>1037</v>
      </c>
      <c r="B498">
        <v>82</v>
      </c>
      <c r="C498">
        <v>80920948</v>
      </c>
      <c r="D498" t="s">
        <v>1038</v>
      </c>
      <c r="E498" t="s">
        <v>1039</v>
      </c>
      <c r="F498" t="s">
        <v>15</v>
      </c>
      <c r="G498" t="s">
        <v>16</v>
      </c>
      <c r="H498">
        <v>30000000</v>
      </c>
      <c r="I498">
        <v>6</v>
      </c>
      <c r="J498" t="str">
        <f>IF(ISNUMBER(SEARCH("|",D498)),LEFT(D498,SEARCH("|",D498)-1),D498)</f>
        <v>Action</v>
      </c>
      <c r="K498">
        <f>(C498-H498)</f>
        <v>50920948</v>
      </c>
      <c r="L498">
        <f>CORREL(H498:H4283,C498:C4283)</f>
        <v>9.1747999241212561E-2</v>
      </c>
    </row>
    <row r="499" spans="1:12">
      <c r="A499" t="s">
        <v>697</v>
      </c>
      <c r="B499">
        <v>96</v>
      </c>
      <c r="C499">
        <v>88915214</v>
      </c>
      <c r="D499" t="s">
        <v>128</v>
      </c>
      <c r="E499" t="s">
        <v>1040</v>
      </c>
      <c r="F499" t="s">
        <v>15</v>
      </c>
      <c r="G499" t="s">
        <v>16</v>
      </c>
      <c r="H499">
        <v>38000000</v>
      </c>
      <c r="I499">
        <v>6.5</v>
      </c>
      <c r="J499" t="str">
        <f>IF(ISNUMBER(SEARCH("|",D499)),LEFT(D499,SEARCH("|",D499)-1),D499)</f>
        <v>Comedy</v>
      </c>
      <c r="K499">
        <f>(C499-H499)</f>
        <v>50915214</v>
      </c>
      <c r="L499">
        <f>CORREL(H499:H4284,C499:C4284)</f>
        <v>9.1794447280737185E-2</v>
      </c>
    </row>
    <row r="500" spans="1:12">
      <c r="A500" t="s">
        <v>433</v>
      </c>
      <c r="B500">
        <v>102</v>
      </c>
      <c r="C500">
        <v>90835030</v>
      </c>
      <c r="D500" t="s">
        <v>1041</v>
      </c>
      <c r="E500" t="s">
        <v>1042</v>
      </c>
      <c r="F500" t="s">
        <v>15</v>
      </c>
      <c r="G500" t="s">
        <v>16</v>
      </c>
      <c r="H500">
        <v>40000000</v>
      </c>
      <c r="I500">
        <v>5.9</v>
      </c>
      <c r="J500" t="str">
        <f>IF(ISNUMBER(SEARCH("|",D500)),LEFT(D500,SEARCH("|",D500)-1),D500)</f>
        <v>Action</v>
      </c>
      <c r="K500">
        <f>(C500-H500)</f>
        <v>50835030</v>
      </c>
      <c r="L500">
        <f>CORREL(H500:H4285,C500:C4285)</f>
        <v>9.1837517486007589E-2</v>
      </c>
    </row>
    <row r="501" spans="1:12">
      <c r="A501" t="s">
        <v>968</v>
      </c>
      <c r="B501">
        <v>119</v>
      </c>
      <c r="C501">
        <v>115731542</v>
      </c>
      <c r="D501" t="s">
        <v>233</v>
      </c>
      <c r="E501" t="s">
        <v>1043</v>
      </c>
      <c r="F501" t="s">
        <v>15</v>
      </c>
      <c r="G501" t="s">
        <v>16</v>
      </c>
      <c r="H501">
        <v>65000000</v>
      </c>
      <c r="I501">
        <v>6.5</v>
      </c>
      <c r="J501" t="str">
        <f>IF(ISNUMBER(SEARCH("|",D501)),LEFT(D501,SEARCH("|",D501)-1),D501)</f>
        <v>Comedy</v>
      </c>
      <c r="K501">
        <f>(C501-H501)</f>
        <v>50731542</v>
      </c>
      <c r="L501">
        <f>CORREL(H501:H4286,C501:C4286)</f>
        <v>9.1879218331475915E-2</v>
      </c>
    </row>
    <row r="502" spans="1:12">
      <c r="A502" t="s">
        <v>95</v>
      </c>
      <c r="B502">
        <v>88</v>
      </c>
      <c r="C502">
        <v>74608545</v>
      </c>
      <c r="D502" t="s">
        <v>96</v>
      </c>
      <c r="E502" t="s">
        <v>1044</v>
      </c>
      <c r="F502" t="s">
        <v>15</v>
      </c>
      <c r="G502" t="s">
        <v>16</v>
      </c>
      <c r="H502">
        <v>24000000</v>
      </c>
      <c r="I502">
        <v>7.2</v>
      </c>
      <c r="J502" t="str">
        <f>IF(ISNUMBER(SEARCH("|",D502)),LEFT(D502,SEARCH("|",D502)-1),D502)</f>
        <v>Comedy</v>
      </c>
      <c r="K502">
        <f>(C502-H502)</f>
        <v>50608545</v>
      </c>
      <c r="L502">
        <f>CORREL(H502:H4287,C502:C4287)</f>
        <v>9.1888141799847403E-2</v>
      </c>
    </row>
    <row r="503" spans="1:12">
      <c r="A503" t="s">
        <v>1045</v>
      </c>
      <c r="B503">
        <v>137</v>
      </c>
      <c r="C503">
        <v>115603980</v>
      </c>
      <c r="D503" t="s">
        <v>1046</v>
      </c>
      <c r="E503" t="s">
        <v>1047</v>
      </c>
      <c r="F503" t="s">
        <v>15</v>
      </c>
      <c r="G503" t="s">
        <v>16</v>
      </c>
      <c r="H503">
        <v>65000000</v>
      </c>
      <c r="I503">
        <v>7.2</v>
      </c>
      <c r="J503" t="str">
        <f>IF(ISNUMBER(SEARCH("|",D503)),LEFT(D503,SEARCH("|",D503)-1),D503)</f>
        <v>Biography</v>
      </c>
      <c r="K503">
        <f>(C503-H503)</f>
        <v>50603980</v>
      </c>
      <c r="L503">
        <f>CORREL(H503:H4288,C503:C4288)</f>
        <v>9.1934946477502111E-2</v>
      </c>
    </row>
    <row r="504" spans="1:12">
      <c r="A504" t="s">
        <v>1048</v>
      </c>
      <c r="B504">
        <v>124</v>
      </c>
      <c r="C504">
        <v>118471320</v>
      </c>
      <c r="D504" t="s">
        <v>1049</v>
      </c>
      <c r="E504" t="s">
        <v>1050</v>
      </c>
      <c r="F504" t="s">
        <v>15</v>
      </c>
      <c r="G504" t="s">
        <v>16</v>
      </c>
      <c r="H504">
        <v>68000000</v>
      </c>
      <c r="I504">
        <v>6.4</v>
      </c>
      <c r="J504" t="str">
        <f>IF(ISNUMBER(SEARCH("|",D504)),LEFT(D504,SEARCH("|",D504)-1),D504)</f>
        <v>Action</v>
      </c>
      <c r="K504">
        <f>(C504-H504)</f>
        <v>50471320</v>
      </c>
      <c r="L504">
        <f>CORREL(H504:H4289,C504:C4289)</f>
        <v>9.1943906523069205E-2</v>
      </c>
    </row>
    <row r="505" spans="1:12">
      <c r="A505" t="s">
        <v>211</v>
      </c>
      <c r="B505">
        <v>88</v>
      </c>
      <c r="C505">
        <v>190418803</v>
      </c>
      <c r="D505" t="s">
        <v>1051</v>
      </c>
      <c r="E505" t="s">
        <v>1052</v>
      </c>
      <c r="F505" t="s">
        <v>15</v>
      </c>
      <c r="G505" t="s">
        <v>16</v>
      </c>
      <c r="H505">
        <v>140000000</v>
      </c>
      <c r="I505">
        <v>6.1</v>
      </c>
      <c r="J505" t="str">
        <f>IF(ISNUMBER(SEARCH("|",D505)),LEFT(D505,SEARCH("|",D505)-1),D505)</f>
        <v>Action</v>
      </c>
      <c r="K505">
        <f>(C505-H505)</f>
        <v>50418803</v>
      </c>
      <c r="L505">
        <f>CORREL(H505:H4290,C505:C4290)</f>
        <v>9.1946891888331855E-2</v>
      </c>
    </row>
    <row r="506" spans="1:12">
      <c r="A506" t="s">
        <v>1053</v>
      </c>
      <c r="B506">
        <v>92</v>
      </c>
      <c r="C506">
        <v>58401464</v>
      </c>
      <c r="D506" t="s">
        <v>128</v>
      </c>
      <c r="E506" t="s">
        <v>1054</v>
      </c>
      <c r="F506" t="s">
        <v>15</v>
      </c>
      <c r="G506" t="s">
        <v>16</v>
      </c>
      <c r="H506">
        <v>8000000</v>
      </c>
      <c r="I506">
        <v>7.1</v>
      </c>
      <c r="J506" t="str">
        <f>IF(ISNUMBER(SEARCH("|",D506)),LEFT(D506,SEARCH("|",D506)-1),D506)</f>
        <v>Comedy</v>
      </c>
      <c r="K506">
        <f>(C506-H506)</f>
        <v>50401464</v>
      </c>
      <c r="L506">
        <f>CORREL(H506:H4291,C506:C4291)</f>
        <v>9.1678269146921371E-2</v>
      </c>
    </row>
    <row r="507" spans="1:12">
      <c r="A507" t="s">
        <v>1055</v>
      </c>
      <c r="B507">
        <v>107</v>
      </c>
      <c r="C507">
        <v>90353764</v>
      </c>
      <c r="D507" t="s">
        <v>397</v>
      </c>
      <c r="E507" t="s">
        <v>1056</v>
      </c>
      <c r="F507" t="s">
        <v>15</v>
      </c>
      <c r="G507" t="s">
        <v>16</v>
      </c>
      <c r="H507">
        <v>40000000</v>
      </c>
      <c r="I507">
        <v>6</v>
      </c>
      <c r="J507" t="str">
        <f>IF(ISNUMBER(SEARCH("|",D507)),LEFT(D507,SEARCH("|",D507)-1),D507)</f>
        <v>Comedy</v>
      </c>
      <c r="K507">
        <f>(C507-H507)</f>
        <v>50353764</v>
      </c>
      <c r="L507">
        <f>CORREL(H507:H4292,C507:C4292)</f>
        <v>9.1718100609554654E-2</v>
      </c>
    </row>
    <row r="508" spans="1:12">
      <c r="A508" t="s">
        <v>1057</v>
      </c>
      <c r="B508">
        <v>100</v>
      </c>
      <c r="C508">
        <v>100328194</v>
      </c>
      <c r="D508" t="s">
        <v>296</v>
      </c>
      <c r="E508" t="s">
        <v>1058</v>
      </c>
      <c r="F508" t="s">
        <v>15</v>
      </c>
      <c r="G508" t="s">
        <v>16</v>
      </c>
      <c r="H508">
        <v>50000000</v>
      </c>
      <c r="I508">
        <v>6</v>
      </c>
      <c r="J508" t="str">
        <f>IF(ISNUMBER(SEARCH("|",D508)),LEFT(D508,SEARCH("|",D508)-1),D508)</f>
        <v>Comedy</v>
      </c>
      <c r="K508">
        <f>(C508-H508)</f>
        <v>50328194</v>
      </c>
      <c r="L508">
        <f>CORREL(H508:H4293,C508:C4293)</f>
        <v>9.1759734392883707E-2</v>
      </c>
    </row>
    <row r="509" spans="1:12">
      <c r="A509" t="s">
        <v>713</v>
      </c>
      <c r="B509">
        <v>110</v>
      </c>
      <c r="C509">
        <v>130313314</v>
      </c>
      <c r="D509" t="s">
        <v>550</v>
      </c>
      <c r="E509" t="s">
        <v>1059</v>
      </c>
      <c r="F509" t="s">
        <v>15</v>
      </c>
      <c r="G509" t="s">
        <v>16</v>
      </c>
      <c r="H509">
        <v>80000000</v>
      </c>
      <c r="I509">
        <v>6.5</v>
      </c>
      <c r="J509" t="str">
        <f>IF(ISNUMBER(SEARCH("|",D509)),LEFT(D509,SEARCH("|",D509)-1),D509)</f>
        <v>Action</v>
      </c>
      <c r="K509">
        <f>(C509-H509)</f>
        <v>50313314</v>
      </c>
      <c r="L509">
        <f>CORREL(H509:H4294,C509:C4294)</f>
        <v>9.1791930219231974E-2</v>
      </c>
    </row>
    <row r="510" spans="1:12">
      <c r="A510" t="s">
        <v>609</v>
      </c>
      <c r="B510">
        <v>95</v>
      </c>
      <c r="C510">
        <v>82301521</v>
      </c>
      <c r="D510" t="s">
        <v>1060</v>
      </c>
      <c r="E510" t="s">
        <v>1061</v>
      </c>
      <c r="F510" t="s">
        <v>15</v>
      </c>
      <c r="G510" t="s">
        <v>16</v>
      </c>
      <c r="H510">
        <v>32000000</v>
      </c>
      <c r="I510">
        <v>4.5999999999999996</v>
      </c>
      <c r="J510" t="str">
        <f>IF(ISNUMBER(SEARCH("|",D510)),LEFT(D510,SEARCH("|",D510)-1),D510)</f>
        <v>Adventure</v>
      </c>
      <c r="K510">
        <f>(C510-H510)</f>
        <v>50301521</v>
      </c>
      <c r="L510">
        <f>CORREL(H510:H4295,C510:C4295)</f>
        <v>9.1766986976150045E-2</v>
      </c>
    </row>
    <row r="511" spans="1:12">
      <c r="A511" t="s">
        <v>1062</v>
      </c>
      <c r="B511">
        <v>92</v>
      </c>
      <c r="C511">
        <v>105263257</v>
      </c>
      <c r="D511" t="s">
        <v>1063</v>
      </c>
      <c r="E511" t="s">
        <v>1064</v>
      </c>
      <c r="F511" t="s">
        <v>15</v>
      </c>
      <c r="G511" t="s">
        <v>16</v>
      </c>
      <c r="H511">
        <v>55000000</v>
      </c>
      <c r="I511">
        <v>5.4</v>
      </c>
      <c r="J511" t="str">
        <f>IF(ISNUMBER(SEARCH("|",D511)),LEFT(D511,SEARCH("|",D511)-1),D511)</f>
        <v>Action</v>
      </c>
      <c r="K511">
        <f>(C511-H511)</f>
        <v>50263257</v>
      </c>
      <c r="L511">
        <f>CORREL(H511:H4296,C511:C4296)</f>
        <v>9.1812923065817328E-2</v>
      </c>
    </row>
    <row r="512" spans="1:12">
      <c r="A512" t="s">
        <v>801</v>
      </c>
      <c r="B512">
        <v>117</v>
      </c>
      <c r="C512">
        <v>180191634</v>
      </c>
      <c r="D512" t="s">
        <v>813</v>
      </c>
      <c r="E512" t="s">
        <v>1065</v>
      </c>
      <c r="F512" t="s">
        <v>15</v>
      </c>
      <c r="G512" t="s">
        <v>16</v>
      </c>
      <c r="H512">
        <v>130000000</v>
      </c>
      <c r="I512">
        <v>7.4</v>
      </c>
      <c r="J512" t="str">
        <f>IF(ISNUMBER(SEARCH("|",D512)),LEFT(D512,SEARCH("|",D512)-1),D512)</f>
        <v>Action</v>
      </c>
      <c r="K512">
        <f>(C512-H512)</f>
        <v>50191634</v>
      </c>
      <c r="L512">
        <f>CORREL(H512:H4297,C512:C4297)</f>
        <v>9.1838752961683701E-2</v>
      </c>
    </row>
    <row r="513" spans="1:12">
      <c r="A513" t="s">
        <v>24</v>
      </c>
      <c r="B513">
        <v>142</v>
      </c>
      <c r="C513">
        <v>119654900</v>
      </c>
      <c r="D513" t="s">
        <v>917</v>
      </c>
      <c r="E513" t="s">
        <v>1066</v>
      </c>
      <c r="F513" t="s">
        <v>15</v>
      </c>
      <c r="G513" t="s">
        <v>16</v>
      </c>
      <c r="H513">
        <v>70000000</v>
      </c>
      <c r="I513">
        <v>6.7</v>
      </c>
      <c r="J513" t="str">
        <f>IF(ISNUMBER(SEARCH("|",D513)),LEFT(D513,SEARCH("|",D513)-1),D513)</f>
        <v>Adventure</v>
      </c>
      <c r="K513">
        <f>(C513-H513)</f>
        <v>49654900</v>
      </c>
      <c r="L513">
        <f>CORREL(H513:H4298,C513:C4298)</f>
        <v>9.1622382402750072E-2</v>
      </c>
    </row>
    <row r="514" spans="1:12">
      <c r="A514" t="s">
        <v>1067</v>
      </c>
      <c r="B514">
        <v>102</v>
      </c>
      <c r="C514">
        <v>79566871</v>
      </c>
      <c r="D514" t="s">
        <v>1068</v>
      </c>
      <c r="E514" t="s">
        <v>1069</v>
      </c>
      <c r="F514" t="s">
        <v>15</v>
      </c>
      <c r="G514" t="s">
        <v>16</v>
      </c>
      <c r="H514">
        <v>30000000</v>
      </c>
      <c r="I514">
        <v>4.2</v>
      </c>
      <c r="J514" t="str">
        <f>IF(ISNUMBER(SEARCH("|",D514)),LEFT(D514,SEARCH("|",D514)-1),D514)</f>
        <v>Comedy</v>
      </c>
      <c r="K514">
        <f>(C514-H514)</f>
        <v>49566871</v>
      </c>
      <c r="L514">
        <f>CORREL(H514:H4299,C514:C4299)</f>
        <v>9.1620905509698175E-2</v>
      </c>
    </row>
    <row r="515" spans="1:12">
      <c r="A515" t="s">
        <v>1070</v>
      </c>
      <c r="B515">
        <v>74</v>
      </c>
      <c r="C515">
        <v>104354205</v>
      </c>
      <c r="D515" t="s">
        <v>128</v>
      </c>
      <c r="E515" t="s">
        <v>1071</v>
      </c>
      <c r="F515" t="s">
        <v>15</v>
      </c>
      <c r="G515" t="s">
        <v>16</v>
      </c>
      <c r="H515">
        <v>55000000</v>
      </c>
      <c r="I515">
        <v>6.3</v>
      </c>
      <c r="J515" t="str">
        <f>IF(ISNUMBER(SEARCH("|",D515)),LEFT(D515,SEARCH("|",D515)-1),D515)</f>
        <v>Comedy</v>
      </c>
      <c r="K515">
        <f>(C515-H515)</f>
        <v>49354205</v>
      </c>
      <c r="L515">
        <f>CORREL(H515:H4300,C515:C4300)</f>
        <v>9.1666687878170547E-2</v>
      </c>
    </row>
    <row r="516" spans="1:12">
      <c r="A516" t="s">
        <v>308</v>
      </c>
      <c r="B516">
        <v>122</v>
      </c>
      <c r="C516">
        <v>74273505</v>
      </c>
      <c r="D516" t="s">
        <v>716</v>
      </c>
      <c r="E516" t="s">
        <v>1072</v>
      </c>
      <c r="F516" t="s">
        <v>15</v>
      </c>
      <c r="G516" t="s">
        <v>16</v>
      </c>
      <c r="H516">
        <v>25000000</v>
      </c>
      <c r="I516">
        <v>8.1</v>
      </c>
      <c r="J516" t="str">
        <f>IF(ISNUMBER(SEARCH("|",D516)),LEFT(D516,SEARCH("|",D516)-1),D516)</f>
        <v>Crime</v>
      </c>
      <c r="K516">
        <f>(C516-H516)</f>
        <v>49273505</v>
      </c>
      <c r="L516">
        <f>CORREL(H516:H4301,C516:C4301)</f>
        <v>9.1691794648562738E-2</v>
      </c>
    </row>
    <row r="517" spans="1:12">
      <c r="A517" t="s">
        <v>1073</v>
      </c>
      <c r="B517">
        <v>113</v>
      </c>
      <c r="C517">
        <v>109176215</v>
      </c>
      <c r="D517" t="s">
        <v>96</v>
      </c>
      <c r="E517" t="s">
        <v>1074</v>
      </c>
      <c r="F517" t="s">
        <v>15</v>
      </c>
      <c r="G517" t="s">
        <v>16</v>
      </c>
      <c r="H517">
        <v>60000000</v>
      </c>
      <c r="I517">
        <v>5.5</v>
      </c>
      <c r="J517" t="str">
        <f>IF(ISNUMBER(SEARCH("|",D517)),LEFT(D517,SEARCH("|",D517)-1),D517)</f>
        <v>Comedy</v>
      </c>
      <c r="K517">
        <f>(C517-H517)</f>
        <v>49176215</v>
      </c>
      <c r="L517">
        <f>CORREL(H517:H4302,C517:C4302)</f>
        <v>9.1737750170283308E-2</v>
      </c>
    </row>
    <row r="518" spans="1:12">
      <c r="A518" t="s">
        <v>582</v>
      </c>
      <c r="B518">
        <v>116</v>
      </c>
      <c r="C518">
        <v>89138076</v>
      </c>
      <c r="D518" t="s">
        <v>583</v>
      </c>
      <c r="E518" t="s">
        <v>1075</v>
      </c>
      <c r="F518" t="s">
        <v>15</v>
      </c>
      <c r="G518" t="s">
        <v>16</v>
      </c>
      <c r="H518">
        <v>40000000</v>
      </c>
      <c r="I518">
        <v>5.5</v>
      </c>
      <c r="J518" t="str">
        <f>IF(ISNUMBER(SEARCH("|",D518)),LEFT(D518,SEARCH("|",D518)-1),D518)</f>
        <v>Horror</v>
      </c>
      <c r="K518">
        <f>(C518-H518)</f>
        <v>49138076</v>
      </c>
      <c r="L518">
        <f>CORREL(H518:H4303,C518:C4303)</f>
        <v>9.1755132931564481E-2</v>
      </c>
    </row>
    <row r="519" spans="1:12">
      <c r="A519" t="s">
        <v>1076</v>
      </c>
      <c r="B519">
        <v>94</v>
      </c>
      <c r="C519">
        <v>64001297</v>
      </c>
      <c r="D519" t="s">
        <v>70</v>
      </c>
      <c r="E519" t="s">
        <v>1077</v>
      </c>
      <c r="F519" t="s">
        <v>15</v>
      </c>
      <c r="G519" t="s">
        <v>16</v>
      </c>
      <c r="H519">
        <v>15000000</v>
      </c>
      <c r="I519">
        <v>6.2</v>
      </c>
      <c r="J519" t="str">
        <f>IF(ISNUMBER(SEARCH("|",D519)),LEFT(D519,SEARCH("|",D519)-1),D519)</f>
        <v>Comedy</v>
      </c>
      <c r="K519">
        <f>(C519-H519)</f>
        <v>49001297</v>
      </c>
      <c r="L519">
        <f>CORREL(H519:H4304,C519:C4304)</f>
        <v>9.1796039746482275E-2</v>
      </c>
    </row>
    <row r="520" spans="1:12">
      <c r="A520" t="s">
        <v>513</v>
      </c>
      <c r="B520">
        <v>96</v>
      </c>
      <c r="C520">
        <v>53884821</v>
      </c>
      <c r="D520" t="s">
        <v>140</v>
      </c>
      <c r="E520" t="s">
        <v>1078</v>
      </c>
      <c r="F520" t="s">
        <v>15</v>
      </c>
      <c r="G520" t="s">
        <v>16</v>
      </c>
      <c r="H520">
        <v>5000000</v>
      </c>
      <c r="I520">
        <v>4.5999999999999996</v>
      </c>
      <c r="J520" t="str">
        <f>IF(ISNUMBER(SEARCH("|",D520)),LEFT(D520,SEARCH("|",D520)-1),D520)</f>
        <v>Horror</v>
      </c>
      <c r="K520">
        <f>(C520-H520)</f>
        <v>48884821</v>
      </c>
      <c r="L520">
        <f>CORREL(H520:H4305,C520:C4305)</f>
        <v>9.1839043106860752E-2</v>
      </c>
    </row>
    <row r="521" spans="1:12">
      <c r="A521" t="s">
        <v>1079</v>
      </c>
      <c r="B521">
        <v>124</v>
      </c>
      <c r="C521">
        <v>54800000</v>
      </c>
      <c r="D521" t="s">
        <v>256</v>
      </c>
      <c r="E521" t="s">
        <v>1080</v>
      </c>
      <c r="F521" t="s">
        <v>15</v>
      </c>
      <c r="G521" t="s">
        <v>16</v>
      </c>
      <c r="H521">
        <v>6000000</v>
      </c>
      <c r="I521">
        <v>7.8</v>
      </c>
      <c r="J521" t="str">
        <f>IF(ISNUMBER(SEARCH("|",D521)),LEFT(D521,SEARCH("|",D521)-1),D521)</f>
        <v>Drama</v>
      </c>
      <c r="K521">
        <f>(C521-H521)</f>
        <v>48800000</v>
      </c>
      <c r="L521">
        <f>CORREL(H521:H4306,C521:C4306)</f>
        <v>9.1874328429284113E-2</v>
      </c>
    </row>
    <row r="522" spans="1:12">
      <c r="A522" t="s">
        <v>1081</v>
      </c>
      <c r="B522">
        <v>109</v>
      </c>
      <c r="C522">
        <v>61693523</v>
      </c>
      <c r="D522" t="s">
        <v>256</v>
      </c>
      <c r="E522" t="s">
        <v>1082</v>
      </c>
      <c r="F522" t="s">
        <v>15</v>
      </c>
      <c r="G522" t="s">
        <v>16</v>
      </c>
      <c r="H522">
        <v>13000000</v>
      </c>
      <c r="I522">
        <v>6.8</v>
      </c>
      <c r="J522" t="str">
        <f>IF(ISNUMBER(SEARCH("|",D522)),LEFT(D522,SEARCH("|",D522)-1),D522)</f>
        <v>Drama</v>
      </c>
      <c r="K522">
        <f>(C522-H522)</f>
        <v>48693523</v>
      </c>
      <c r="L522">
        <f>CORREL(H522:H4307,C522:C4307)</f>
        <v>9.1910461894685436E-2</v>
      </c>
    </row>
    <row r="523" spans="1:12">
      <c r="A523" t="s">
        <v>1083</v>
      </c>
      <c r="B523">
        <v>130</v>
      </c>
      <c r="C523">
        <v>106635996</v>
      </c>
      <c r="D523" t="s">
        <v>473</v>
      </c>
      <c r="E523" t="s">
        <v>1084</v>
      </c>
      <c r="F523" t="s">
        <v>15</v>
      </c>
      <c r="G523" t="s">
        <v>153</v>
      </c>
      <c r="H523">
        <v>58000000</v>
      </c>
      <c r="I523">
        <v>7.2</v>
      </c>
      <c r="J523" t="str">
        <f>IF(ISNUMBER(SEARCH("|",D523)),LEFT(D523,SEARCH("|",D523)-1),D523)</f>
        <v>Action</v>
      </c>
      <c r="K523">
        <f>(C523-H523)</f>
        <v>48635996</v>
      </c>
      <c r="L523">
        <f>CORREL(H523:H4308,C523:C4308)</f>
        <v>9.195192131399596E-2</v>
      </c>
    </row>
    <row r="524" spans="1:12">
      <c r="A524" t="s">
        <v>1085</v>
      </c>
      <c r="B524">
        <v>156</v>
      </c>
      <c r="C524">
        <v>183635922</v>
      </c>
      <c r="D524" t="s">
        <v>1086</v>
      </c>
      <c r="E524" t="s">
        <v>1087</v>
      </c>
      <c r="F524" t="s">
        <v>15</v>
      </c>
      <c r="G524" t="s">
        <v>16</v>
      </c>
      <c r="H524">
        <v>135000000</v>
      </c>
      <c r="I524">
        <v>8.1</v>
      </c>
      <c r="J524" t="str">
        <f>IF(ISNUMBER(SEARCH("|",D524)),LEFT(D524,SEARCH("|",D524)-1),D524)</f>
        <v>Adventure</v>
      </c>
      <c r="K524">
        <f>(C524-H524)</f>
        <v>48635922</v>
      </c>
      <c r="L524">
        <f>CORREL(H524:H4309,C524:C4309)</f>
        <v>9.197237080087646E-2</v>
      </c>
    </row>
    <row r="525" spans="1:12">
      <c r="A525" t="s">
        <v>750</v>
      </c>
      <c r="B525">
        <v>88</v>
      </c>
      <c r="C525">
        <v>65535067</v>
      </c>
      <c r="D525" t="s">
        <v>128</v>
      </c>
      <c r="E525" t="s">
        <v>1088</v>
      </c>
      <c r="F525" t="s">
        <v>15</v>
      </c>
      <c r="G525" t="s">
        <v>16</v>
      </c>
      <c r="H525">
        <v>17000000</v>
      </c>
      <c r="I525">
        <v>5.7</v>
      </c>
      <c r="J525" t="str">
        <f>IF(ISNUMBER(SEARCH("|",D525)),LEFT(D525,SEARCH("|",D525)-1),D525)</f>
        <v>Comedy</v>
      </c>
      <c r="K525">
        <f>(C525-H525)</f>
        <v>48535067</v>
      </c>
      <c r="L525">
        <f>CORREL(H525:H4310,C525:C4310)</f>
        <v>9.17305529960699E-2</v>
      </c>
    </row>
    <row r="526" spans="1:12">
      <c r="A526" t="s">
        <v>492</v>
      </c>
      <c r="B526">
        <v>97</v>
      </c>
      <c r="C526">
        <v>93452056</v>
      </c>
      <c r="D526" t="s">
        <v>1089</v>
      </c>
      <c r="E526" t="s">
        <v>1090</v>
      </c>
      <c r="F526" t="s">
        <v>15</v>
      </c>
      <c r="G526" t="s">
        <v>16</v>
      </c>
      <c r="H526">
        <v>45000000</v>
      </c>
      <c r="I526">
        <v>7.4</v>
      </c>
      <c r="J526" t="str">
        <f>IF(ISNUMBER(SEARCH("|",D526)),LEFT(D526,SEARCH("|",D526)-1),D526)</f>
        <v>Adventure</v>
      </c>
      <c r="K526">
        <f>(C526-H526)</f>
        <v>48452056</v>
      </c>
      <c r="L526">
        <f>CORREL(H526:H4311,C526:C4311)</f>
        <v>9.1774102096578269E-2</v>
      </c>
    </row>
    <row r="527" spans="1:12">
      <c r="A527" t="s">
        <v>567</v>
      </c>
      <c r="B527">
        <v>98</v>
      </c>
      <c r="C527">
        <v>148383780</v>
      </c>
      <c r="D527" t="s">
        <v>128</v>
      </c>
      <c r="E527" t="s">
        <v>1091</v>
      </c>
      <c r="F527" t="s">
        <v>15</v>
      </c>
      <c r="G527" t="s">
        <v>16</v>
      </c>
      <c r="H527">
        <v>100000000</v>
      </c>
      <c r="I527">
        <v>5.5</v>
      </c>
      <c r="J527" t="str">
        <f>IF(ISNUMBER(SEARCH("|",D527)),LEFT(D527,SEARCH("|",D527)-1),D527)</f>
        <v>Comedy</v>
      </c>
      <c r="K527">
        <f>(C527-H527)</f>
        <v>48383780</v>
      </c>
      <c r="L527">
        <f>CORREL(H527:H4312,C527:C4312)</f>
        <v>9.1810622785793133E-2</v>
      </c>
    </row>
    <row r="528" spans="1:12">
      <c r="A528" t="s">
        <v>105</v>
      </c>
      <c r="B528">
        <v>125</v>
      </c>
      <c r="C528">
        <v>83299761</v>
      </c>
      <c r="D528" t="s">
        <v>1092</v>
      </c>
      <c r="E528" t="s">
        <v>1093</v>
      </c>
      <c r="F528" t="s">
        <v>15</v>
      </c>
      <c r="G528" t="s">
        <v>16</v>
      </c>
      <c r="H528">
        <v>35000000</v>
      </c>
      <c r="I528">
        <v>7.5</v>
      </c>
      <c r="J528" t="str">
        <f>IF(ISNUMBER(SEARCH("|",D528)),LEFT(D528,SEARCH("|",D528)-1),D528)</f>
        <v>Biography</v>
      </c>
      <c r="K528">
        <f>(C528-H528)</f>
        <v>48299761</v>
      </c>
      <c r="L528">
        <f>CORREL(H528:H4313,C528:C4313)</f>
        <v>9.1723330679105194E-2</v>
      </c>
    </row>
    <row r="529" spans="1:12">
      <c r="A529" t="s">
        <v>285</v>
      </c>
      <c r="B529">
        <v>117</v>
      </c>
      <c r="C529">
        <v>52700832</v>
      </c>
      <c r="D529" t="s">
        <v>233</v>
      </c>
      <c r="E529" t="s">
        <v>1094</v>
      </c>
      <c r="F529" t="s">
        <v>15</v>
      </c>
      <c r="G529" t="s">
        <v>153</v>
      </c>
      <c r="H529">
        <v>4500000</v>
      </c>
      <c r="I529">
        <v>7.1</v>
      </c>
      <c r="J529" t="str">
        <f>IF(ISNUMBER(SEARCH("|",D529)),LEFT(D529,SEARCH("|",D529)-1),D529)</f>
        <v>Comedy</v>
      </c>
      <c r="K529">
        <f>(C529-H529)</f>
        <v>48200832</v>
      </c>
      <c r="L529">
        <f>CORREL(H529:H4314,C529:C4314)</f>
        <v>9.1766635263067761E-2</v>
      </c>
    </row>
    <row r="530" spans="1:12">
      <c r="A530" t="s">
        <v>1095</v>
      </c>
      <c r="B530">
        <v>92</v>
      </c>
      <c r="C530">
        <v>80197993</v>
      </c>
      <c r="D530" t="s">
        <v>780</v>
      </c>
      <c r="E530" t="s">
        <v>1096</v>
      </c>
      <c r="F530" t="s">
        <v>15</v>
      </c>
      <c r="G530" t="s">
        <v>1097</v>
      </c>
      <c r="H530">
        <v>32000000</v>
      </c>
      <c r="I530">
        <v>5.7</v>
      </c>
      <c r="J530" t="str">
        <f>IF(ISNUMBER(SEARCH("|",D530)),LEFT(D530,SEARCH("|",D530)-1),D530)</f>
        <v>Comedy</v>
      </c>
      <c r="K530">
        <f>(C530-H530)</f>
        <v>48197993</v>
      </c>
      <c r="L530">
        <f>CORREL(H530:H4315,C530:C4315)</f>
        <v>9.1800724434460121E-2</v>
      </c>
    </row>
    <row r="531" spans="1:12">
      <c r="A531" t="s">
        <v>1098</v>
      </c>
      <c r="B531">
        <v>110</v>
      </c>
      <c r="C531">
        <v>51100000</v>
      </c>
      <c r="D531" t="s">
        <v>473</v>
      </c>
      <c r="E531" t="s">
        <v>1099</v>
      </c>
      <c r="F531" t="s">
        <v>15</v>
      </c>
      <c r="G531" t="s">
        <v>153</v>
      </c>
      <c r="H531">
        <v>3000000</v>
      </c>
      <c r="I531">
        <v>7.8</v>
      </c>
      <c r="J531" t="str">
        <f>IF(ISNUMBER(SEARCH("|",D531)),LEFT(D531,SEARCH("|",D531)-1),D531)</f>
        <v>Action</v>
      </c>
      <c r="K531">
        <f>(C531-H531)</f>
        <v>48100000</v>
      </c>
      <c r="L531">
        <f>CORREL(H531:H4316,C531:C4316)</f>
        <v>9.1845087550600751E-2</v>
      </c>
    </row>
    <row r="532" spans="1:12">
      <c r="A532" t="s">
        <v>1100</v>
      </c>
      <c r="B532">
        <v>115</v>
      </c>
      <c r="C532">
        <v>54557348</v>
      </c>
      <c r="D532" t="s">
        <v>716</v>
      </c>
      <c r="E532" t="s">
        <v>1101</v>
      </c>
      <c r="F532" t="s">
        <v>15</v>
      </c>
      <c r="G532" t="s">
        <v>1097</v>
      </c>
      <c r="H532">
        <v>6500000</v>
      </c>
      <c r="I532">
        <v>7.9</v>
      </c>
      <c r="J532" t="str">
        <f>IF(ISNUMBER(SEARCH("|",D532)),LEFT(D532,SEARCH("|",D532)-1),D532)</f>
        <v>Crime</v>
      </c>
      <c r="K532">
        <f>(C532-H532)</f>
        <v>48057348</v>
      </c>
      <c r="L532">
        <f>CORREL(H532:H4317,C532:C4317)</f>
        <v>9.1877449763257443E-2</v>
      </c>
    </row>
    <row r="533" spans="1:12">
      <c r="A533" t="s">
        <v>1102</v>
      </c>
      <c r="B533">
        <v>112</v>
      </c>
      <c r="C533">
        <v>64998368</v>
      </c>
      <c r="D533" t="s">
        <v>1103</v>
      </c>
      <c r="E533" t="s">
        <v>1104</v>
      </c>
      <c r="F533" t="s">
        <v>15</v>
      </c>
      <c r="G533" t="s">
        <v>16</v>
      </c>
      <c r="H533">
        <v>17000000</v>
      </c>
      <c r="I533">
        <v>7.2</v>
      </c>
      <c r="J533" t="str">
        <f>IF(ISNUMBER(SEARCH("|",D533)),LEFT(D533,SEARCH("|",D533)-1),D533)</f>
        <v>Comedy</v>
      </c>
      <c r="K533">
        <f>(C533-H533)</f>
        <v>47998368</v>
      </c>
      <c r="L533">
        <f>CORREL(H533:H4318,C533:C4318)</f>
        <v>9.191335542604101E-2</v>
      </c>
    </row>
    <row r="534" spans="1:12">
      <c r="A534" t="s">
        <v>1105</v>
      </c>
      <c r="B534">
        <v>138</v>
      </c>
      <c r="C534">
        <v>127968405</v>
      </c>
      <c r="D534" t="s">
        <v>552</v>
      </c>
      <c r="E534" t="s">
        <v>1106</v>
      </c>
      <c r="F534" t="s">
        <v>15</v>
      </c>
      <c r="G534" t="s">
        <v>16</v>
      </c>
      <c r="H534">
        <v>80000000</v>
      </c>
      <c r="I534">
        <v>8.1</v>
      </c>
      <c r="J534" t="str">
        <f>IF(ISNUMBER(SEARCH("|",D534)),LEFT(D534,SEARCH("|",D534)-1),D534)</f>
        <v>Mystery</v>
      </c>
      <c r="K534">
        <f>(C534-H534)</f>
        <v>47968405</v>
      </c>
      <c r="L534">
        <f>CORREL(H534:H4319,C534:C4319)</f>
        <v>9.1956442693154228E-2</v>
      </c>
    </row>
    <row r="535" spans="1:12">
      <c r="A535" t="s">
        <v>1107</v>
      </c>
      <c r="B535">
        <v>108</v>
      </c>
      <c r="C535">
        <v>54215416</v>
      </c>
      <c r="D535" t="s">
        <v>1108</v>
      </c>
      <c r="E535" t="s">
        <v>1109</v>
      </c>
      <c r="F535" t="s">
        <v>15</v>
      </c>
      <c r="G535" t="s">
        <v>16</v>
      </c>
      <c r="H535">
        <v>6500000</v>
      </c>
      <c r="I535">
        <v>6.8</v>
      </c>
      <c r="J535" t="str">
        <f>IF(ISNUMBER(SEARCH("|",D535)),LEFT(D535,SEARCH("|",D535)-1),D535)</f>
        <v>Biography</v>
      </c>
      <c r="K535">
        <f>(C535-H535)</f>
        <v>47715416</v>
      </c>
      <c r="L535">
        <f>CORREL(H535:H4320,C535:C4320)</f>
        <v>9.1931302438917228E-2</v>
      </c>
    </row>
    <row r="536" spans="1:12">
      <c r="A536" t="s">
        <v>1110</v>
      </c>
      <c r="B536">
        <v>98</v>
      </c>
      <c r="C536">
        <v>57176582</v>
      </c>
      <c r="D536" t="s">
        <v>96</v>
      </c>
      <c r="E536" t="s">
        <v>1111</v>
      </c>
      <c r="F536" t="s">
        <v>15</v>
      </c>
      <c r="G536" t="s">
        <v>16</v>
      </c>
      <c r="H536">
        <v>9500000</v>
      </c>
      <c r="I536">
        <v>6.1</v>
      </c>
      <c r="J536" t="str">
        <f>IF(ISNUMBER(SEARCH("|",D536)),LEFT(D536,SEARCH("|",D536)-1),D536)</f>
        <v>Comedy</v>
      </c>
      <c r="K536">
        <f>(C536-H536)</f>
        <v>47676582</v>
      </c>
      <c r="L536">
        <f>CORREL(H536:H4321,C536:C4321)</f>
        <v>9.1966747346849786E-2</v>
      </c>
    </row>
    <row r="537" spans="1:12">
      <c r="A537" t="s">
        <v>64</v>
      </c>
      <c r="B537">
        <v>118</v>
      </c>
      <c r="C537">
        <v>87666629</v>
      </c>
      <c r="D537" t="s">
        <v>1112</v>
      </c>
      <c r="E537" t="s">
        <v>1113</v>
      </c>
      <c r="F537" t="s">
        <v>15</v>
      </c>
      <c r="G537" t="s">
        <v>16</v>
      </c>
      <c r="H537">
        <v>40000000</v>
      </c>
      <c r="I537">
        <v>7.4</v>
      </c>
      <c r="J537" t="str">
        <f>IF(ISNUMBER(SEARCH("|",D537)),LEFT(D537,SEARCH("|",D537)-1),D537)</f>
        <v>Adventure</v>
      </c>
      <c r="K537">
        <f>(C537-H537)</f>
        <v>47666629</v>
      </c>
      <c r="L537">
        <f>CORREL(H537:H4322,C537:C4322)</f>
        <v>9.2004785761008401E-2</v>
      </c>
    </row>
    <row r="538" spans="1:12">
      <c r="A538" t="s">
        <v>690</v>
      </c>
      <c r="B538">
        <v>100</v>
      </c>
      <c r="C538">
        <v>85570368</v>
      </c>
      <c r="D538" t="s">
        <v>691</v>
      </c>
      <c r="E538" t="s">
        <v>1114</v>
      </c>
      <c r="F538" t="s">
        <v>15</v>
      </c>
      <c r="G538" t="s">
        <v>16</v>
      </c>
      <c r="H538">
        <v>38000000</v>
      </c>
      <c r="I538">
        <v>5.0999999999999996</v>
      </c>
      <c r="J538" t="str">
        <f>IF(ISNUMBER(SEARCH("|",D538)),LEFT(D538,SEARCH("|",D538)-1),D538)</f>
        <v>Action</v>
      </c>
      <c r="K538">
        <f>(C538-H538)</f>
        <v>47570368</v>
      </c>
      <c r="L538">
        <f>CORREL(H538:H4323,C538:C4323)</f>
        <v>9.2044976311799045E-2</v>
      </c>
    </row>
    <row r="539" spans="1:12">
      <c r="A539" t="s">
        <v>1115</v>
      </c>
      <c r="B539">
        <v>124</v>
      </c>
      <c r="C539">
        <v>117541000</v>
      </c>
      <c r="D539" t="s">
        <v>130</v>
      </c>
      <c r="E539" t="s">
        <v>1116</v>
      </c>
      <c r="F539" t="s">
        <v>15</v>
      </c>
      <c r="G539" t="s">
        <v>16</v>
      </c>
      <c r="H539">
        <v>70000000</v>
      </c>
      <c r="I539">
        <v>7.1</v>
      </c>
      <c r="J539" t="str">
        <f>IF(ISNUMBER(SEARCH("|",D539)),LEFT(D539,SEARCH("|",D539)-1),D539)</f>
        <v>Action</v>
      </c>
      <c r="K539">
        <f>(C539-H539)</f>
        <v>47541000</v>
      </c>
      <c r="L539">
        <f>CORREL(H539:H4324,C539:C4324)</f>
        <v>9.2086340246614162E-2</v>
      </c>
    </row>
    <row r="540" spans="1:12">
      <c r="A540" t="s">
        <v>1117</v>
      </c>
      <c r="B540">
        <v>109</v>
      </c>
      <c r="C540">
        <v>61356221</v>
      </c>
      <c r="D540" t="s">
        <v>565</v>
      </c>
      <c r="E540" t="s">
        <v>1118</v>
      </c>
      <c r="F540" t="s">
        <v>15</v>
      </c>
      <c r="G540" t="s">
        <v>16</v>
      </c>
      <c r="H540">
        <v>14000000</v>
      </c>
      <c r="I540">
        <v>5.2</v>
      </c>
      <c r="J540" t="str">
        <f>IF(ISNUMBER(SEARCH("|",D540)),LEFT(D540,SEARCH("|",D540)-1),D540)</f>
        <v>Drama</v>
      </c>
      <c r="K540">
        <f>(C540-H540)</f>
        <v>47356221</v>
      </c>
      <c r="L540">
        <f>CORREL(H540:H4325,C540:C4325)</f>
        <v>9.2084826647384196E-2</v>
      </c>
    </row>
    <row r="541" spans="1:12">
      <c r="A541" t="s">
        <v>287</v>
      </c>
      <c r="B541">
        <v>117</v>
      </c>
      <c r="C541">
        <v>67325559</v>
      </c>
      <c r="D541" t="s">
        <v>1119</v>
      </c>
      <c r="E541" t="s">
        <v>1120</v>
      </c>
      <c r="F541" t="s">
        <v>15</v>
      </c>
      <c r="G541" t="s">
        <v>16</v>
      </c>
      <c r="H541">
        <v>20000000</v>
      </c>
      <c r="I541">
        <v>7.1</v>
      </c>
      <c r="J541" t="str">
        <f>IF(ISNUMBER(SEARCH("|",D541)),LEFT(D541,SEARCH("|",D541)-1),D541)</f>
        <v>Adventure</v>
      </c>
      <c r="K541">
        <f>(C541-H541)</f>
        <v>47325559</v>
      </c>
      <c r="L541">
        <f>CORREL(H541:H4326,C541:C4326)</f>
        <v>9.2125685236255195E-2</v>
      </c>
    </row>
    <row r="542" spans="1:12">
      <c r="A542" t="s">
        <v>452</v>
      </c>
      <c r="B542">
        <v>112</v>
      </c>
      <c r="C542">
        <v>95308367</v>
      </c>
      <c r="D542" t="s">
        <v>716</v>
      </c>
      <c r="E542" t="s">
        <v>1121</v>
      </c>
      <c r="F542" t="s">
        <v>15</v>
      </c>
      <c r="G542" t="s">
        <v>16</v>
      </c>
      <c r="H542">
        <v>48000000</v>
      </c>
      <c r="I542">
        <v>6.8</v>
      </c>
      <c r="J542" t="str">
        <f>IF(ISNUMBER(SEARCH("|",D542)),LEFT(D542,SEARCH("|",D542)-1),D542)</f>
        <v>Crime</v>
      </c>
      <c r="K542">
        <f>(C542-H542)</f>
        <v>47308367</v>
      </c>
      <c r="L542">
        <f>CORREL(H542:H4327,C542:C4327)</f>
        <v>9.2169235353371071E-2</v>
      </c>
    </row>
    <row r="543" spans="1:12">
      <c r="A543" t="s">
        <v>235</v>
      </c>
      <c r="B543">
        <v>143</v>
      </c>
      <c r="C543">
        <v>82300000</v>
      </c>
      <c r="D543" t="s">
        <v>816</v>
      </c>
      <c r="E543" t="s">
        <v>1122</v>
      </c>
      <c r="F543" t="s">
        <v>15</v>
      </c>
      <c r="G543" t="s">
        <v>16</v>
      </c>
      <c r="H543">
        <v>35000000</v>
      </c>
      <c r="I543">
        <v>6.4</v>
      </c>
      <c r="J543" t="str">
        <f>IF(ISNUMBER(SEARCH("|",D543)),LEFT(D543,SEARCH("|",D543)-1),D543)</f>
        <v>Adventure</v>
      </c>
      <c r="K543">
        <f>(C543-H543)</f>
        <v>47300000</v>
      </c>
      <c r="L543">
        <f>CORREL(H543:H4328,C543:C4328)</f>
        <v>9.2202457760334283E-2</v>
      </c>
    </row>
    <row r="544" spans="1:12">
      <c r="A544" t="s">
        <v>325</v>
      </c>
      <c r="B544">
        <v>289</v>
      </c>
      <c r="C544">
        <v>78800000</v>
      </c>
      <c r="D544" t="s">
        <v>318</v>
      </c>
      <c r="E544" t="s">
        <v>1123</v>
      </c>
      <c r="F544" t="s">
        <v>15</v>
      </c>
      <c r="G544" t="s">
        <v>16</v>
      </c>
      <c r="H544">
        <v>31500000</v>
      </c>
      <c r="I544">
        <v>8.5</v>
      </c>
      <c r="J544" t="str">
        <f>IF(ISNUMBER(SEARCH("|",D544)),LEFT(D544,SEARCH("|",D544)-1),D544)</f>
        <v>Drama</v>
      </c>
      <c r="K544">
        <f>(C544-H544)</f>
        <v>47300000</v>
      </c>
      <c r="L544">
        <f>CORREL(H544:H4329,C544:C4329)</f>
        <v>9.2245253122695312E-2</v>
      </c>
    </row>
    <row r="545" spans="1:12">
      <c r="A545" t="s">
        <v>625</v>
      </c>
      <c r="B545">
        <v>119</v>
      </c>
      <c r="C545">
        <v>92115211</v>
      </c>
      <c r="D545" t="s">
        <v>453</v>
      </c>
      <c r="E545" t="s">
        <v>1124</v>
      </c>
      <c r="F545" t="s">
        <v>15</v>
      </c>
      <c r="G545" t="s">
        <v>16</v>
      </c>
      <c r="H545">
        <v>45000000</v>
      </c>
      <c r="I545">
        <v>6.7</v>
      </c>
      <c r="J545" t="str">
        <f>IF(ISNUMBER(SEARCH("|",D545)),LEFT(D545,SEARCH("|",D545)-1),D545)</f>
        <v>Crime</v>
      </c>
      <c r="K545">
        <f>(C545-H545)</f>
        <v>47115211</v>
      </c>
      <c r="L545">
        <f>CORREL(H545:H4330,C545:C4330)</f>
        <v>9.2289272475084727E-2</v>
      </c>
    </row>
    <row r="546" spans="1:12">
      <c r="A546" t="s">
        <v>1125</v>
      </c>
      <c r="B546">
        <v>89</v>
      </c>
      <c r="C546">
        <v>60008303</v>
      </c>
      <c r="D546" t="s">
        <v>230</v>
      </c>
      <c r="E546" t="s">
        <v>1126</v>
      </c>
      <c r="F546" t="s">
        <v>15</v>
      </c>
      <c r="G546" t="s">
        <v>16</v>
      </c>
      <c r="H546">
        <v>13000000</v>
      </c>
      <c r="I546">
        <v>4.9000000000000004</v>
      </c>
      <c r="J546" t="str">
        <f>IF(ISNUMBER(SEARCH("|",D546)),LEFT(D546,SEARCH("|",D546)-1),D546)</f>
        <v>Adventure</v>
      </c>
      <c r="K546">
        <f>(C546-H546)</f>
        <v>47008303</v>
      </c>
      <c r="L546">
        <f>CORREL(H546:H4331,C546:C4331)</f>
        <v>9.2325380595772055E-2</v>
      </c>
    </row>
    <row r="547" spans="1:12">
      <c r="A547" t="s">
        <v>1127</v>
      </c>
      <c r="B547">
        <v>111</v>
      </c>
      <c r="C547">
        <v>92001027</v>
      </c>
      <c r="D547" t="s">
        <v>1128</v>
      </c>
      <c r="E547" t="s">
        <v>1129</v>
      </c>
      <c r="F547" t="s">
        <v>15</v>
      </c>
      <c r="G547" t="s">
        <v>16</v>
      </c>
      <c r="H547">
        <v>45000000</v>
      </c>
      <c r="I547">
        <v>7.6</v>
      </c>
      <c r="J547" t="str">
        <f>IF(ISNUMBER(SEARCH("|",D547)),LEFT(D547,SEARCH("|",D547)-1),D547)</f>
        <v>Action</v>
      </c>
      <c r="K547">
        <f>(C547-H547)</f>
        <v>47001027</v>
      </c>
      <c r="L547">
        <f>CORREL(H547:H4332,C547:C4332)</f>
        <v>9.2365315567630266E-2</v>
      </c>
    </row>
    <row r="548" spans="1:12">
      <c r="A548" t="s">
        <v>1130</v>
      </c>
      <c r="B548">
        <v>114</v>
      </c>
      <c r="C548">
        <v>71975611</v>
      </c>
      <c r="D548" t="s">
        <v>810</v>
      </c>
      <c r="E548" t="s">
        <v>1131</v>
      </c>
      <c r="F548" t="s">
        <v>15</v>
      </c>
      <c r="G548" t="s">
        <v>16</v>
      </c>
      <c r="H548">
        <v>25000000</v>
      </c>
      <c r="I548">
        <v>6.8</v>
      </c>
      <c r="J548" t="str">
        <f>IF(ISNUMBER(SEARCH("|",D548)),LEFT(D548,SEARCH("|",D548)-1),D548)</f>
        <v>Fantasy</v>
      </c>
      <c r="K548">
        <f>(C548-H548)</f>
        <v>46975611</v>
      </c>
      <c r="L548">
        <f>CORREL(H548:H4333,C548:C4333)</f>
        <v>9.2401408439130472E-2</v>
      </c>
    </row>
    <row r="549" spans="1:12">
      <c r="A549" t="s">
        <v>1132</v>
      </c>
      <c r="B549">
        <v>106</v>
      </c>
      <c r="C549">
        <v>64955956</v>
      </c>
      <c r="D549" t="s">
        <v>65</v>
      </c>
      <c r="E549" t="s">
        <v>1133</v>
      </c>
      <c r="F549" t="s">
        <v>15</v>
      </c>
      <c r="G549" t="s">
        <v>16</v>
      </c>
      <c r="H549">
        <v>18000000</v>
      </c>
      <c r="I549">
        <v>5.7</v>
      </c>
      <c r="J549" t="str">
        <f>IF(ISNUMBER(SEARCH("|",D549)),LEFT(D549,SEARCH("|",D549)-1),D549)</f>
        <v>Comedy</v>
      </c>
      <c r="K549">
        <f>(C549-H549)</f>
        <v>46955956</v>
      </c>
      <c r="L549">
        <f>CORREL(H549:H4334,C549:C4334)</f>
        <v>9.2445738474689856E-2</v>
      </c>
    </row>
    <row r="550" spans="1:12">
      <c r="A550" t="s">
        <v>125</v>
      </c>
      <c r="B550">
        <v>119</v>
      </c>
      <c r="C550">
        <v>65807024</v>
      </c>
      <c r="D550" t="s">
        <v>1134</v>
      </c>
      <c r="E550" t="s">
        <v>1135</v>
      </c>
      <c r="F550" t="s">
        <v>15</v>
      </c>
      <c r="G550" t="s">
        <v>16</v>
      </c>
      <c r="H550">
        <v>19000000</v>
      </c>
      <c r="I550">
        <v>6.8</v>
      </c>
      <c r="J550" t="str">
        <f>IF(ISNUMBER(SEARCH("|",D550)),LEFT(D550,SEARCH("|",D550)-1),D550)</f>
        <v>Action</v>
      </c>
      <c r="K550">
        <f>(C550-H550)</f>
        <v>46807024</v>
      </c>
      <c r="L550">
        <f>CORREL(H550:H4335,C550:C4335)</f>
        <v>9.2488383172157518E-2</v>
      </c>
    </row>
    <row r="551" spans="1:12">
      <c r="A551" t="s">
        <v>340</v>
      </c>
      <c r="B551">
        <v>111</v>
      </c>
      <c r="C551">
        <v>76806312</v>
      </c>
      <c r="D551" t="s">
        <v>128</v>
      </c>
      <c r="E551" t="s">
        <v>1136</v>
      </c>
      <c r="F551" t="s">
        <v>15</v>
      </c>
      <c r="G551" t="s">
        <v>16</v>
      </c>
      <c r="H551">
        <v>30000000</v>
      </c>
      <c r="I551">
        <v>6.1</v>
      </c>
      <c r="J551" t="str">
        <f>IF(ISNUMBER(SEARCH("|",D551)),LEFT(D551,SEARCH("|",D551)-1),D551)</f>
        <v>Comedy</v>
      </c>
      <c r="K551">
        <f>(C551-H551)</f>
        <v>46806312</v>
      </c>
      <c r="L551">
        <f>CORREL(H551:H4336,C551:C4336)</f>
        <v>9.2531216408951469E-2</v>
      </c>
    </row>
    <row r="552" spans="1:12">
      <c r="A552" t="s">
        <v>511</v>
      </c>
      <c r="B552">
        <v>105</v>
      </c>
      <c r="C552">
        <v>116735231</v>
      </c>
      <c r="D552" t="s">
        <v>1137</v>
      </c>
      <c r="E552" t="s">
        <v>1138</v>
      </c>
      <c r="F552" t="s">
        <v>15</v>
      </c>
      <c r="G552" t="s">
        <v>16</v>
      </c>
      <c r="H552">
        <v>70000000</v>
      </c>
      <c r="I552">
        <v>6.4</v>
      </c>
      <c r="J552" t="str">
        <f>IF(ISNUMBER(SEARCH("|",D552)),LEFT(D552,SEARCH("|",D552)-1),D552)</f>
        <v>Crime</v>
      </c>
      <c r="K552">
        <f>(C552-H552)</f>
        <v>46735231</v>
      </c>
      <c r="L552">
        <f>CORREL(H552:H4337,C552:C4337)</f>
        <v>9.2575209578162246E-2</v>
      </c>
    </row>
    <row r="553" spans="1:12">
      <c r="A553" t="s">
        <v>1139</v>
      </c>
      <c r="B553">
        <v>101</v>
      </c>
      <c r="C553">
        <v>47000000</v>
      </c>
      <c r="D553" t="s">
        <v>867</v>
      </c>
      <c r="E553" t="s">
        <v>1140</v>
      </c>
      <c r="F553" t="s">
        <v>15</v>
      </c>
      <c r="G553" t="s">
        <v>16</v>
      </c>
      <c r="H553">
        <v>300000</v>
      </c>
      <c r="I553">
        <v>7.9</v>
      </c>
      <c r="J553" t="str">
        <f>IF(ISNUMBER(SEARCH("|",D553)),LEFT(D553,SEARCH("|",D553)-1),D553)</f>
        <v>Horror</v>
      </c>
      <c r="K553">
        <f>(C553-H553)</f>
        <v>46700000</v>
      </c>
      <c r="L553">
        <f>CORREL(H553:H4338,C553:C4338)</f>
        <v>9.2574005808159818E-2</v>
      </c>
    </row>
    <row r="554" spans="1:12">
      <c r="A554" t="s">
        <v>1141</v>
      </c>
      <c r="B554">
        <v>94</v>
      </c>
      <c r="C554">
        <v>56437947</v>
      </c>
      <c r="D554" t="s">
        <v>410</v>
      </c>
      <c r="E554" t="s">
        <v>1142</v>
      </c>
      <c r="F554" t="s">
        <v>15</v>
      </c>
      <c r="G554" t="s">
        <v>153</v>
      </c>
      <c r="H554">
        <v>9800000</v>
      </c>
      <c r="I554">
        <v>7.3</v>
      </c>
      <c r="J554" t="str">
        <f>IF(ISNUMBER(SEARCH("|",D554)),LEFT(D554,SEARCH("|",D554)-1),D554)</f>
        <v>Biography</v>
      </c>
      <c r="K554">
        <f>(C554-H554)</f>
        <v>46637947</v>
      </c>
      <c r="L554">
        <f>CORREL(H554:H4339,C554:C4339)</f>
        <v>9.2601472754305608E-2</v>
      </c>
    </row>
    <row r="555" spans="1:12">
      <c r="A555" t="s">
        <v>1143</v>
      </c>
      <c r="B555">
        <v>132</v>
      </c>
      <c r="C555">
        <v>101530738</v>
      </c>
      <c r="D555" t="s">
        <v>215</v>
      </c>
      <c r="E555" t="s">
        <v>1144</v>
      </c>
      <c r="F555" t="s">
        <v>15</v>
      </c>
      <c r="G555" t="s">
        <v>16</v>
      </c>
      <c r="H555">
        <v>55000000</v>
      </c>
      <c r="I555">
        <v>7.2</v>
      </c>
      <c r="J555" t="str">
        <f>IF(ISNUMBER(SEARCH("|",D555)),LEFT(D555,SEARCH("|",D555)-1),D555)</f>
        <v>Action</v>
      </c>
      <c r="K555">
        <f>(C555-H555)</f>
        <v>46530738</v>
      </c>
      <c r="L555">
        <f>CORREL(H555:H4340,C555:C4340)</f>
        <v>9.263877328109929E-2</v>
      </c>
    </row>
    <row r="556" spans="1:12">
      <c r="A556" t="s">
        <v>1145</v>
      </c>
      <c r="B556">
        <v>78</v>
      </c>
      <c r="C556">
        <v>76501438</v>
      </c>
      <c r="D556" t="s">
        <v>1146</v>
      </c>
      <c r="E556" t="s">
        <v>1147</v>
      </c>
      <c r="F556" t="s">
        <v>15</v>
      </c>
      <c r="G556" t="s">
        <v>1097</v>
      </c>
      <c r="H556">
        <v>30000000</v>
      </c>
      <c r="I556">
        <v>6.1</v>
      </c>
      <c r="J556" t="str">
        <f>IF(ISNUMBER(SEARCH("|",D556)),LEFT(D556,SEARCH("|",D556)-1),D556)</f>
        <v>Adventure</v>
      </c>
      <c r="K556">
        <f>(C556-H556)</f>
        <v>46501438</v>
      </c>
      <c r="L556">
        <f>CORREL(H556:H4341,C556:C4341)</f>
        <v>9.2663530281566736E-2</v>
      </c>
    </row>
    <row r="557" spans="1:12">
      <c r="A557" t="s">
        <v>706</v>
      </c>
      <c r="B557">
        <v>98</v>
      </c>
      <c r="C557">
        <v>61400000</v>
      </c>
      <c r="D557" t="s">
        <v>190</v>
      </c>
      <c r="E557" t="s">
        <v>1148</v>
      </c>
      <c r="F557" t="s">
        <v>15</v>
      </c>
      <c r="G557" t="s">
        <v>16</v>
      </c>
      <c r="H557">
        <v>15000000</v>
      </c>
      <c r="I557">
        <v>7.4</v>
      </c>
      <c r="J557" t="str">
        <f>IF(ISNUMBER(SEARCH("|",D557)),LEFT(D557,SEARCH("|",D557)-1),D557)</f>
        <v>Adventure</v>
      </c>
      <c r="K557">
        <f>(C557-H557)</f>
        <v>46400000</v>
      </c>
      <c r="L557">
        <f>CORREL(H557:H4342,C557:C4342)</f>
        <v>9.2707367712685715E-2</v>
      </c>
    </row>
    <row r="558" spans="1:12">
      <c r="A558" t="s">
        <v>949</v>
      </c>
      <c r="B558">
        <v>121</v>
      </c>
      <c r="C558">
        <v>71309760</v>
      </c>
      <c r="D558" t="s">
        <v>20</v>
      </c>
      <c r="E558" t="s">
        <v>1149</v>
      </c>
      <c r="F558" t="s">
        <v>15</v>
      </c>
      <c r="G558" t="s">
        <v>153</v>
      </c>
      <c r="H558">
        <v>25000000</v>
      </c>
      <c r="I558">
        <v>7.3</v>
      </c>
      <c r="J558" t="str">
        <f>IF(ISNUMBER(SEARCH("|",D558)),LEFT(D558,SEARCH("|",D558)-1),D558)</f>
        <v>Drama</v>
      </c>
      <c r="K558">
        <f>(C558-H558)</f>
        <v>46309760</v>
      </c>
      <c r="L558">
        <f>CORREL(H558:H4343,C558:C4343)</f>
        <v>9.2748004368535628E-2</v>
      </c>
    </row>
    <row r="559" spans="1:12">
      <c r="A559" t="s">
        <v>1150</v>
      </c>
      <c r="B559">
        <v>139</v>
      </c>
      <c r="C559">
        <v>70269171</v>
      </c>
      <c r="D559" t="s">
        <v>385</v>
      </c>
      <c r="E559" t="s">
        <v>1151</v>
      </c>
      <c r="F559" t="s">
        <v>15</v>
      </c>
      <c r="G559" t="s">
        <v>16</v>
      </c>
      <c r="H559">
        <v>24000000</v>
      </c>
      <c r="I559">
        <v>7.2</v>
      </c>
      <c r="J559" t="str">
        <f>IF(ISNUMBER(SEARCH("|",D559)),LEFT(D559,SEARCH("|",D559)-1),D559)</f>
        <v>Drama</v>
      </c>
      <c r="K559">
        <f>(C559-H559)</f>
        <v>46269171</v>
      </c>
      <c r="L559">
        <f>CORREL(H559:H4344,C559:C4344)</f>
        <v>9.2791823392861128E-2</v>
      </c>
    </row>
    <row r="560" spans="1:12">
      <c r="A560" t="s">
        <v>1152</v>
      </c>
      <c r="B560">
        <v>108</v>
      </c>
      <c r="C560">
        <v>81257845</v>
      </c>
      <c r="D560" t="s">
        <v>242</v>
      </c>
      <c r="E560" t="s">
        <v>1153</v>
      </c>
      <c r="F560" t="s">
        <v>15</v>
      </c>
      <c r="G560" t="s">
        <v>16</v>
      </c>
      <c r="H560">
        <v>35000000</v>
      </c>
      <c r="I560">
        <v>7.1</v>
      </c>
      <c r="J560" t="str">
        <f>IF(ISNUMBER(SEARCH("|",D560)),LEFT(D560,SEARCH("|",D560)-1),D560)</f>
        <v>Comedy</v>
      </c>
      <c r="K560">
        <f>(C560-H560)</f>
        <v>46257845</v>
      </c>
      <c r="L560">
        <f>CORREL(H560:H4345,C560:C4345)</f>
        <v>9.283551459731125E-2</v>
      </c>
    </row>
    <row r="561" spans="1:12">
      <c r="A561" t="s">
        <v>697</v>
      </c>
      <c r="B561">
        <v>123</v>
      </c>
      <c r="C561">
        <v>81159365</v>
      </c>
      <c r="D561" t="s">
        <v>716</v>
      </c>
      <c r="E561" t="s">
        <v>1154</v>
      </c>
      <c r="F561" t="s">
        <v>15</v>
      </c>
      <c r="G561" t="s">
        <v>16</v>
      </c>
      <c r="H561">
        <v>35000000</v>
      </c>
      <c r="I561">
        <v>6.8</v>
      </c>
      <c r="J561" t="str">
        <f>IF(ISNUMBER(SEARCH("|",D561)),LEFT(D561,SEARCH("|",D561)-1),D561)</f>
        <v>Crime</v>
      </c>
      <c r="K561">
        <f>(C561-H561)</f>
        <v>46159365</v>
      </c>
      <c r="L561">
        <f>CORREL(H561:H4346,C561:C4346)</f>
        <v>9.2877836072107187E-2</v>
      </c>
    </row>
    <row r="562" spans="1:12">
      <c r="A562" t="s">
        <v>609</v>
      </c>
      <c r="B562">
        <v>99</v>
      </c>
      <c r="C562">
        <v>81150692</v>
      </c>
      <c r="D562" t="s">
        <v>973</v>
      </c>
      <c r="E562" t="s">
        <v>1155</v>
      </c>
      <c r="F562" t="s">
        <v>15</v>
      </c>
      <c r="G562" t="s">
        <v>472</v>
      </c>
      <c r="H562">
        <v>35000000</v>
      </c>
      <c r="I562">
        <v>5.0999999999999996</v>
      </c>
      <c r="J562" t="str">
        <f>IF(ISNUMBER(SEARCH("|",D562)),LEFT(D562,SEARCH("|",D562)-1),D562)</f>
        <v>Adventure</v>
      </c>
      <c r="K562">
        <f>(C562-H562)</f>
        <v>46150692</v>
      </c>
      <c r="L562">
        <f>CORREL(H562:H4347,C562:C4347)</f>
        <v>9.2920080090178492E-2</v>
      </c>
    </row>
    <row r="563" spans="1:12">
      <c r="A563" t="s">
        <v>310</v>
      </c>
      <c r="B563">
        <v>111</v>
      </c>
      <c r="C563">
        <v>106126012</v>
      </c>
      <c r="D563" t="s">
        <v>215</v>
      </c>
      <c r="E563" t="s">
        <v>1156</v>
      </c>
      <c r="F563" t="s">
        <v>15</v>
      </c>
      <c r="G563" t="s">
        <v>16</v>
      </c>
      <c r="H563">
        <v>60000000</v>
      </c>
      <c r="I563">
        <v>7</v>
      </c>
      <c r="J563" t="str">
        <f>IF(ISNUMBER(SEARCH("|",D563)),LEFT(D563,SEARCH("|",D563)-1),D563)</f>
        <v>Action</v>
      </c>
      <c r="K563">
        <f>(C563-H563)</f>
        <v>46126012</v>
      </c>
      <c r="L563">
        <f>CORREL(H563:H4348,C563:C4348)</f>
        <v>9.296237254906381E-2</v>
      </c>
    </row>
    <row r="564" spans="1:12">
      <c r="A564" t="s">
        <v>1157</v>
      </c>
      <c r="B564">
        <v>103</v>
      </c>
      <c r="C564">
        <v>57469179</v>
      </c>
      <c r="D564" t="s">
        <v>810</v>
      </c>
      <c r="E564" t="s">
        <v>1158</v>
      </c>
      <c r="F564" t="s">
        <v>15</v>
      </c>
      <c r="G564" t="s">
        <v>16</v>
      </c>
      <c r="H564">
        <v>11500000</v>
      </c>
      <c r="I564">
        <v>6.6</v>
      </c>
      <c r="J564" t="str">
        <f>IF(ISNUMBER(SEARCH("|",D564)),LEFT(D564,SEARCH("|",D564)-1),D564)</f>
        <v>Fantasy</v>
      </c>
      <c r="K564">
        <f>(C564-H564)</f>
        <v>45969179</v>
      </c>
      <c r="L564">
        <f>CORREL(H564:H4349,C564:C4349)</f>
        <v>9.2979862309732209E-2</v>
      </c>
    </row>
    <row r="565" spans="1:12">
      <c r="A565" t="s">
        <v>1159</v>
      </c>
      <c r="B565">
        <v>95</v>
      </c>
      <c r="C565">
        <v>56729973</v>
      </c>
      <c r="D565" t="s">
        <v>583</v>
      </c>
      <c r="E565" t="s">
        <v>1160</v>
      </c>
      <c r="F565" t="s">
        <v>15</v>
      </c>
      <c r="G565" t="s">
        <v>16</v>
      </c>
      <c r="H565">
        <v>10800000</v>
      </c>
      <c r="I565">
        <v>5.8</v>
      </c>
      <c r="J565" t="str">
        <f>IF(ISNUMBER(SEARCH("|",D565)),LEFT(D565,SEARCH("|",D565)-1),D565)</f>
        <v>Horror</v>
      </c>
      <c r="K565">
        <f>(C565-H565)</f>
        <v>45929973</v>
      </c>
      <c r="L565">
        <f>CORREL(H565:H4350,C565:C4350)</f>
        <v>9.3017792425597184E-2</v>
      </c>
    </row>
    <row r="566" spans="1:12">
      <c r="A566" t="s">
        <v>1161</v>
      </c>
      <c r="B566">
        <v>101</v>
      </c>
      <c r="C566">
        <v>55865715</v>
      </c>
      <c r="D566" t="s">
        <v>1162</v>
      </c>
      <c r="E566" t="s">
        <v>1163</v>
      </c>
      <c r="F566" t="s">
        <v>15</v>
      </c>
      <c r="G566" t="s">
        <v>153</v>
      </c>
      <c r="H566">
        <v>10000000</v>
      </c>
      <c r="I566">
        <v>5.5</v>
      </c>
      <c r="J566" t="str">
        <f>IF(ISNUMBER(SEARCH("|",D566)),LEFT(D566,SEARCH("|",D566)-1),D566)</f>
        <v>Drama</v>
      </c>
      <c r="K566">
        <f>(C566-H566)</f>
        <v>45865715</v>
      </c>
      <c r="L566">
        <f>CORREL(H566:H4351,C566:C4351)</f>
        <v>9.3055149924020281E-2</v>
      </c>
    </row>
    <row r="567" spans="1:12">
      <c r="A567" t="s">
        <v>1164</v>
      </c>
      <c r="B567">
        <v>90</v>
      </c>
      <c r="C567">
        <v>87856565</v>
      </c>
      <c r="D567" t="s">
        <v>128</v>
      </c>
      <c r="E567" t="s">
        <v>1165</v>
      </c>
      <c r="F567" t="s">
        <v>15</v>
      </c>
      <c r="G567" t="s">
        <v>16</v>
      </c>
      <c r="H567">
        <v>42000000</v>
      </c>
      <c r="I567">
        <v>5.9</v>
      </c>
      <c r="J567" t="str">
        <f>IF(ISNUMBER(SEARCH("|",D567)),LEFT(D567,SEARCH("|",D567)-1),D567)</f>
        <v>Comedy</v>
      </c>
      <c r="K567">
        <f>(C567-H567)</f>
        <v>45856565</v>
      </c>
      <c r="L567">
        <f>CORREL(H567:H4352,C567:C4352)</f>
        <v>9.3091783699353003E-2</v>
      </c>
    </row>
    <row r="568" spans="1:12">
      <c r="A568" t="s">
        <v>1166</v>
      </c>
      <c r="B568">
        <v>89</v>
      </c>
      <c r="C568">
        <v>50820940</v>
      </c>
      <c r="D568" t="s">
        <v>810</v>
      </c>
      <c r="E568" t="s">
        <v>1167</v>
      </c>
      <c r="F568" t="s">
        <v>15</v>
      </c>
      <c r="G568" t="s">
        <v>16</v>
      </c>
      <c r="H568">
        <v>5000000</v>
      </c>
      <c r="I568">
        <v>4.4000000000000004</v>
      </c>
      <c r="J568" t="str">
        <f>IF(ISNUMBER(SEARCH("|",D568)),LEFT(D568,SEARCH("|",D568)-1),D568)</f>
        <v>Fantasy</v>
      </c>
      <c r="K568">
        <f>(C568-H568)</f>
        <v>45820940</v>
      </c>
      <c r="L568">
        <f>CORREL(H568:H4353,C568:C4353)</f>
        <v>9.3130073057796595E-2</v>
      </c>
    </row>
    <row r="569" spans="1:12">
      <c r="A569" t="s">
        <v>713</v>
      </c>
      <c r="B569">
        <v>99</v>
      </c>
      <c r="C569">
        <v>120776832</v>
      </c>
      <c r="D569" t="s">
        <v>128</v>
      </c>
      <c r="E569" t="s">
        <v>1168</v>
      </c>
      <c r="F569" t="s">
        <v>15</v>
      </c>
      <c r="G569" t="s">
        <v>16</v>
      </c>
      <c r="H569">
        <v>75000000</v>
      </c>
      <c r="I569">
        <v>6.8</v>
      </c>
      <c r="J569" t="str">
        <f>IF(ISNUMBER(SEARCH("|",D569)),LEFT(D569,SEARCH("|",D569)-1),D569)</f>
        <v>Comedy</v>
      </c>
      <c r="K569">
        <f>(C569-H569)</f>
        <v>45776832</v>
      </c>
      <c r="L569">
        <f>CORREL(H569:H4354,C569:C4354)</f>
        <v>9.3161981531766344E-2</v>
      </c>
    </row>
    <row r="570" spans="1:12">
      <c r="A570" t="s">
        <v>835</v>
      </c>
      <c r="B570">
        <v>89</v>
      </c>
      <c r="C570">
        <v>90703745</v>
      </c>
      <c r="D570" t="s">
        <v>96</v>
      </c>
      <c r="E570" t="s">
        <v>1169</v>
      </c>
      <c r="F570" t="s">
        <v>15</v>
      </c>
      <c r="G570" t="s">
        <v>16</v>
      </c>
      <c r="H570">
        <v>45000000</v>
      </c>
      <c r="I570">
        <v>5.0999999999999996</v>
      </c>
      <c r="J570" t="str">
        <f>IF(ISNUMBER(SEARCH("|",D570)),LEFT(D570,SEARCH("|",D570)-1),D570)</f>
        <v>Comedy</v>
      </c>
      <c r="K570">
        <f>(C570-H570)</f>
        <v>45703745</v>
      </c>
      <c r="L570">
        <f>CORREL(H570:H4355,C570:C4355)</f>
        <v>9.3150247845225187E-2</v>
      </c>
    </row>
    <row r="571" spans="1:12">
      <c r="A571" t="s">
        <v>532</v>
      </c>
      <c r="B571">
        <v>108</v>
      </c>
      <c r="C571">
        <v>70625986</v>
      </c>
      <c r="D571" t="s">
        <v>128</v>
      </c>
      <c r="E571" t="s">
        <v>1170</v>
      </c>
      <c r="F571" t="s">
        <v>15</v>
      </c>
      <c r="G571" t="s">
        <v>16</v>
      </c>
      <c r="H571">
        <v>25000000</v>
      </c>
      <c r="I571">
        <v>6.2</v>
      </c>
      <c r="J571" t="str">
        <f>IF(ISNUMBER(SEARCH("|",D571)),LEFT(D571,SEARCH("|",D571)-1),D571)</f>
        <v>Comedy</v>
      </c>
      <c r="K571">
        <f>(C571-H571)</f>
        <v>45625986</v>
      </c>
      <c r="L571">
        <f>CORREL(H571:H4356,C571:C4356)</f>
        <v>9.3186165879662913E-2</v>
      </c>
    </row>
    <row r="572" spans="1:12">
      <c r="A572" t="s">
        <v>904</v>
      </c>
      <c r="B572">
        <v>114</v>
      </c>
      <c r="C572">
        <v>65623128</v>
      </c>
      <c r="D572" t="s">
        <v>245</v>
      </c>
      <c r="E572" t="s">
        <v>1171</v>
      </c>
      <c r="F572" t="s">
        <v>15</v>
      </c>
      <c r="G572" t="s">
        <v>16</v>
      </c>
      <c r="H572">
        <v>20000000</v>
      </c>
      <c r="I572">
        <v>4.8</v>
      </c>
      <c r="J572" t="str">
        <f>IF(ISNUMBER(SEARCH("|",D572)),LEFT(D572,SEARCH("|",D572)-1),D572)</f>
        <v>Comedy</v>
      </c>
      <c r="K572">
        <f>(C572-H572)</f>
        <v>45623128</v>
      </c>
      <c r="L572">
        <f>CORREL(H572:H4357,C572:C4357)</f>
        <v>9.3229627590298597E-2</v>
      </c>
    </row>
    <row r="573" spans="1:12">
      <c r="A573" t="s">
        <v>1172</v>
      </c>
      <c r="B573">
        <v>102</v>
      </c>
      <c r="C573">
        <v>93607673</v>
      </c>
      <c r="D573" t="s">
        <v>128</v>
      </c>
      <c r="E573" t="s">
        <v>1173</v>
      </c>
      <c r="F573" t="s">
        <v>15</v>
      </c>
      <c r="G573" t="s">
        <v>16</v>
      </c>
      <c r="H573">
        <v>48000000</v>
      </c>
      <c r="I573">
        <v>5.7</v>
      </c>
      <c r="J573" t="str">
        <f>IF(ISNUMBER(SEARCH("|",D573)),LEFT(D573,SEARCH("|",D573)-1),D573)</f>
        <v>Comedy</v>
      </c>
      <c r="K573">
        <f>(C573-H573)</f>
        <v>45607673</v>
      </c>
      <c r="L573">
        <f>CORREL(H573:H4358,C573:C4358)</f>
        <v>9.3272002260757936E-2</v>
      </c>
    </row>
    <row r="574" spans="1:12">
      <c r="A574" t="s">
        <v>505</v>
      </c>
      <c r="B574">
        <v>153</v>
      </c>
      <c r="C574">
        <v>120523073</v>
      </c>
      <c r="D574" t="s">
        <v>1174</v>
      </c>
      <c r="E574" t="s">
        <v>1175</v>
      </c>
      <c r="F574" t="s">
        <v>15</v>
      </c>
      <c r="G574" t="s">
        <v>16</v>
      </c>
      <c r="H574">
        <v>75000000</v>
      </c>
      <c r="I574">
        <v>8.3000000000000007</v>
      </c>
      <c r="J574" t="str">
        <f>IF(ISNUMBER(SEARCH("|",D574)),LEFT(D574,SEARCH("|",D574)-1),D574)</f>
        <v>Adventure</v>
      </c>
      <c r="K574">
        <f>(C574-H574)</f>
        <v>45523073</v>
      </c>
      <c r="L574">
        <f>CORREL(H574:H4359,C574:C4359)</f>
        <v>9.3305191743988783E-2</v>
      </c>
    </row>
    <row r="575" spans="1:12">
      <c r="A575" t="s">
        <v>1176</v>
      </c>
      <c r="B575">
        <v>97</v>
      </c>
      <c r="C575">
        <v>71500556</v>
      </c>
      <c r="D575" t="s">
        <v>233</v>
      </c>
      <c r="E575" t="s">
        <v>1177</v>
      </c>
      <c r="F575" t="s">
        <v>15</v>
      </c>
      <c r="G575" t="s">
        <v>153</v>
      </c>
      <c r="H575">
        <v>26000000</v>
      </c>
      <c r="I575">
        <v>6.7</v>
      </c>
      <c r="J575" t="str">
        <f>IF(ISNUMBER(SEARCH("|",D575)),LEFT(D575,SEARCH("|",D575)-1),D575)</f>
        <v>Comedy</v>
      </c>
      <c r="K575">
        <f>(C575-H575)</f>
        <v>45500556</v>
      </c>
      <c r="L575">
        <f>CORREL(H575:H4360,C575:C4360)</f>
        <v>9.3293632285849831E-2</v>
      </c>
    </row>
    <row r="576" spans="1:12">
      <c r="A576" t="s">
        <v>1178</v>
      </c>
      <c r="B576">
        <v>101</v>
      </c>
      <c r="C576">
        <v>80276912</v>
      </c>
      <c r="D576" t="s">
        <v>128</v>
      </c>
      <c r="E576" t="s">
        <v>1179</v>
      </c>
      <c r="F576" t="s">
        <v>15</v>
      </c>
      <c r="G576" t="s">
        <v>16</v>
      </c>
      <c r="H576">
        <v>35000000</v>
      </c>
      <c r="I576">
        <v>6.1</v>
      </c>
      <c r="J576" t="str">
        <f>IF(ISNUMBER(SEARCH("|",D576)),LEFT(D576,SEARCH("|",D576)-1),D576)</f>
        <v>Comedy</v>
      </c>
      <c r="K576">
        <f>(C576-H576)</f>
        <v>45276912</v>
      </c>
      <c r="L576">
        <f>CORREL(H576:H4361,C576:C4361)</f>
        <v>9.3337227080130467E-2</v>
      </c>
    </row>
    <row r="577" spans="1:12">
      <c r="A577" t="s">
        <v>863</v>
      </c>
      <c r="B577">
        <v>123</v>
      </c>
      <c r="C577">
        <v>105264608</v>
      </c>
      <c r="D577" t="s">
        <v>1180</v>
      </c>
      <c r="E577" t="s">
        <v>1181</v>
      </c>
      <c r="F577" t="s">
        <v>15</v>
      </c>
      <c r="G577" t="s">
        <v>16</v>
      </c>
      <c r="H577">
        <v>60000000</v>
      </c>
      <c r="I577">
        <v>7.6</v>
      </c>
      <c r="J577" t="str">
        <f>IF(ISNUMBER(SEARCH("|",D577)),LEFT(D577,SEARCH("|",D577)-1),D577)</f>
        <v>Drama</v>
      </c>
      <c r="K577">
        <f>(C577-H577)</f>
        <v>45264608</v>
      </c>
      <c r="L577">
        <f>CORREL(H577:H4362,C577:C4362)</f>
        <v>9.3379142275739541E-2</v>
      </c>
    </row>
    <row r="578" spans="1:12">
      <c r="A578" t="s">
        <v>1182</v>
      </c>
      <c r="B578">
        <v>90</v>
      </c>
      <c r="C578">
        <v>64255243</v>
      </c>
      <c r="D578" t="s">
        <v>1162</v>
      </c>
      <c r="E578" t="s">
        <v>1183</v>
      </c>
      <c r="F578" t="s">
        <v>15</v>
      </c>
      <c r="G578" t="s">
        <v>16</v>
      </c>
      <c r="H578">
        <v>19000000</v>
      </c>
      <c r="I578">
        <v>6</v>
      </c>
      <c r="J578" t="str">
        <f>IF(ISNUMBER(SEARCH("|",D578)),LEFT(D578,SEARCH("|",D578)-1),D578)</f>
        <v>Drama</v>
      </c>
      <c r="K578">
        <f>(C578-H578)</f>
        <v>45255243</v>
      </c>
      <c r="L578">
        <f>CORREL(H578:H4363,C578:C4363)</f>
        <v>9.3396723539211426E-2</v>
      </c>
    </row>
    <row r="579" spans="1:12">
      <c r="A579" t="s">
        <v>1184</v>
      </c>
      <c r="B579">
        <v>114</v>
      </c>
      <c r="C579">
        <v>155181732</v>
      </c>
      <c r="D579" t="s">
        <v>252</v>
      </c>
      <c r="E579" t="s">
        <v>1185</v>
      </c>
      <c r="F579" t="s">
        <v>15</v>
      </c>
      <c r="G579" t="s">
        <v>16</v>
      </c>
      <c r="H579">
        <v>110000000</v>
      </c>
      <c r="I579">
        <v>6.1</v>
      </c>
      <c r="J579" t="str">
        <f>IF(ISNUMBER(SEARCH("|",D579)),LEFT(D579,SEARCH("|",D579)-1),D579)</f>
        <v>Action</v>
      </c>
      <c r="K579">
        <f>(C579-H579)</f>
        <v>45181732</v>
      </c>
      <c r="L579">
        <f>CORREL(H579:H4364,C579:C4364)</f>
        <v>9.3438483168011954E-2</v>
      </c>
    </row>
    <row r="580" spans="1:12">
      <c r="A580" t="s">
        <v>943</v>
      </c>
      <c r="B580">
        <v>110</v>
      </c>
      <c r="C580">
        <v>48056940</v>
      </c>
      <c r="D580" t="s">
        <v>583</v>
      </c>
      <c r="E580" t="s">
        <v>1186</v>
      </c>
      <c r="F580" t="s">
        <v>15</v>
      </c>
      <c r="G580" t="s">
        <v>16</v>
      </c>
      <c r="H580">
        <v>3000000</v>
      </c>
      <c r="I580">
        <v>6.8</v>
      </c>
      <c r="J580" t="str">
        <f>IF(ISNUMBER(SEARCH("|",D580)),LEFT(D580,SEARCH("|",D580)-1),D580)</f>
        <v>Horror</v>
      </c>
      <c r="K580">
        <f>(C580-H580)</f>
        <v>45056940</v>
      </c>
      <c r="L580">
        <f>CORREL(H580:H4365,C580:C4365)</f>
        <v>9.3316689771550318E-2</v>
      </c>
    </row>
    <row r="581" spans="1:12">
      <c r="A581" t="s">
        <v>218</v>
      </c>
      <c r="B581">
        <v>95</v>
      </c>
      <c r="C581">
        <v>108012170</v>
      </c>
      <c r="D581" t="s">
        <v>118</v>
      </c>
      <c r="E581" t="s">
        <v>1187</v>
      </c>
      <c r="F581" t="s">
        <v>15</v>
      </c>
      <c r="G581" t="s">
        <v>16</v>
      </c>
      <c r="H581">
        <v>63000000</v>
      </c>
      <c r="I581">
        <v>5.5</v>
      </c>
      <c r="J581" t="str">
        <f>IF(ISNUMBER(SEARCH("|",D581)),LEFT(D581,SEARCH("|",D581)-1),D581)</f>
        <v>Adventure</v>
      </c>
      <c r="K581">
        <f>(C581-H581)</f>
        <v>45012170</v>
      </c>
      <c r="L581">
        <f>CORREL(H581:H4366,C581:C4366)</f>
        <v>9.3345596618643376E-2</v>
      </c>
    </row>
    <row r="582" spans="1:12">
      <c r="A582" t="s">
        <v>1188</v>
      </c>
      <c r="B582">
        <v>131</v>
      </c>
      <c r="C582">
        <v>195000874</v>
      </c>
      <c r="D582" t="s">
        <v>473</v>
      </c>
      <c r="E582" t="s">
        <v>1189</v>
      </c>
      <c r="F582" t="s">
        <v>15</v>
      </c>
      <c r="G582" t="s">
        <v>1190</v>
      </c>
      <c r="H582">
        <v>150000000</v>
      </c>
      <c r="I582">
        <v>7.4</v>
      </c>
      <c r="J582" t="str">
        <f>IF(ISNUMBER(SEARCH("|",D582)),LEFT(D582,SEARCH("|",D582)-1),D582)</f>
        <v>Action</v>
      </c>
      <c r="K582">
        <f>(C582-H582)</f>
        <v>45000874</v>
      </c>
      <c r="L582">
        <f>CORREL(H582:H4367,C582:C4367)</f>
        <v>9.33582188414432E-2</v>
      </c>
    </row>
    <row r="583" spans="1:12">
      <c r="A583" t="s">
        <v>788</v>
      </c>
      <c r="B583">
        <v>110</v>
      </c>
      <c r="C583">
        <v>74888996</v>
      </c>
      <c r="D583" t="s">
        <v>18</v>
      </c>
      <c r="E583" t="s">
        <v>1191</v>
      </c>
      <c r="F583" t="s">
        <v>15</v>
      </c>
      <c r="G583" t="s">
        <v>16</v>
      </c>
      <c r="H583">
        <v>30000000</v>
      </c>
      <c r="I583">
        <v>7.2</v>
      </c>
      <c r="J583" t="str">
        <f>IF(ISNUMBER(SEARCH("|",D583)),LEFT(D583,SEARCH("|",D583)-1),D583)</f>
        <v>Action</v>
      </c>
      <c r="K583">
        <f>(C583-H583)</f>
        <v>44888996</v>
      </c>
      <c r="L583">
        <f>CORREL(H583:H4368,C583:C4368)</f>
        <v>9.3037041146830007E-2</v>
      </c>
    </row>
    <row r="584" spans="1:12">
      <c r="A584" t="s">
        <v>1192</v>
      </c>
      <c r="B584">
        <v>116</v>
      </c>
      <c r="C584">
        <v>50382128</v>
      </c>
      <c r="D584" t="s">
        <v>233</v>
      </c>
      <c r="E584" t="s">
        <v>1193</v>
      </c>
      <c r="F584" t="s">
        <v>15</v>
      </c>
      <c r="G584" t="s">
        <v>16</v>
      </c>
      <c r="H584">
        <v>5500000</v>
      </c>
      <c r="I584">
        <v>5.6</v>
      </c>
      <c r="J584" t="str">
        <f>IF(ISNUMBER(SEARCH("|",D584)),LEFT(D584,SEARCH("|",D584)-1),D584)</f>
        <v>Comedy</v>
      </c>
      <c r="K584">
        <f>(C584-H584)</f>
        <v>44882128</v>
      </c>
      <c r="L584">
        <f>CORREL(H584:H4369,C584:C4369)</f>
        <v>9.3080212437074303E-2</v>
      </c>
    </row>
    <row r="585" spans="1:12">
      <c r="A585" t="s">
        <v>1194</v>
      </c>
      <c r="B585">
        <v>95</v>
      </c>
      <c r="C585">
        <v>89808372</v>
      </c>
      <c r="D585" t="s">
        <v>96</v>
      </c>
      <c r="E585" t="s">
        <v>1195</v>
      </c>
      <c r="F585" t="s">
        <v>15</v>
      </c>
      <c r="G585" t="s">
        <v>16</v>
      </c>
      <c r="H585">
        <v>45000000</v>
      </c>
      <c r="I585">
        <v>4.5999999999999996</v>
      </c>
      <c r="J585" t="str">
        <f>IF(ISNUMBER(SEARCH("|",D585)),LEFT(D585,SEARCH("|",D585)-1),D585)</f>
        <v>Comedy</v>
      </c>
      <c r="K585">
        <f>(C585-H585)</f>
        <v>44808372</v>
      </c>
      <c r="L585">
        <f>CORREL(H585:H4370,C585:C4370)</f>
        <v>9.3111903289078868E-2</v>
      </c>
    </row>
    <row r="586" spans="1:12">
      <c r="A586" t="s">
        <v>1196</v>
      </c>
      <c r="B586">
        <v>132</v>
      </c>
      <c r="C586">
        <v>74787599</v>
      </c>
      <c r="D586" t="s">
        <v>20</v>
      </c>
      <c r="E586" t="s">
        <v>1197</v>
      </c>
      <c r="F586" t="s">
        <v>15</v>
      </c>
      <c r="G586" t="s">
        <v>16</v>
      </c>
      <c r="H586">
        <v>30000000</v>
      </c>
      <c r="I586">
        <v>6.6</v>
      </c>
      <c r="J586" t="str">
        <f>IF(ISNUMBER(SEARCH("|",D586)),LEFT(D586,SEARCH("|",D586)-1),D586)</f>
        <v>Drama</v>
      </c>
      <c r="K586">
        <f>(C586-H586)</f>
        <v>44787599</v>
      </c>
      <c r="L586">
        <f>CORREL(H586:H4371,C586:C4371)</f>
        <v>9.3147735154482894E-2</v>
      </c>
    </row>
    <row r="587" spans="1:12">
      <c r="A587" t="s">
        <v>554</v>
      </c>
      <c r="B587">
        <v>107</v>
      </c>
      <c r="C587">
        <v>59735548</v>
      </c>
      <c r="D587" t="s">
        <v>1198</v>
      </c>
      <c r="E587" t="s">
        <v>1199</v>
      </c>
      <c r="F587" t="s">
        <v>15</v>
      </c>
      <c r="G587" t="s">
        <v>16</v>
      </c>
      <c r="H587">
        <v>15000000</v>
      </c>
      <c r="I587">
        <v>7.8</v>
      </c>
      <c r="J587" t="str">
        <f>IF(ISNUMBER(SEARCH("|",D587)),LEFT(D587,SEARCH("|",D587)-1),D587)</f>
        <v>Action</v>
      </c>
      <c r="K587">
        <f>(C587-H587)</f>
        <v>44735548</v>
      </c>
      <c r="L587">
        <f>CORREL(H587:H4372,C587:C4372)</f>
        <v>9.3190912418516819E-2</v>
      </c>
    </row>
    <row r="588" spans="1:12">
      <c r="A588" t="s">
        <v>1200</v>
      </c>
      <c r="B588">
        <v>161</v>
      </c>
      <c r="C588">
        <v>56715371</v>
      </c>
      <c r="D588" t="s">
        <v>816</v>
      </c>
      <c r="E588" t="s">
        <v>1201</v>
      </c>
      <c r="F588" t="s">
        <v>15</v>
      </c>
      <c r="G588" t="s">
        <v>153</v>
      </c>
      <c r="H588">
        <v>12000000</v>
      </c>
      <c r="I588">
        <v>8.3000000000000007</v>
      </c>
      <c r="J588" t="str">
        <f>IF(ISNUMBER(SEARCH("|",D588)),LEFT(D588,SEARCH("|",D588)-1),D588)</f>
        <v>Adventure</v>
      </c>
      <c r="K588">
        <f>(C588-H588)</f>
        <v>44715371</v>
      </c>
      <c r="L588">
        <f>CORREL(H588:H4373,C588:C4373)</f>
        <v>9.323041593489001E-2</v>
      </c>
    </row>
    <row r="589" spans="1:12">
      <c r="A589" t="s">
        <v>1202</v>
      </c>
      <c r="B589">
        <v>97</v>
      </c>
      <c r="C589">
        <v>56631572</v>
      </c>
      <c r="D589" t="s">
        <v>128</v>
      </c>
      <c r="E589" t="s">
        <v>1203</v>
      </c>
      <c r="F589" t="s">
        <v>15</v>
      </c>
      <c r="G589" t="s">
        <v>16</v>
      </c>
      <c r="H589">
        <v>12000000</v>
      </c>
      <c r="I589">
        <v>6.8</v>
      </c>
      <c r="J589" t="str">
        <f>IF(ISNUMBER(SEARCH("|",D589)),LEFT(D589,SEARCH("|",D589)-1),D589)</f>
        <v>Comedy</v>
      </c>
      <c r="K589">
        <f>(C589-H589)</f>
        <v>44631572</v>
      </c>
      <c r="L589">
        <f>CORREL(H589:H4374,C589:C4374)</f>
        <v>9.3267875811434475E-2</v>
      </c>
    </row>
    <row r="590" spans="1:12">
      <c r="A590" t="s">
        <v>408</v>
      </c>
      <c r="B590">
        <v>128</v>
      </c>
      <c r="C590">
        <v>124590960</v>
      </c>
      <c r="D590" t="s">
        <v>233</v>
      </c>
      <c r="E590" t="s">
        <v>1204</v>
      </c>
      <c r="F590" t="s">
        <v>15</v>
      </c>
      <c r="G590" t="s">
        <v>16</v>
      </c>
      <c r="H590">
        <v>80000000</v>
      </c>
      <c r="I590">
        <v>6.7</v>
      </c>
      <c r="J590" t="str">
        <f>IF(ISNUMBER(SEARCH("|",D590)),LEFT(D590,SEARCH("|",D590)-1),D590)</f>
        <v>Comedy</v>
      </c>
      <c r="K590">
        <f>(C590-H590)</f>
        <v>44590960</v>
      </c>
      <c r="L590">
        <f>CORREL(H590:H4375,C590:C4375)</f>
        <v>9.3305222357374915E-2</v>
      </c>
    </row>
    <row r="591" spans="1:12">
      <c r="A591" t="s">
        <v>325</v>
      </c>
      <c r="B591">
        <v>220</v>
      </c>
      <c r="C591">
        <v>57300000</v>
      </c>
      <c r="D591" t="s">
        <v>326</v>
      </c>
      <c r="E591" t="s">
        <v>1205</v>
      </c>
      <c r="F591" t="s">
        <v>15</v>
      </c>
      <c r="G591" t="s">
        <v>16</v>
      </c>
      <c r="H591">
        <v>13000000</v>
      </c>
      <c r="I591">
        <v>9</v>
      </c>
      <c r="J591" t="str">
        <f>IF(ISNUMBER(SEARCH("|",D591)),LEFT(D591,SEARCH("|",D591)-1),D591)</f>
        <v>Crime</v>
      </c>
      <c r="K591">
        <f>(C591-H591)</f>
        <v>44300000</v>
      </c>
      <c r="L591">
        <f>CORREL(H591:H4376,C591:C4376)</f>
        <v>9.3281712079413659E-2</v>
      </c>
    </row>
    <row r="592" spans="1:12">
      <c r="A592" t="s">
        <v>492</v>
      </c>
      <c r="B592">
        <v>89</v>
      </c>
      <c r="C592">
        <v>52287414</v>
      </c>
      <c r="D592" t="s">
        <v>1206</v>
      </c>
      <c r="E592" t="s">
        <v>1207</v>
      </c>
      <c r="F592" t="s">
        <v>15</v>
      </c>
      <c r="G592" t="s">
        <v>16</v>
      </c>
      <c r="H592">
        <v>8000000</v>
      </c>
      <c r="I592">
        <v>8.1</v>
      </c>
      <c r="J592" t="str">
        <f>IF(ISNUMBER(SEARCH("|",D592)),LEFT(D592,SEARCH("|",D592)-1),D592)</f>
        <v>Adventure</v>
      </c>
      <c r="K592">
        <f>(C592-H592)</f>
        <v>44287414</v>
      </c>
      <c r="L592">
        <f>CORREL(H592:H4377,C592:C4377)</f>
        <v>9.3319343954318124E-2</v>
      </c>
    </row>
    <row r="593" spans="1:12">
      <c r="A593" t="s">
        <v>1208</v>
      </c>
      <c r="B593">
        <v>102</v>
      </c>
      <c r="C593">
        <v>64149837</v>
      </c>
      <c r="D593" t="s">
        <v>527</v>
      </c>
      <c r="E593" t="s">
        <v>1209</v>
      </c>
      <c r="F593" t="s">
        <v>15</v>
      </c>
      <c r="G593" t="s">
        <v>16</v>
      </c>
      <c r="H593">
        <v>20000000</v>
      </c>
      <c r="I593">
        <v>6.4</v>
      </c>
      <c r="J593" t="str">
        <f>IF(ISNUMBER(SEARCH("|",D593)),LEFT(D593,SEARCH("|",D593)-1),D593)</f>
        <v>Comedy</v>
      </c>
      <c r="K593">
        <f>(C593-H593)</f>
        <v>44149837</v>
      </c>
      <c r="L593">
        <f>CORREL(H593:H4378,C593:C4378)</f>
        <v>9.3352810953486021E-2</v>
      </c>
    </row>
    <row r="594" spans="1:12">
      <c r="A594" t="s">
        <v>1110</v>
      </c>
      <c r="B594">
        <v>92</v>
      </c>
      <c r="C594">
        <v>104148781</v>
      </c>
      <c r="D594" t="s">
        <v>70</v>
      </c>
      <c r="E594" t="s">
        <v>1210</v>
      </c>
      <c r="F594" t="s">
        <v>15</v>
      </c>
      <c r="G594" t="s">
        <v>16</v>
      </c>
      <c r="H594">
        <v>60000000</v>
      </c>
      <c r="I594">
        <v>5.5</v>
      </c>
      <c r="J594" t="str">
        <f>IF(ISNUMBER(SEARCH("|",D594)),LEFT(D594,SEARCH("|",D594)-1),D594)</f>
        <v>Comedy</v>
      </c>
      <c r="K594">
        <f>(C594-H594)</f>
        <v>44148781</v>
      </c>
      <c r="L594">
        <f>CORREL(H594:H4379,C594:C4379)</f>
        <v>9.3394068181407164E-2</v>
      </c>
    </row>
    <row r="595" spans="1:12">
      <c r="A595" t="s">
        <v>1095</v>
      </c>
      <c r="B595">
        <v>92</v>
      </c>
      <c r="C595">
        <v>44540956</v>
      </c>
      <c r="D595" t="s">
        <v>96</v>
      </c>
      <c r="E595" t="s">
        <v>1211</v>
      </c>
      <c r="F595" t="s">
        <v>15</v>
      </c>
      <c r="G595" t="s">
        <v>16</v>
      </c>
      <c r="H595">
        <v>400000</v>
      </c>
      <c r="I595">
        <v>6.9</v>
      </c>
      <c r="J595" t="str">
        <f>IF(ISNUMBER(SEARCH("|",D595)),LEFT(D595,SEARCH("|",D595)-1),D595)</f>
        <v>Comedy</v>
      </c>
      <c r="K595">
        <f>(C595-H595)</f>
        <v>44140956</v>
      </c>
      <c r="L595">
        <f>CORREL(H595:H4380,C595:C4380)</f>
        <v>9.3411561893024825E-2</v>
      </c>
    </row>
    <row r="596" spans="1:12">
      <c r="A596" t="s">
        <v>1105</v>
      </c>
      <c r="B596">
        <v>128</v>
      </c>
      <c r="C596">
        <v>79100000</v>
      </c>
      <c r="D596" t="s">
        <v>516</v>
      </c>
      <c r="E596" t="s">
        <v>1212</v>
      </c>
      <c r="F596" t="s">
        <v>15</v>
      </c>
      <c r="G596" t="s">
        <v>16</v>
      </c>
      <c r="H596">
        <v>35000000</v>
      </c>
      <c r="I596">
        <v>7.3</v>
      </c>
      <c r="J596" t="str">
        <f>IF(ISNUMBER(SEARCH("|",D596)),LEFT(D596,SEARCH("|",D596)-1),D596)</f>
        <v>Crime</v>
      </c>
      <c r="K596">
        <f>(C596-H596)</f>
        <v>44100000</v>
      </c>
      <c r="L596">
        <f>CORREL(H596:H4381,C596:C4381)</f>
        <v>9.3436193060147929E-2</v>
      </c>
    </row>
    <row r="597" spans="1:12">
      <c r="A597" t="s">
        <v>1213</v>
      </c>
      <c r="B597">
        <v>109</v>
      </c>
      <c r="C597">
        <v>83906114</v>
      </c>
      <c r="D597" t="s">
        <v>128</v>
      </c>
      <c r="E597" t="s">
        <v>1214</v>
      </c>
      <c r="F597" t="s">
        <v>15</v>
      </c>
      <c r="G597" t="s">
        <v>16</v>
      </c>
      <c r="H597">
        <v>40000000</v>
      </c>
      <c r="I597">
        <v>6</v>
      </c>
      <c r="J597" t="str">
        <f>IF(ISNUMBER(SEARCH("|",D597)),LEFT(D597,SEARCH("|",D597)-1),D597)</f>
        <v>Comedy</v>
      </c>
      <c r="K597">
        <f>(C597-H597)</f>
        <v>43906114</v>
      </c>
      <c r="L597">
        <f>CORREL(H597:H4382,C597:C4382)</f>
        <v>9.3477716988788942E-2</v>
      </c>
    </row>
    <row r="598" spans="1:12">
      <c r="A598" t="s">
        <v>507</v>
      </c>
      <c r="B598">
        <v>117</v>
      </c>
      <c r="C598">
        <v>118823091</v>
      </c>
      <c r="D598" t="s">
        <v>659</v>
      </c>
      <c r="E598" t="s">
        <v>1215</v>
      </c>
      <c r="F598" t="s">
        <v>15</v>
      </c>
      <c r="G598" t="s">
        <v>16</v>
      </c>
      <c r="H598">
        <v>75000000</v>
      </c>
      <c r="I598">
        <v>6.7</v>
      </c>
      <c r="J598" t="str">
        <f>IF(ISNUMBER(SEARCH("|",D598)),LEFT(D598,SEARCH("|",D598)-1),D598)</f>
        <v>Comedy</v>
      </c>
      <c r="K598">
        <f>(C598-H598)</f>
        <v>43823091</v>
      </c>
      <c r="L598">
        <f>CORREL(H598:H4383,C598:C4383)</f>
        <v>9.3516681116691966E-2</v>
      </c>
    </row>
    <row r="599" spans="1:12">
      <c r="A599" t="s">
        <v>53</v>
      </c>
      <c r="B599">
        <v>98</v>
      </c>
      <c r="C599">
        <v>223806889</v>
      </c>
      <c r="D599" t="s">
        <v>1216</v>
      </c>
      <c r="E599" t="s">
        <v>1217</v>
      </c>
      <c r="F599" t="s">
        <v>15</v>
      </c>
      <c r="G599" t="s">
        <v>16</v>
      </c>
      <c r="H599">
        <v>180000000</v>
      </c>
      <c r="I599">
        <v>8.4</v>
      </c>
      <c r="J599" t="str">
        <f>IF(ISNUMBER(SEARCH("|",D599)),LEFT(D599,SEARCH("|",D599)-1),D599)</f>
        <v>Adventure</v>
      </c>
      <c r="K599">
        <f>(C599-H599)</f>
        <v>43806889</v>
      </c>
      <c r="L599">
        <f>CORREL(H599:H4384,C599:C4384)</f>
        <v>9.350522282848521E-2</v>
      </c>
    </row>
    <row r="600" spans="1:12">
      <c r="A600" t="s">
        <v>278</v>
      </c>
      <c r="B600">
        <v>101</v>
      </c>
      <c r="C600">
        <v>98711404</v>
      </c>
      <c r="D600" t="s">
        <v>1218</v>
      </c>
      <c r="E600" t="s">
        <v>1219</v>
      </c>
      <c r="F600" t="s">
        <v>15</v>
      </c>
      <c r="G600" t="s">
        <v>16</v>
      </c>
      <c r="H600">
        <v>55000000</v>
      </c>
      <c r="I600">
        <v>6.3</v>
      </c>
      <c r="J600" t="str">
        <f>IF(ISNUMBER(SEARCH("|",D600)),LEFT(D600,SEARCH("|",D600)-1),D600)</f>
        <v>Comedy</v>
      </c>
      <c r="K600">
        <f>(C600-H600)</f>
        <v>43711404</v>
      </c>
      <c r="L600">
        <f>CORREL(H600:H4385,C600:C4385)</f>
        <v>9.2983755266403137E-2</v>
      </c>
    </row>
    <row r="601" spans="1:12">
      <c r="A601" t="s">
        <v>1220</v>
      </c>
      <c r="B601">
        <v>103</v>
      </c>
      <c r="C601">
        <v>88625922</v>
      </c>
      <c r="D601" t="s">
        <v>1221</v>
      </c>
      <c r="E601" t="s">
        <v>1222</v>
      </c>
      <c r="F601" t="s">
        <v>15</v>
      </c>
      <c r="G601" t="s">
        <v>16</v>
      </c>
      <c r="H601">
        <v>45000000</v>
      </c>
      <c r="I601">
        <v>7.1</v>
      </c>
      <c r="J601" t="str">
        <f>IF(ISNUMBER(SEARCH("|",D601)),LEFT(D601,SEARCH("|",D601)-1),D601)</f>
        <v>Adventure</v>
      </c>
      <c r="K601">
        <f>(C601-H601)</f>
        <v>43625922</v>
      </c>
      <c r="L601">
        <f>CORREL(H601:H4386,C601:C4386)</f>
        <v>9.3008352400640149E-2</v>
      </c>
    </row>
    <row r="602" spans="1:12">
      <c r="A602" t="s">
        <v>1223</v>
      </c>
      <c r="B602">
        <v>129</v>
      </c>
      <c r="C602">
        <v>88504640</v>
      </c>
      <c r="D602" t="s">
        <v>453</v>
      </c>
      <c r="E602" t="s">
        <v>1224</v>
      </c>
      <c r="F602" t="s">
        <v>15</v>
      </c>
      <c r="G602" t="s">
        <v>16</v>
      </c>
      <c r="H602">
        <v>45000000</v>
      </c>
      <c r="I602">
        <v>7.6</v>
      </c>
      <c r="J602" t="str">
        <f>IF(ISNUMBER(SEARCH("|",D602)),LEFT(D602,SEARCH("|",D602)-1),D602)</f>
        <v>Crime</v>
      </c>
      <c r="K602">
        <f>(C602-H602)</f>
        <v>43504640</v>
      </c>
      <c r="L602">
        <f>CORREL(H602:H4387,C602:C4387)</f>
        <v>9.3043739095143102E-2</v>
      </c>
    </row>
    <row r="603" spans="1:12">
      <c r="A603" t="s">
        <v>876</v>
      </c>
      <c r="B603">
        <v>102</v>
      </c>
      <c r="C603">
        <v>59847242</v>
      </c>
      <c r="D603" t="s">
        <v>149</v>
      </c>
      <c r="E603" t="s">
        <v>1225</v>
      </c>
      <c r="F603" t="s">
        <v>15</v>
      </c>
      <c r="G603" t="s">
        <v>16</v>
      </c>
      <c r="H603">
        <v>16500000</v>
      </c>
      <c r="I603">
        <v>6.8</v>
      </c>
      <c r="J603" t="str">
        <f>IF(ISNUMBER(SEARCH("|",D603)),LEFT(D603,SEARCH("|",D603)-1),D603)</f>
        <v>Comedy</v>
      </c>
      <c r="K603">
        <f>(C603-H603)</f>
        <v>43347242</v>
      </c>
      <c r="L603">
        <f>CORREL(H603:H4388,C603:C4388)</f>
        <v>9.3079039137380318E-2</v>
      </c>
    </row>
    <row r="604" spans="1:12">
      <c r="A604" t="s">
        <v>949</v>
      </c>
      <c r="B604">
        <v>115</v>
      </c>
      <c r="C604">
        <v>71346930</v>
      </c>
      <c r="D604" t="s">
        <v>270</v>
      </c>
      <c r="E604" t="s">
        <v>1226</v>
      </c>
      <c r="F604" t="s">
        <v>15</v>
      </c>
      <c r="G604" t="s">
        <v>16</v>
      </c>
      <c r="H604">
        <v>28000000</v>
      </c>
      <c r="I604">
        <v>6.7</v>
      </c>
      <c r="J604" t="str">
        <f>IF(ISNUMBER(SEARCH("|",D604)),LEFT(D604,SEARCH("|",D604)-1),D604)</f>
        <v>Drama</v>
      </c>
      <c r="K604">
        <f>(C604-H604)</f>
        <v>43346930</v>
      </c>
      <c r="L604">
        <f>CORREL(H604:H4389,C604:C4389)</f>
        <v>9.31180685325807E-2</v>
      </c>
    </row>
    <row r="605" spans="1:12">
      <c r="A605" t="s">
        <v>1227</v>
      </c>
      <c r="B605">
        <v>107</v>
      </c>
      <c r="C605">
        <v>62933793</v>
      </c>
      <c r="D605" t="s">
        <v>1228</v>
      </c>
      <c r="E605" t="s">
        <v>1229</v>
      </c>
      <c r="F605" t="s">
        <v>15</v>
      </c>
      <c r="G605" t="s">
        <v>16</v>
      </c>
      <c r="H605">
        <v>20000000</v>
      </c>
      <c r="I605">
        <v>5.8</v>
      </c>
      <c r="J605" t="str">
        <f>IF(ISNUMBER(SEARCH("|",D605)),LEFT(D605,SEARCH("|",D605)-1),D605)</f>
        <v>Drama</v>
      </c>
      <c r="K605">
        <f>(C605-H605)</f>
        <v>42933793</v>
      </c>
      <c r="L605">
        <f>CORREL(H605:H4390,C605:C4390)</f>
        <v>9.3160358376923311E-2</v>
      </c>
    </row>
    <row r="606" spans="1:12">
      <c r="A606" t="s">
        <v>202</v>
      </c>
      <c r="B606">
        <v>95</v>
      </c>
      <c r="C606">
        <v>162792677</v>
      </c>
      <c r="D606" t="s">
        <v>118</v>
      </c>
      <c r="E606" t="s">
        <v>1230</v>
      </c>
      <c r="F606" t="s">
        <v>15</v>
      </c>
      <c r="G606" t="s">
        <v>16</v>
      </c>
      <c r="H606">
        <v>120000000</v>
      </c>
      <c r="I606">
        <v>7.2</v>
      </c>
      <c r="J606" t="str">
        <f>IF(ISNUMBER(SEARCH("|",D606)),LEFT(D606,SEARCH("|",D606)-1),D606)</f>
        <v>Adventure</v>
      </c>
      <c r="K606">
        <f>(C606-H606)</f>
        <v>42792677</v>
      </c>
      <c r="L606">
        <f>CORREL(H606:H4391,C606:C4391)</f>
        <v>9.3200466972700138E-2</v>
      </c>
    </row>
    <row r="607" spans="1:12">
      <c r="A607" t="s">
        <v>1231</v>
      </c>
      <c r="B607">
        <v>93</v>
      </c>
      <c r="C607">
        <v>54724272</v>
      </c>
      <c r="D607" t="s">
        <v>397</v>
      </c>
      <c r="E607" t="s">
        <v>1232</v>
      </c>
      <c r="F607" t="s">
        <v>15</v>
      </c>
      <c r="G607" t="s">
        <v>16</v>
      </c>
      <c r="H607">
        <v>12000000</v>
      </c>
      <c r="I607">
        <v>6.7</v>
      </c>
      <c r="J607" t="str">
        <f>IF(ISNUMBER(SEARCH("|",D607)),LEFT(D607,SEARCH("|",D607)-1),D607)</f>
        <v>Comedy</v>
      </c>
      <c r="K607">
        <f>(C607-H607)</f>
        <v>42724272</v>
      </c>
      <c r="L607">
        <f>CORREL(H607:H4392,C607:C4392)</f>
        <v>9.3035726789577389E-2</v>
      </c>
    </row>
    <row r="608" spans="1:12">
      <c r="A608" t="s">
        <v>1233</v>
      </c>
      <c r="B608">
        <v>107</v>
      </c>
      <c r="C608">
        <v>127706877</v>
      </c>
      <c r="D608" t="s">
        <v>1234</v>
      </c>
      <c r="E608" t="s">
        <v>1235</v>
      </c>
      <c r="F608" t="s">
        <v>15</v>
      </c>
      <c r="G608" t="s">
        <v>16</v>
      </c>
      <c r="H608">
        <v>85000000</v>
      </c>
      <c r="I608">
        <v>7.1</v>
      </c>
      <c r="J608" t="str">
        <f>IF(ISNUMBER(SEARCH("|",D608)),LEFT(D608,SEARCH("|",D608)-1),D608)</f>
        <v>Animation</v>
      </c>
      <c r="K608">
        <f>(C608-H608)</f>
        <v>42706877</v>
      </c>
      <c r="L608">
        <f>CORREL(H608:H4393,C608:C4393)</f>
        <v>9.307090640701228E-2</v>
      </c>
    </row>
    <row r="609" spans="1:12">
      <c r="A609" t="s">
        <v>1236</v>
      </c>
      <c r="B609">
        <v>125</v>
      </c>
      <c r="C609">
        <v>117698894</v>
      </c>
      <c r="D609" t="s">
        <v>1137</v>
      </c>
      <c r="E609" t="s">
        <v>1237</v>
      </c>
      <c r="F609" t="s">
        <v>15</v>
      </c>
      <c r="G609" t="s">
        <v>16</v>
      </c>
      <c r="H609">
        <v>75000000</v>
      </c>
      <c r="I609">
        <v>7.3</v>
      </c>
      <c r="J609" t="str">
        <f>IF(ISNUMBER(SEARCH("|",D609)),LEFT(D609,SEARCH("|",D609)-1),D609)</f>
        <v>Crime</v>
      </c>
      <c r="K609">
        <f>(C609-H609)</f>
        <v>42698894</v>
      </c>
      <c r="L609">
        <f>CORREL(H609:H4394,C609:C4394)</f>
        <v>9.3033431929286634E-2</v>
      </c>
    </row>
    <row r="610" spans="1:12">
      <c r="A610" t="s">
        <v>587</v>
      </c>
      <c r="B610">
        <v>130</v>
      </c>
      <c r="C610">
        <v>182618434</v>
      </c>
      <c r="D610" t="s">
        <v>252</v>
      </c>
      <c r="E610" t="s">
        <v>1238</v>
      </c>
      <c r="F610" t="s">
        <v>15</v>
      </c>
      <c r="G610" t="s">
        <v>16</v>
      </c>
      <c r="H610">
        <v>140000000</v>
      </c>
      <c r="I610">
        <v>6.4</v>
      </c>
      <c r="J610" t="str">
        <f>IF(ISNUMBER(SEARCH("|",D610)),LEFT(D610,SEARCH("|",D610)-1),D610)</f>
        <v>Action</v>
      </c>
      <c r="K610">
        <f>(C610-H610)</f>
        <v>42618434</v>
      </c>
      <c r="L610">
        <f>CORREL(H610:H4395,C610:C4395)</f>
        <v>9.3021382638275765E-2</v>
      </c>
    </row>
    <row r="611" spans="1:12">
      <c r="A611" t="s">
        <v>1239</v>
      </c>
      <c r="B611">
        <v>116</v>
      </c>
      <c r="C611">
        <v>69586544</v>
      </c>
      <c r="D611" t="s">
        <v>256</v>
      </c>
      <c r="E611" t="s">
        <v>1240</v>
      </c>
      <c r="F611" t="s">
        <v>15</v>
      </c>
      <c r="G611" t="s">
        <v>16</v>
      </c>
      <c r="H611">
        <v>27000000</v>
      </c>
      <c r="I611">
        <v>6</v>
      </c>
      <c r="J611" t="str">
        <f>IF(ISNUMBER(SEARCH("|",D611)),LEFT(D611,SEARCH("|",D611)-1),D611)</f>
        <v>Drama</v>
      </c>
      <c r="K611">
        <f>(C611-H611)</f>
        <v>42586544</v>
      </c>
      <c r="L611">
        <f>CORREL(H611:H4396,C611:C4396)</f>
        <v>9.2756123330536025E-2</v>
      </c>
    </row>
    <row r="612" spans="1:12">
      <c r="A612" t="s">
        <v>325</v>
      </c>
      <c r="B612">
        <v>155</v>
      </c>
      <c r="C612">
        <v>82522790</v>
      </c>
      <c r="D612" t="s">
        <v>1241</v>
      </c>
      <c r="E612" t="s">
        <v>1242</v>
      </c>
      <c r="F612" t="s">
        <v>15</v>
      </c>
      <c r="G612" t="s">
        <v>16</v>
      </c>
      <c r="H612">
        <v>40000000</v>
      </c>
      <c r="I612">
        <v>7.5</v>
      </c>
      <c r="J612" t="str">
        <f>IF(ISNUMBER(SEARCH("|",D612)),LEFT(D612,SEARCH("|",D612)-1),D612)</f>
        <v>Fantasy</v>
      </c>
      <c r="K612">
        <f>(C612-H612)</f>
        <v>42522790</v>
      </c>
      <c r="L612">
        <f>CORREL(H612:H4397,C612:C4397)</f>
        <v>9.2797824267085494E-2</v>
      </c>
    </row>
    <row r="613" spans="1:12">
      <c r="A613" t="s">
        <v>1243</v>
      </c>
      <c r="B613">
        <v>93</v>
      </c>
      <c r="C613">
        <v>47277326</v>
      </c>
      <c r="D613" t="s">
        <v>140</v>
      </c>
      <c r="E613" t="s">
        <v>1244</v>
      </c>
      <c r="F613" t="s">
        <v>15</v>
      </c>
      <c r="G613" t="s">
        <v>16</v>
      </c>
      <c r="H613">
        <v>4800000</v>
      </c>
      <c r="I613">
        <v>5.9</v>
      </c>
      <c r="J613" t="str">
        <f>IF(ISNUMBER(SEARCH("|",D613)),LEFT(D613,SEARCH("|",D613)-1),D613)</f>
        <v>Horror</v>
      </c>
      <c r="K613">
        <f>(C613-H613)</f>
        <v>42477326</v>
      </c>
      <c r="L613">
        <f>CORREL(H613:H4398,C613:C4398)</f>
        <v>9.2836094906874445E-2</v>
      </c>
    </row>
    <row r="614" spans="1:12">
      <c r="A614" t="s">
        <v>1105</v>
      </c>
      <c r="B614">
        <v>151</v>
      </c>
      <c r="C614">
        <v>132373442</v>
      </c>
      <c r="D614" t="s">
        <v>716</v>
      </c>
      <c r="E614" t="s">
        <v>1245</v>
      </c>
      <c r="F614" t="s">
        <v>15</v>
      </c>
      <c r="G614" t="s">
        <v>16</v>
      </c>
      <c r="H614">
        <v>90000000</v>
      </c>
      <c r="I614">
        <v>8.5</v>
      </c>
      <c r="J614" t="str">
        <f>IF(ISNUMBER(SEARCH("|",D614)),LEFT(D614,SEARCH("|",D614)-1),D614)</f>
        <v>Crime</v>
      </c>
      <c r="K614">
        <f>(C614-H614)</f>
        <v>42373442</v>
      </c>
      <c r="L614">
        <f>CORREL(H614:H4399,C614:C4399)</f>
        <v>9.2864271227319467E-2</v>
      </c>
    </row>
    <row r="615" spans="1:12">
      <c r="A615" t="s">
        <v>1115</v>
      </c>
      <c r="B615">
        <v>99</v>
      </c>
      <c r="C615">
        <v>49369900</v>
      </c>
      <c r="D615" t="s">
        <v>663</v>
      </c>
      <c r="E615" t="s">
        <v>1246</v>
      </c>
      <c r="F615" t="s">
        <v>15</v>
      </c>
      <c r="G615" t="s">
        <v>16</v>
      </c>
      <c r="H615">
        <v>7000000</v>
      </c>
      <c r="I615">
        <v>5.7</v>
      </c>
      <c r="J615" t="str">
        <f>IF(ISNUMBER(SEARCH("|",D615)),LEFT(D615,SEARCH("|",D615)-1),D615)</f>
        <v>Fantasy</v>
      </c>
      <c r="K615">
        <f>(C615-H615)</f>
        <v>42369900</v>
      </c>
      <c r="L615">
        <f>CORREL(H615:H4400,C615:C4400)</f>
        <v>9.2812122359019422E-2</v>
      </c>
    </row>
    <row r="616" spans="1:12">
      <c r="A616" t="s">
        <v>1247</v>
      </c>
      <c r="B616">
        <v>91</v>
      </c>
      <c r="C616">
        <v>45857453</v>
      </c>
      <c r="D616" t="s">
        <v>394</v>
      </c>
      <c r="E616" t="s">
        <v>1248</v>
      </c>
      <c r="F616" t="s">
        <v>15</v>
      </c>
      <c r="G616" t="s">
        <v>153</v>
      </c>
      <c r="H616">
        <v>3500000</v>
      </c>
      <c r="I616">
        <v>7.2</v>
      </c>
      <c r="J616" t="str">
        <f>IF(ISNUMBER(SEARCH("|",D616)),LEFT(D616,SEARCH("|",D616)-1),D616)</f>
        <v>Comedy</v>
      </c>
      <c r="K616">
        <f>(C616-H616)</f>
        <v>42357453</v>
      </c>
      <c r="L616">
        <f>CORREL(H616:H4401,C616:C4401)</f>
        <v>9.28426351649487E-2</v>
      </c>
    </row>
    <row r="617" spans="1:12">
      <c r="A617" t="s">
        <v>732</v>
      </c>
      <c r="B617">
        <v>94</v>
      </c>
      <c r="C617">
        <v>177343675</v>
      </c>
      <c r="D617" t="s">
        <v>1249</v>
      </c>
      <c r="E617" t="s">
        <v>1250</v>
      </c>
      <c r="F617" t="s">
        <v>15</v>
      </c>
      <c r="G617" t="s">
        <v>16</v>
      </c>
      <c r="H617">
        <v>135000000</v>
      </c>
      <c r="I617">
        <v>6.7</v>
      </c>
      <c r="J617" t="str">
        <f>IF(ISNUMBER(SEARCH("|",D617)),LEFT(D617,SEARCH("|",D617)-1),D617)</f>
        <v>Adventure</v>
      </c>
      <c r="K617">
        <f>(C617-H617)</f>
        <v>42343675</v>
      </c>
      <c r="L617">
        <f>CORREL(H617:H4402,C617:C4402)</f>
        <v>9.2869181386518049E-2</v>
      </c>
    </row>
    <row r="618" spans="1:12">
      <c r="A618" t="s">
        <v>729</v>
      </c>
      <c r="B618">
        <v>130</v>
      </c>
      <c r="C618">
        <v>70235322</v>
      </c>
      <c r="D618" t="s">
        <v>1251</v>
      </c>
      <c r="E618" t="s">
        <v>1252</v>
      </c>
      <c r="F618" t="s">
        <v>15</v>
      </c>
      <c r="G618" t="s">
        <v>16</v>
      </c>
      <c r="H618">
        <v>28000000</v>
      </c>
      <c r="I618">
        <v>7.8</v>
      </c>
      <c r="J618" t="str">
        <f>IF(ISNUMBER(SEARCH("|",D618)),LEFT(D618,SEARCH("|",D618)-1),D618)</f>
        <v>Biography</v>
      </c>
      <c r="K618">
        <f>(C618-H618)</f>
        <v>42235322</v>
      </c>
      <c r="L618">
        <f>CORREL(H618:H4403,C618:C4403)</f>
        <v>9.2630401285125896E-2</v>
      </c>
    </row>
    <row r="619" spans="1:12">
      <c r="A619" t="s">
        <v>1253</v>
      </c>
      <c r="B619">
        <v>97</v>
      </c>
      <c r="C619">
        <v>52200504</v>
      </c>
      <c r="D619" t="s">
        <v>663</v>
      </c>
      <c r="E619" t="s">
        <v>1254</v>
      </c>
      <c r="F619" t="s">
        <v>15</v>
      </c>
      <c r="G619" t="s">
        <v>472</v>
      </c>
      <c r="H619">
        <v>10000000</v>
      </c>
      <c r="I619">
        <v>6.1</v>
      </c>
      <c r="J619" t="str">
        <f>IF(ISNUMBER(SEARCH("|",D619)),LEFT(D619,SEARCH("|",D619)-1),D619)</f>
        <v>Fantasy</v>
      </c>
      <c r="K619">
        <f>(C619-H619)</f>
        <v>42200504</v>
      </c>
      <c r="L619">
        <f>CORREL(H619:H4404,C619:C4404)</f>
        <v>9.2672059812185736E-2</v>
      </c>
    </row>
    <row r="620" spans="1:12">
      <c r="A620" t="s">
        <v>1255</v>
      </c>
      <c r="B620">
        <v>98</v>
      </c>
      <c r="C620">
        <v>60057639</v>
      </c>
      <c r="D620" t="s">
        <v>245</v>
      </c>
      <c r="E620" t="s">
        <v>1256</v>
      </c>
      <c r="F620" t="s">
        <v>15</v>
      </c>
      <c r="G620" t="s">
        <v>16</v>
      </c>
      <c r="H620">
        <v>18000000</v>
      </c>
      <c r="I620">
        <v>7.1</v>
      </c>
      <c r="J620" t="str">
        <f>IF(ISNUMBER(SEARCH("|",D620)),LEFT(D620,SEARCH("|",D620)-1),D620)</f>
        <v>Comedy</v>
      </c>
      <c r="K620">
        <f>(C620-H620)</f>
        <v>42057639</v>
      </c>
      <c r="L620">
        <f>CORREL(H620:H4405,C620:C4405)</f>
        <v>9.2705430724941446E-2</v>
      </c>
    </row>
    <row r="621" spans="1:12">
      <c r="A621" t="s">
        <v>1257</v>
      </c>
      <c r="B621">
        <v>120</v>
      </c>
      <c r="C621">
        <v>52929168</v>
      </c>
      <c r="D621" t="s">
        <v>397</v>
      </c>
      <c r="E621" t="s">
        <v>1258</v>
      </c>
      <c r="F621" t="s">
        <v>15</v>
      </c>
      <c r="G621" t="s">
        <v>16</v>
      </c>
      <c r="H621">
        <v>11000000</v>
      </c>
      <c r="I621">
        <v>7.5</v>
      </c>
      <c r="J621" t="str">
        <f>IF(ISNUMBER(SEARCH("|",D621)),LEFT(D621,SEARCH("|",D621)-1),D621)</f>
        <v>Comedy</v>
      </c>
      <c r="K621">
        <f>(C621-H621)</f>
        <v>41929168</v>
      </c>
      <c r="L621">
        <f>CORREL(H621:H4406,C621:C4406)</f>
        <v>9.2744251629174781E-2</v>
      </c>
    </row>
    <row r="622" spans="1:12">
      <c r="A622" t="s">
        <v>211</v>
      </c>
      <c r="B622">
        <v>105</v>
      </c>
      <c r="C622">
        <v>72077000</v>
      </c>
      <c r="D622" t="s">
        <v>1259</v>
      </c>
      <c r="E622" t="s">
        <v>1260</v>
      </c>
      <c r="F622" t="s">
        <v>15</v>
      </c>
      <c r="G622" t="s">
        <v>16</v>
      </c>
      <c r="H622">
        <v>30250000</v>
      </c>
      <c r="I622">
        <v>6.9</v>
      </c>
      <c r="J622" t="str">
        <f>IF(ISNUMBER(SEARCH("|",D622)),LEFT(D622,SEARCH("|",D622)-1),D622)</f>
        <v>Comedy</v>
      </c>
      <c r="K622">
        <f>(C622-H622)</f>
        <v>41827000</v>
      </c>
      <c r="L622">
        <f>CORREL(H622:H4407,C622:C4407)</f>
        <v>9.2778089439674374E-2</v>
      </c>
    </row>
    <row r="623" spans="1:12">
      <c r="A623" t="s">
        <v>1261</v>
      </c>
      <c r="B623">
        <v>95</v>
      </c>
      <c r="C623">
        <v>119793567</v>
      </c>
      <c r="D623" t="s">
        <v>1262</v>
      </c>
      <c r="E623" t="s">
        <v>1263</v>
      </c>
      <c r="F623" t="s">
        <v>15</v>
      </c>
      <c r="G623" t="s">
        <v>16</v>
      </c>
      <c r="H623">
        <v>78000000</v>
      </c>
      <c r="I623">
        <v>6.5</v>
      </c>
      <c r="J623" t="str">
        <f>IF(ISNUMBER(SEARCH("|",D623)),LEFT(D623,SEARCH("|",D623)-1),D623)</f>
        <v>Animation</v>
      </c>
      <c r="K623">
        <f>(C623-H623)</f>
        <v>41793567</v>
      </c>
      <c r="L623">
        <f>CORREL(H623:H4408,C623:C4408)</f>
        <v>9.2819221842588381E-2</v>
      </c>
    </row>
    <row r="624" spans="1:12">
      <c r="A624" t="s">
        <v>1264</v>
      </c>
      <c r="B624">
        <v>120</v>
      </c>
      <c r="C624">
        <v>81593527</v>
      </c>
      <c r="D624" t="s">
        <v>1265</v>
      </c>
      <c r="E624" t="s">
        <v>1266</v>
      </c>
      <c r="F624" t="s">
        <v>15</v>
      </c>
      <c r="G624" t="s">
        <v>16</v>
      </c>
      <c r="H624">
        <v>40000000</v>
      </c>
      <c r="I624">
        <v>7.3</v>
      </c>
      <c r="J624" t="str">
        <f>IF(ISNUMBER(SEARCH("|",D624)),LEFT(D624,SEARCH("|",D624)-1),D624)</f>
        <v>Adventure</v>
      </c>
      <c r="K624">
        <f>(C624-H624)</f>
        <v>41593527</v>
      </c>
      <c r="L624">
        <f>CORREL(H624:H4409,C624:C4409)</f>
        <v>9.2799984337260041E-2</v>
      </c>
    </row>
    <row r="625" spans="1:12">
      <c r="A625" t="s">
        <v>1267</v>
      </c>
      <c r="B625">
        <v>94</v>
      </c>
      <c r="C625">
        <v>59573085</v>
      </c>
      <c r="D625" t="s">
        <v>99</v>
      </c>
      <c r="E625" t="s">
        <v>1268</v>
      </c>
      <c r="F625" t="s">
        <v>15</v>
      </c>
      <c r="G625" t="s">
        <v>16</v>
      </c>
      <c r="H625">
        <v>18000000</v>
      </c>
      <c r="I625">
        <v>6.1</v>
      </c>
      <c r="J625" t="str">
        <f>IF(ISNUMBER(SEARCH("|",D625)),LEFT(D625,SEARCH("|",D625)-1),D625)</f>
        <v>Comedy</v>
      </c>
      <c r="K625">
        <f>(C625-H625)</f>
        <v>41573085</v>
      </c>
      <c r="L625">
        <f>CORREL(H625:H4410,C625:C4410)</f>
        <v>9.2837742030024678E-2</v>
      </c>
    </row>
    <row r="626" spans="1:12">
      <c r="A626" t="s">
        <v>1269</v>
      </c>
      <c r="B626">
        <v>109</v>
      </c>
      <c r="C626">
        <v>66489425</v>
      </c>
      <c r="D626" t="s">
        <v>35</v>
      </c>
      <c r="E626" t="s">
        <v>1270</v>
      </c>
      <c r="F626" t="s">
        <v>15</v>
      </c>
      <c r="G626" t="s">
        <v>16</v>
      </c>
      <c r="H626">
        <v>25000000</v>
      </c>
      <c r="I626">
        <v>6.5</v>
      </c>
      <c r="J626" t="str">
        <f>IF(ISNUMBER(SEARCH("|",D626)),LEFT(D626,SEARCH("|",D626)-1),D626)</f>
        <v>Action</v>
      </c>
      <c r="K626">
        <f>(C626-H626)</f>
        <v>41489425</v>
      </c>
      <c r="L626">
        <f>CORREL(H626:H4411,C626:C4411)</f>
        <v>9.287601032379468E-2</v>
      </c>
    </row>
    <row r="627" spans="1:12">
      <c r="A627" t="s">
        <v>1271</v>
      </c>
      <c r="B627">
        <v>106</v>
      </c>
      <c r="C627">
        <v>91439400</v>
      </c>
      <c r="D627" t="s">
        <v>377</v>
      </c>
      <c r="E627" t="s">
        <v>1272</v>
      </c>
      <c r="F627" t="s">
        <v>15</v>
      </c>
      <c r="G627" t="s">
        <v>153</v>
      </c>
      <c r="H627">
        <v>50000000</v>
      </c>
      <c r="I627">
        <v>7</v>
      </c>
      <c r="J627" t="str">
        <f>IF(ISNUMBER(SEARCH("|",D627)),LEFT(D627,SEARCH("|",D627)-1),D627)</f>
        <v>Action</v>
      </c>
      <c r="K627">
        <f>(C627-H627)</f>
        <v>41439400</v>
      </c>
      <c r="L627">
        <f>CORREL(H627:H4412,C627:C4412)</f>
        <v>9.2916625987781679E-2</v>
      </c>
    </row>
    <row r="628" spans="1:12">
      <c r="A628" t="s">
        <v>1020</v>
      </c>
      <c r="B628">
        <v>139</v>
      </c>
      <c r="C628">
        <v>81292135</v>
      </c>
      <c r="D628" t="s">
        <v>716</v>
      </c>
      <c r="E628" t="s">
        <v>1273</v>
      </c>
      <c r="F628" t="s">
        <v>15</v>
      </c>
      <c r="G628" t="s">
        <v>16</v>
      </c>
      <c r="H628">
        <v>40000000</v>
      </c>
      <c r="I628">
        <v>7.3</v>
      </c>
      <c r="J628" t="str">
        <f>IF(ISNUMBER(SEARCH("|",D628)),LEFT(D628,SEARCH("|",D628)-1),D628)</f>
        <v>Crime</v>
      </c>
      <c r="K628">
        <f>(C628-H628)</f>
        <v>41292135</v>
      </c>
      <c r="L628">
        <f>CORREL(H628:H4413,C628:C4413)</f>
        <v>9.2946260980220283E-2</v>
      </c>
    </row>
    <row r="629" spans="1:12">
      <c r="A629" t="s">
        <v>544</v>
      </c>
      <c r="B629">
        <v>115</v>
      </c>
      <c r="C629">
        <v>89253340</v>
      </c>
      <c r="D629" t="s">
        <v>130</v>
      </c>
      <c r="E629" t="s">
        <v>1274</v>
      </c>
      <c r="F629" t="s">
        <v>15</v>
      </c>
      <c r="G629" t="s">
        <v>357</v>
      </c>
      <c r="H629">
        <v>48000000</v>
      </c>
      <c r="I629">
        <v>6</v>
      </c>
      <c r="J629" t="str">
        <f>IF(ISNUMBER(SEARCH("|",D629)),LEFT(D629,SEARCH("|",D629)-1),D629)</f>
        <v>Action</v>
      </c>
      <c r="K629">
        <f>(C629-H629)</f>
        <v>41253340</v>
      </c>
      <c r="L629">
        <f>CORREL(H629:H4414,C629:C4414)</f>
        <v>9.2983841541941434E-2</v>
      </c>
    </row>
    <row r="630" spans="1:12">
      <c r="A630" t="s">
        <v>433</v>
      </c>
      <c r="B630">
        <v>106</v>
      </c>
      <c r="C630">
        <v>65182182</v>
      </c>
      <c r="D630" t="s">
        <v>128</v>
      </c>
      <c r="E630" t="s">
        <v>1275</v>
      </c>
      <c r="F630" t="s">
        <v>15</v>
      </c>
      <c r="G630" t="s">
        <v>16</v>
      </c>
      <c r="H630">
        <v>24000000</v>
      </c>
      <c r="I630">
        <v>5.7</v>
      </c>
      <c r="J630" t="str">
        <f>IF(ISNUMBER(SEARCH("|",D630)),LEFT(D630,SEARCH("|",D630)-1),D630)</f>
        <v>Comedy</v>
      </c>
      <c r="K630">
        <f>(C630-H630)</f>
        <v>41182182</v>
      </c>
      <c r="L630">
        <f>CORREL(H630:H4415,C630:C4415)</f>
        <v>9.3015389792849387E-2</v>
      </c>
    </row>
    <row r="631" spans="1:12">
      <c r="A631" t="s">
        <v>1276</v>
      </c>
      <c r="B631">
        <v>115</v>
      </c>
      <c r="C631">
        <v>126149655</v>
      </c>
      <c r="D631" t="s">
        <v>1277</v>
      </c>
      <c r="E631" t="s">
        <v>1278</v>
      </c>
      <c r="F631" t="s">
        <v>15</v>
      </c>
      <c r="G631" t="s">
        <v>16</v>
      </c>
      <c r="H631">
        <v>85000000</v>
      </c>
      <c r="I631">
        <v>6.8</v>
      </c>
      <c r="J631" t="str">
        <f>IF(ISNUMBER(SEARCH("|",D631)),LEFT(D631,SEARCH("|",D631)-1),D631)</f>
        <v>Action</v>
      </c>
      <c r="K631">
        <f>(C631-H631)</f>
        <v>41149655</v>
      </c>
      <c r="L631">
        <f>CORREL(H631:H4416,C631:C4416)</f>
        <v>9.3055536952198745E-2</v>
      </c>
    </row>
    <row r="632" spans="1:12">
      <c r="A632" t="s">
        <v>779</v>
      </c>
      <c r="B632">
        <v>94</v>
      </c>
      <c r="C632">
        <v>71038190</v>
      </c>
      <c r="D632" t="s">
        <v>113</v>
      </c>
      <c r="E632" t="s">
        <v>1279</v>
      </c>
      <c r="F632" t="s">
        <v>15</v>
      </c>
      <c r="G632" t="s">
        <v>16</v>
      </c>
      <c r="H632">
        <v>30000000</v>
      </c>
      <c r="I632">
        <v>4.4000000000000004</v>
      </c>
      <c r="J632" t="str">
        <f>IF(ISNUMBER(SEARCH("|",D632)),LEFT(D632,SEARCH("|",D632)-1),D632)</f>
        <v>Action</v>
      </c>
      <c r="K632">
        <f>(C632-H632)</f>
        <v>41038190</v>
      </c>
      <c r="L632">
        <f>CORREL(H632:H4417,C632:C4417)</f>
        <v>9.3018138692127467E-2</v>
      </c>
    </row>
    <row r="633" spans="1:12">
      <c r="A633" t="s">
        <v>69</v>
      </c>
      <c r="B633">
        <v>124</v>
      </c>
      <c r="C633">
        <v>91030827</v>
      </c>
      <c r="D633" t="s">
        <v>65</v>
      </c>
      <c r="E633" t="s">
        <v>1280</v>
      </c>
      <c r="F633" t="s">
        <v>15</v>
      </c>
      <c r="G633" t="s">
        <v>16</v>
      </c>
      <c r="H633">
        <v>50000000</v>
      </c>
      <c r="I633">
        <v>6.7</v>
      </c>
      <c r="J633" t="str">
        <f>IF(ISNUMBER(SEARCH("|",D633)),LEFT(D633,SEARCH("|",D633)-1),D633)</f>
        <v>Comedy</v>
      </c>
      <c r="K633">
        <f>(C633-H633)</f>
        <v>41030827</v>
      </c>
      <c r="L633">
        <f>CORREL(H633:H4418,C633:C4418)</f>
        <v>9.3058717635258983E-2</v>
      </c>
    </row>
    <row r="634" spans="1:12">
      <c r="A634" t="s">
        <v>1281</v>
      </c>
      <c r="B634">
        <v>181</v>
      </c>
      <c r="C634">
        <v>50000000</v>
      </c>
      <c r="D634" t="s">
        <v>954</v>
      </c>
      <c r="E634" t="s">
        <v>1282</v>
      </c>
      <c r="F634" t="s">
        <v>15</v>
      </c>
      <c r="G634" t="s">
        <v>16</v>
      </c>
      <c r="H634">
        <v>9000000</v>
      </c>
      <c r="I634">
        <v>8</v>
      </c>
      <c r="J634" t="str">
        <f>IF(ISNUMBER(SEARCH("|",D634)),LEFT(D634,SEARCH("|",D634)-1),D634)</f>
        <v>Drama</v>
      </c>
      <c r="K634">
        <f>(C634-H634)</f>
        <v>41000000</v>
      </c>
      <c r="L634">
        <f>CORREL(H634:H4419,C634:C4419)</f>
        <v>9.3088261543169487E-2</v>
      </c>
    </row>
    <row r="635" spans="1:12">
      <c r="A635" t="s">
        <v>1110</v>
      </c>
      <c r="B635">
        <v>87</v>
      </c>
      <c r="C635">
        <v>112950721</v>
      </c>
      <c r="D635" t="s">
        <v>296</v>
      </c>
      <c r="E635" t="s">
        <v>1283</v>
      </c>
      <c r="F635" t="s">
        <v>15</v>
      </c>
      <c r="G635" t="s">
        <v>16</v>
      </c>
      <c r="H635">
        <v>72000000</v>
      </c>
      <c r="I635">
        <v>4.5999999999999996</v>
      </c>
      <c r="J635" t="str">
        <f>IF(ISNUMBER(SEARCH("|",D635)),LEFT(D635,SEARCH("|",D635)-1),D635)</f>
        <v>Comedy</v>
      </c>
      <c r="K635">
        <f>(C635-H635)</f>
        <v>40950721</v>
      </c>
      <c r="L635">
        <f>CORREL(H635:H4420,C635:C4420)</f>
        <v>9.3119255440290469E-2</v>
      </c>
    </row>
    <row r="636" spans="1:12">
      <c r="A636" t="s">
        <v>719</v>
      </c>
      <c r="B636">
        <v>100</v>
      </c>
      <c r="C636">
        <v>50752337</v>
      </c>
      <c r="D636" t="s">
        <v>1284</v>
      </c>
      <c r="E636" t="s">
        <v>1285</v>
      </c>
      <c r="F636" t="s">
        <v>15</v>
      </c>
      <c r="G636" t="s">
        <v>16</v>
      </c>
      <c r="H636">
        <v>10000000</v>
      </c>
      <c r="I636">
        <v>6.4</v>
      </c>
      <c r="J636" t="str">
        <f>IF(ISNUMBER(SEARCH("|",D636)),LEFT(D636,SEARCH("|",D636)-1),D636)</f>
        <v>Comedy</v>
      </c>
      <c r="K636">
        <f>(C636-H636)</f>
        <v>40752337</v>
      </c>
      <c r="L636">
        <f>CORREL(H636:H4421,C636:C4421)</f>
        <v>9.3113876239000443E-2</v>
      </c>
    </row>
    <row r="637" spans="1:12">
      <c r="A637" t="s">
        <v>1286</v>
      </c>
      <c r="B637">
        <v>118</v>
      </c>
      <c r="C637">
        <v>75668868</v>
      </c>
      <c r="D637" t="s">
        <v>1287</v>
      </c>
      <c r="E637" t="s">
        <v>1288</v>
      </c>
      <c r="F637" t="s">
        <v>15</v>
      </c>
      <c r="G637" t="s">
        <v>16</v>
      </c>
      <c r="H637">
        <v>35000000</v>
      </c>
      <c r="I637">
        <v>6.6</v>
      </c>
      <c r="J637" t="str">
        <f>IF(ISNUMBER(SEARCH("|",D637)),LEFT(D637,SEARCH("|",D637)-1),D637)</f>
        <v>Action</v>
      </c>
      <c r="K637">
        <f>(C637-H637)</f>
        <v>40668868</v>
      </c>
      <c r="L637">
        <f>CORREL(H637:H4422,C637:C4422)</f>
        <v>9.3145488164886103E-2</v>
      </c>
    </row>
    <row r="638" spans="1:12">
      <c r="A638" t="s">
        <v>1289</v>
      </c>
      <c r="B638">
        <v>101</v>
      </c>
      <c r="C638">
        <v>44566004</v>
      </c>
      <c r="D638" t="s">
        <v>256</v>
      </c>
      <c r="E638" t="s">
        <v>1290</v>
      </c>
      <c r="F638" t="s">
        <v>15</v>
      </c>
      <c r="G638" t="s">
        <v>16</v>
      </c>
      <c r="H638">
        <v>4000000</v>
      </c>
      <c r="I638">
        <v>7.8</v>
      </c>
      <c r="J638" t="str">
        <f>IF(ISNUMBER(SEARCH("|",D638)),LEFT(D638,SEARCH("|",D638)-1),D638)</f>
        <v>Drama</v>
      </c>
      <c r="K638">
        <f>(C638-H638)</f>
        <v>40566004</v>
      </c>
      <c r="L638">
        <f>CORREL(H638:H4423,C638:C4423)</f>
        <v>9.3184898728289195E-2</v>
      </c>
    </row>
    <row r="639" spans="1:12">
      <c r="A639" t="s">
        <v>1291</v>
      </c>
      <c r="B639">
        <v>131</v>
      </c>
      <c r="C639">
        <v>67900000</v>
      </c>
      <c r="D639" t="s">
        <v>473</v>
      </c>
      <c r="E639" t="s">
        <v>1292</v>
      </c>
      <c r="F639" t="s">
        <v>15</v>
      </c>
      <c r="G639" t="s">
        <v>153</v>
      </c>
      <c r="H639">
        <v>27500000</v>
      </c>
      <c r="I639">
        <v>6.6</v>
      </c>
      <c r="J639" t="str">
        <f>IF(ISNUMBER(SEARCH("|",D639)),LEFT(D639,SEARCH("|",D639)-1),D639)</f>
        <v>Action</v>
      </c>
      <c r="K639">
        <f>(C639-H639)</f>
        <v>40400000</v>
      </c>
      <c r="L639">
        <f>CORREL(H639:H4424,C639:C4424)</f>
        <v>9.3209749135948108E-2</v>
      </c>
    </row>
    <row r="640" spans="1:12">
      <c r="A640" t="s">
        <v>1293</v>
      </c>
      <c r="B640">
        <v>80</v>
      </c>
      <c r="C640">
        <v>75367693</v>
      </c>
      <c r="D640" t="s">
        <v>575</v>
      </c>
      <c r="E640" t="s">
        <v>1294</v>
      </c>
      <c r="F640" t="s">
        <v>15</v>
      </c>
      <c r="G640" t="s">
        <v>16</v>
      </c>
      <c r="H640">
        <v>35000000</v>
      </c>
      <c r="I640">
        <v>5</v>
      </c>
      <c r="J640" t="str">
        <f>IF(ISNUMBER(SEARCH("|",D640)),LEFT(D640,SEARCH("|",D640)-1),D640)</f>
        <v>Animation</v>
      </c>
      <c r="K640">
        <f>(C640-H640)</f>
        <v>40367693</v>
      </c>
      <c r="L640">
        <f>CORREL(H640:H4425,C640:C4425)</f>
        <v>9.3249698367216624E-2</v>
      </c>
    </row>
    <row r="641" spans="1:12">
      <c r="A641" t="s">
        <v>483</v>
      </c>
      <c r="B641">
        <v>88</v>
      </c>
      <c r="C641">
        <v>44793200</v>
      </c>
      <c r="D641" t="s">
        <v>1295</v>
      </c>
      <c r="E641" t="s">
        <v>1296</v>
      </c>
      <c r="F641" t="s">
        <v>15</v>
      </c>
      <c r="G641" t="s">
        <v>16</v>
      </c>
      <c r="H641">
        <v>4500000</v>
      </c>
      <c r="I641">
        <v>6.6</v>
      </c>
      <c r="J641" t="str">
        <f>IF(ISNUMBER(SEARCH("|",D641)),LEFT(D641,SEARCH("|",D641)-1),D641)</f>
        <v>Action</v>
      </c>
      <c r="K641">
        <f>(C641-H641)</f>
        <v>40293200</v>
      </c>
      <c r="L641">
        <f>CORREL(H641:H4426,C641:C4426)</f>
        <v>9.3288822481556344E-2</v>
      </c>
    </row>
    <row r="642" spans="1:12">
      <c r="A642" t="s">
        <v>408</v>
      </c>
      <c r="B642">
        <v>121</v>
      </c>
      <c r="C642">
        <v>75274748</v>
      </c>
      <c r="D642" t="s">
        <v>65</v>
      </c>
      <c r="E642" t="s">
        <v>1297</v>
      </c>
      <c r="F642" t="s">
        <v>15</v>
      </c>
      <c r="G642" t="s">
        <v>16</v>
      </c>
      <c r="H642">
        <v>35000000</v>
      </c>
      <c r="I642">
        <v>7.2</v>
      </c>
      <c r="J642" t="str">
        <f>IF(ISNUMBER(SEARCH("|",D642)),LEFT(D642,SEARCH("|",D642)-1),D642)</f>
        <v>Comedy</v>
      </c>
      <c r="K642">
        <f>(C642-H642)</f>
        <v>40274748</v>
      </c>
      <c r="L642">
        <f>CORREL(H642:H4427,C642:C4427)</f>
        <v>9.3313877139174259E-2</v>
      </c>
    </row>
    <row r="643" spans="1:12">
      <c r="A643" t="s">
        <v>904</v>
      </c>
      <c r="B643">
        <v>113</v>
      </c>
      <c r="C643">
        <v>55184721</v>
      </c>
      <c r="D643" t="s">
        <v>65</v>
      </c>
      <c r="E643" t="s">
        <v>1298</v>
      </c>
      <c r="F643" t="s">
        <v>15</v>
      </c>
      <c r="G643" t="s">
        <v>16</v>
      </c>
      <c r="H643">
        <v>15000000</v>
      </c>
      <c r="I643">
        <v>5.6</v>
      </c>
      <c r="J643" t="str">
        <f>IF(ISNUMBER(SEARCH("|",D643)),LEFT(D643,SEARCH("|",D643)-1),D643)</f>
        <v>Comedy</v>
      </c>
      <c r="K643">
        <f>(C643-H643)</f>
        <v>40184721</v>
      </c>
      <c r="L643">
        <f>CORREL(H643:H4428,C643:C4428)</f>
        <v>9.3352959998826077E-2</v>
      </c>
    </row>
    <row r="644" spans="1:12">
      <c r="A644" t="s">
        <v>509</v>
      </c>
      <c r="B644">
        <v>88</v>
      </c>
      <c r="C644">
        <v>120136047</v>
      </c>
      <c r="D644" t="s">
        <v>233</v>
      </c>
      <c r="E644" t="s">
        <v>1299</v>
      </c>
      <c r="F644" t="s">
        <v>15</v>
      </c>
      <c r="G644" t="s">
        <v>1097</v>
      </c>
      <c r="H644">
        <v>80000000</v>
      </c>
      <c r="I644">
        <v>5.6</v>
      </c>
      <c r="J644" t="str">
        <f>IF(ISNUMBER(SEARCH("|",D644)),LEFT(D644,SEARCH("|",D644)-1),D644)</f>
        <v>Comedy</v>
      </c>
      <c r="K644">
        <f>(C644-H644)</f>
        <v>40136047</v>
      </c>
      <c r="L644">
        <f>CORREL(H644:H4429,C644:C4429)</f>
        <v>9.338790650838584E-2</v>
      </c>
    </row>
    <row r="645" spans="1:12">
      <c r="A645" t="s">
        <v>505</v>
      </c>
      <c r="B645">
        <v>111</v>
      </c>
      <c r="C645">
        <v>70098138</v>
      </c>
      <c r="D645" t="s">
        <v>638</v>
      </c>
      <c r="E645" t="s">
        <v>1300</v>
      </c>
      <c r="F645" t="s">
        <v>15</v>
      </c>
      <c r="G645" t="s">
        <v>16</v>
      </c>
      <c r="H645">
        <v>30000000</v>
      </c>
      <c r="I645">
        <v>8.1</v>
      </c>
      <c r="J645" t="str">
        <f>IF(ISNUMBER(SEARCH("|",D645)),LEFT(D645,SEARCH("|",D645)-1),D645)</f>
        <v>Action</v>
      </c>
      <c r="K645">
        <f>(C645-H645)</f>
        <v>40098138</v>
      </c>
      <c r="L645">
        <f>CORREL(H645:H4430,C645:C4430)</f>
        <v>9.3363902064132615E-2</v>
      </c>
    </row>
    <row r="646" spans="1:12">
      <c r="A646" t="s">
        <v>904</v>
      </c>
      <c r="B646">
        <v>121</v>
      </c>
      <c r="C646">
        <v>60072596</v>
      </c>
      <c r="D646" t="s">
        <v>233</v>
      </c>
      <c r="E646" t="s">
        <v>1301</v>
      </c>
      <c r="F646" t="s">
        <v>15</v>
      </c>
      <c r="G646" t="s">
        <v>16</v>
      </c>
      <c r="H646">
        <v>20000000</v>
      </c>
      <c r="I646">
        <v>4.4000000000000004</v>
      </c>
      <c r="J646" t="str">
        <f>IF(ISNUMBER(SEARCH("|",D646)),LEFT(D646,SEARCH("|",D646)-1),D646)</f>
        <v>Comedy</v>
      </c>
      <c r="K646">
        <f>(C646-H646)</f>
        <v>40072596</v>
      </c>
      <c r="L646">
        <f>CORREL(H646:H4431,C646:C4431)</f>
        <v>9.3403740759616355E-2</v>
      </c>
    </row>
    <row r="647" spans="1:12">
      <c r="A647" t="s">
        <v>1302</v>
      </c>
      <c r="B647">
        <v>94</v>
      </c>
      <c r="C647">
        <v>56816662</v>
      </c>
      <c r="D647" t="s">
        <v>300</v>
      </c>
      <c r="E647" t="s">
        <v>1303</v>
      </c>
      <c r="F647" t="s">
        <v>15</v>
      </c>
      <c r="G647" t="s">
        <v>1304</v>
      </c>
      <c r="H647">
        <v>17000000</v>
      </c>
      <c r="I647">
        <v>7.7</v>
      </c>
      <c r="J647" t="str">
        <f>IF(ISNUMBER(SEARCH("|",D647)),LEFT(D647,SEARCH("|",D647)-1),D647)</f>
        <v>Comedy</v>
      </c>
      <c r="K647">
        <f>(C647-H647)</f>
        <v>39816662</v>
      </c>
      <c r="L647">
        <f>CORREL(H647:H4432,C647:C4432)</f>
        <v>9.3441529502517898E-2</v>
      </c>
    </row>
    <row r="648" spans="1:12">
      <c r="A648" t="s">
        <v>1305</v>
      </c>
      <c r="B648">
        <v>143</v>
      </c>
      <c r="C648">
        <v>144812796</v>
      </c>
      <c r="D648" t="s">
        <v>20</v>
      </c>
      <c r="E648" t="s">
        <v>1306</v>
      </c>
      <c r="F648" t="s">
        <v>15</v>
      </c>
      <c r="G648" t="s">
        <v>138</v>
      </c>
      <c r="H648">
        <v>105000000</v>
      </c>
      <c r="I648">
        <v>7.3</v>
      </c>
      <c r="J648" t="str">
        <f>IF(ISNUMBER(SEARCH("|",D648)),LEFT(D648,SEARCH("|",D648)-1),D648)</f>
        <v>Drama</v>
      </c>
      <c r="K648">
        <f>(C648-H648)</f>
        <v>39812796</v>
      </c>
      <c r="L648">
        <f>CORREL(H648:H4433,C648:C4433)</f>
        <v>9.3477350864464168E-2</v>
      </c>
    </row>
    <row r="649" spans="1:12">
      <c r="A649" t="s">
        <v>450</v>
      </c>
      <c r="B649">
        <v>121</v>
      </c>
      <c r="C649">
        <v>65703412</v>
      </c>
      <c r="D649" t="s">
        <v>233</v>
      </c>
      <c r="E649" t="s">
        <v>1307</v>
      </c>
      <c r="F649" t="s">
        <v>15</v>
      </c>
      <c r="G649" t="s">
        <v>16</v>
      </c>
      <c r="H649">
        <v>26000000</v>
      </c>
      <c r="I649">
        <v>7</v>
      </c>
      <c r="J649" t="str">
        <f>IF(ISNUMBER(SEARCH("|",D649)),LEFT(D649,SEARCH("|",D649)-1),D649)</f>
        <v>Comedy</v>
      </c>
      <c r="K649">
        <f>(C649-H649)</f>
        <v>39703412</v>
      </c>
      <c r="L649">
        <f>CORREL(H649:H4434,C649:C4434)</f>
        <v>9.3375243111643164E-2</v>
      </c>
    </row>
    <row r="650" spans="1:12">
      <c r="A650" t="s">
        <v>1308</v>
      </c>
      <c r="B650">
        <v>113</v>
      </c>
      <c r="C650">
        <v>58571513</v>
      </c>
      <c r="D650" t="s">
        <v>453</v>
      </c>
      <c r="E650" t="s">
        <v>1309</v>
      </c>
      <c r="F650" t="s">
        <v>15</v>
      </c>
      <c r="G650" t="s">
        <v>16</v>
      </c>
      <c r="H650">
        <v>19000000</v>
      </c>
      <c r="I650">
        <v>6.8</v>
      </c>
      <c r="J650" t="str">
        <f>IF(ISNUMBER(SEARCH("|",D650)),LEFT(D650,SEARCH("|",D650)-1),D650)</f>
        <v>Crime</v>
      </c>
      <c r="K650">
        <f>(C650-H650)</f>
        <v>39571513</v>
      </c>
      <c r="L650">
        <f>CORREL(H650:H4435,C650:C4435)</f>
        <v>9.3414479869412967E-2</v>
      </c>
    </row>
    <row r="651" spans="1:12">
      <c r="A651" t="s">
        <v>247</v>
      </c>
      <c r="B651">
        <v>116</v>
      </c>
      <c r="C651">
        <v>90567722</v>
      </c>
      <c r="D651" t="s">
        <v>96</v>
      </c>
      <c r="E651" t="s">
        <v>1310</v>
      </c>
      <c r="F651" t="s">
        <v>15</v>
      </c>
      <c r="G651" t="s">
        <v>16</v>
      </c>
      <c r="H651">
        <v>51000000</v>
      </c>
      <c r="I651">
        <v>6.5</v>
      </c>
      <c r="J651" t="str">
        <f>IF(ISNUMBER(SEARCH("|",D651)),LEFT(D651,SEARCH("|",D651)-1),D651)</f>
        <v>Comedy</v>
      </c>
      <c r="K651">
        <f>(C651-H651)</f>
        <v>39567722</v>
      </c>
      <c r="L651">
        <f>CORREL(H651:H4436,C651:C4436)</f>
        <v>9.3451194921127495E-2</v>
      </c>
    </row>
    <row r="652" spans="1:12">
      <c r="A652" t="s">
        <v>1311</v>
      </c>
      <c r="B652">
        <v>107</v>
      </c>
      <c r="C652">
        <v>50461335</v>
      </c>
      <c r="D652" t="s">
        <v>1312</v>
      </c>
      <c r="E652" t="s">
        <v>1313</v>
      </c>
      <c r="F652" t="s">
        <v>15</v>
      </c>
      <c r="G652" t="s">
        <v>16</v>
      </c>
      <c r="H652">
        <v>11000000</v>
      </c>
      <c r="I652">
        <v>6.8</v>
      </c>
      <c r="J652" t="str">
        <f>IF(ISNUMBER(SEARCH("|",D652)),LEFT(D652,SEARCH("|",D652)-1),D652)</f>
        <v>Drama</v>
      </c>
      <c r="K652">
        <f>(C652-H652)</f>
        <v>39461335</v>
      </c>
      <c r="L652">
        <f>CORREL(H652:H4437,C652:C4437)</f>
        <v>9.3478990593390349E-2</v>
      </c>
    </row>
    <row r="653" spans="1:12">
      <c r="A653" t="s">
        <v>1314</v>
      </c>
      <c r="B653">
        <v>115</v>
      </c>
      <c r="C653">
        <v>44456509</v>
      </c>
      <c r="D653" t="s">
        <v>65</v>
      </c>
      <c r="E653" t="s">
        <v>1315</v>
      </c>
      <c r="F653" t="s">
        <v>1316</v>
      </c>
      <c r="G653" t="s">
        <v>1317</v>
      </c>
      <c r="H653">
        <v>5000000</v>
      </c>
      <c r="I653">
        <v>7.6</v>
      </c>
      <c r="J653" t="str">
        <f>IF(ISNUMBER(SEARCH("|",D653)),LEFT(D653,SEARCH("|",D653)-1),D653)</f>
        <v>Comedy</v>
      </c>
      <c r="K653">
        <f>(C653-H653)</f>
        <v>39456509</v>
      </c>
      <c r="L653">
        <f>CORREL(H653:H4438,C653:C4438)</f>
        <v>9.3509932541186586E-2</v>
      </c>
    </row>
    <row r="654" spans="1:12">
      <c r="A654" t="s">
        <v>1318</v>
      </c>
      <c r="B654">
        <v>84</v>
      </c>
      <c r="C654">
        <v>52543632</v>
      </c>
      <c r="D654" t="s">
        <v>516</v>
      </c>
      <c r="E654" t="s">
        <v>1319</v>
      </c>
      <c r="F654" t="s">
        <v>15</v>
      </c>
      <c r="G654" t="s">
        <v>16</v>
      </c>
      <c r="H654">
        <v>13200000</v>
      </c>
      <c r="I654">
        <v>5.6</v>
      </c>
      <c r="J654" t="str">
        <f>IF(ISNUMBER(SEARCH("|",D654)),LEFT(D654,SEARCH("|",D654)-1),D654)</f>
        <v>Crime</v>
      </c>
      <c r="K654">
        <f>(C654-H654)</f>
        <v>39343632</v>
      </c>
      <c r="L654">
        <f>CORREL(H654:H4439,C654:C4439)</f>
        <v>9.3534548752415417E-2</v>
      </c>
    </row>
    <row r="655" spans="1:12">
      <c r="A655" t="s">
        <v>1320</v>
      </c>
      <c r="B655">
        <v>101</v>
      </c>
      <c r="C655">
        <v>67266300</v>
      </c>
      <c r="D655" t="s">
        <v>96</v>
      </c>
      <c r="E655" t="s">
        <v>1321</v>
      </c>
      <c r="F655" t="s">
        <v>15</v>
      </c>
      <c r="G655" t="s">
        <v>1097</v>
      </c>
      <c r="H655">
        <v>28000000</v>
      </c>
      <c r="I655">
        <v>6.9</v>
      </c>
      <c r="J655" t="str">
        <f>IF(ISNUMBER(SEARCH("|",D655)),LEFT(D655,SEARCH("|",D655)-1),D655)</f>
        <v>Comedy</v>
      </c>
      <c r="K655">
        <f>(C655-H655)</f>
        <v>39266300</v>
      </c>
      <c r="L655">
        <f>CORREL(H655:H4440,C655:C4440)</f>
        <v>9.3567217505589953E-2</v>
      </c>
    </row>
    <row r="656" spans="1:12">
      <c r="A656" t="s">
        <v>1322</v>
      </c>
      <c r="B656">
        <v>87</v>
      </c>
      <c r="C656">
        <v>40990055</v>
      </c>
      <c r="D656" t="s">
        <v>944</v>
      </c>
      <c r="E656" t="s">
        <v>1323</v>
      </c>
      <c r="F656" t="s">
        <v>15</v>
      </c>
      <c r="G656" t="s">
        <v>357</v>
      </c>
      <c r="H656">
        <v>1800000</v>
      </c>
      <c r="I656">
        <v>5.6</v>
      </c>
      <c r="J656" t="str">
        <f>IF(ISNUMBER(SEARCH("|",D656)),LEFT(D656,SEARCH("|",D656)-1),D656)</f>
        <v>Drama</v>
      </c>
      <c r="K656">
        <f>(C656-H656)</f>
        <v>39190055</v>
      </c>
      <c r="L656">
        <f>CORREL(H656:H4441,C656:C4441)</f>
        <v>9.3606264907086456E-2</v>
      </c>
    </row>
    <row r="657" spans="1:12">
      <c r="A657" t="s">
        <v>711</v>
      </c>
      <c r="B657">
        <v>95</v>
      </c>
      <c r="C657">
        <v>58156435</v>
      </c>
      <c r="D657" t="s">
        <v>771</v>
      </c>
      <c r="E657" t="s">
        <v>1324</v>
      </c>
      <c r="F657" t="s">
        <v>15</v>
      </c>
      <c r="G657" t="s">
        <v>16</v>
      </c>
      <c r="H657">
        <v>19000000</v>
      </c>
      <c r="I657">
        <v>5.9</v>
      </c>
      <c r="J657" t="str">
        <f>IF(ISNUMBER(SEARCH("|",D657)),LEFT(D657,SEARCH("|",D657)-1),D657)</f>
        <v>Adventure</v>
      </c>
      <c r="K657">
        <f>(C657-H657)</f>
        <v>39156435</v>
      </c>
      <c r="L657">
        <f>CORREL(H657:H4442,C657:C4442)</f>
        <v>9.362635018859769E-2</v>
      </c>
    </row>
    <row r="658" spans="1:12">
      <c r="A658" t="s">
        <v>1325</v>
      </c>
      <c r="B658">
        <v>86</v>
      </c>
      <c r="C658">
        <v>39552600</v>
      </c>
      <c r="D658" t="s">
        <v>1326</v>
      </c>
      <c r="E658" t="s">
        <v>1327</v>
      </c>
      <c r="F658" t="s">
        <v>15</v>
      </c>
      <c r="G658" t="s">
        <v>16</v>
      </c>
      <c r="H658">
        <v>500000</v>
      </c>
      <c r="I658">
        <v>6.1</v>
      </c>
      <c r="J658" t="str">
        <f>IF(ISNUMBER(SEARCH("|",D658)),LEFT(D658,SEARCH("|",D658)-1),D658)</f>
        <v>Adventure</v>
      </c>
      <c r="K658">
        <f>(C658-H658)</f>
        <v>39052600</v>
      </c>
      <c r="L658">
        <f>CORREL(H658:H4443,C658:C4443)</f>
        <v>9.3662629034788905E-2</v>
      </c>
    </row>
    <row r="659" spans="1:12">
      <c r="A659" t="s">
        <v>1328</v>
      </c>
      <c r="B659">
        <v>81</v>
      </c>
      <c r="C659">
        <v>66950483</v>
      </c>
      <c r="D659" t="s">
        <v>70</v>
      </c>
      <c r="E659" t="s">
        <v>1329</v>
      </c>
      <c r="F659" t="s">
        <v>15</v>
      </c>
      <c r="G659" t="s">
        <v>16</v>
      </c>
      <c r="H659">
        <v>28000000</v>
      </c>
      <c r="I659">
        <v>6.2</v>
      </c>
      <c r="J659" t="str">
        <f>IF(ISNUMBER(SEARCH("|",D659)),LEFT(D659,SEARCH("|",D659)-1),D659)</f>
        <v>Comedy</v>
      </c>
      <c r="K659">
        <f>(C659-H659)</f>
        <v>38950483</v>
      </c>
      <c r="L659">
        <f>CORREL(H659:H4444,C659:C4444)</f>
        <v>9.3680677082392735E-2</v>
      </c>
    </row>
    <row r="660" spans="1:12">
      <c r="A660" t="s">
        <v>1330</v>
      </c>
      <c r="B660">
        <v>94</v>
      </c>
      <c r="C660">
        <v>51872378</v>
      </c>
      <c r="D660" t="s">
        <v>516</v>
      </c>
      <c r="E660" t="s">
        <v>1331</v>
      </c>
      <c r="F660" t="s">
        <v>15</v>
      </c>
      <c r="G660" t="s">
        <v>16</v>
      </c>
      <c r="H660">
        <v>13000000</v>
      </c>
      <c r="I660">
        <v>6.7</v>
      </c>
      <c r="J660" t="str">
        <f>IF(ISNUMBER(SEARCH("|",D660)),LEFT(D660,SEARCH("|",D660)-1),D660)</f>
        <v>Crime</v>
      </c>
      <c r="K660">
        <f>(C660-H660)</f>
        <v>38872378</v>
      </c>
      <c r="L660">
        <f>CORREL(H660:H4445,C660:C4445)</f>
        <v>9.3719390424936738E-2</v>
      </c>
    </row>
    <row r="661" spans="1:12">
      <c r="A661" t="s">
        <v>1332</v>
      </c>
      <c r="B661">
        <v>105</v>
      </c>
      <c r="C661">
        <v>93815117</v>
      </c>
      <c r="D661" t="s">
        <v>233</v>
      </c>
      <c r="E661" t="s">
        <v>1333</v>
      </c>
      <c r="F661" t="s">
        <v>15</v>
      </c>
      <c r="G661" t="s">
        <v>16</v>
      </c>
      <c r="H661">
        <v>55000000</v>
      </c>
      <c r="I661">
        <v>5.0999999999999996</v>
      </c>
      <c r="J661" t="str">
        <f>IF(ISNUMBER(SEARCH("|",D661)),LEFT(D661,SEARCH("|",D661)-1),D661)</f>
        <v>Comedy</v>
      </c>
      <c r="K661">
        <f>(C661-H661)</f>
        <v>38815117</v>
      </c>
      <c r="L661">
        <f>CORREL(H661:H4446,C661:C4446)</f>
        <v>9.3751267250254483E-2</v>
      </c>
    </row>
    <row r="662" spans="1:12">
      <c r="A662" t="s">
        <v>1334</v>
      </c>
      <c r="B662">
        <v>107</v>
      </c>
      <c r="C662">
        <v>49797148</v>
      </c>
      <c r="D662" t="s">
        <v>276</v>
      </c>
      <c r="E662" t="s">
        <v>1335</v>
      </c>
      <c r="F662" t="s">
        <v>15</v>
      </c>
      <c r="G662" t="s">
        <v>16</v>
      </c>
      <c r="H662">
        <v>11000000</v>
      </c>
      <c r="I662">
        <v>7.2</v>
      </c>
      <c r="J662" t="str">
        <f>IF(ISNUMBER(SEARCH("|",D662)),LEFT(D662,SEARCH("|",D662)-1),D662)</f>
        <v>Comedy</v>
      </c>
      <c r="K662">
        <f>(C662-H662)</f>
        <v>38797148</v>
      </c>
      <c r="L662">
        <f>CORREL(H662:H4447,C662:C4447)</f>
        <v>9.3774073464737581E-2</v>
      </c>
    </row>
    <row r="663" spans="1:12">
      <c r="A663" t="s">
        <v>1336</v>
      </c>
      <c r="B663">
        <v>108</v>
      </c>
      <c r="C663">
        <v>43771291</v>
      </c>
      <c r="D663" t="s">
        <v>552</v>
      </c>
      <c r="E663" t="s">
        <v>1337</v>
      </c>
      <c r="F663" t="s">
        <v>15</v>
      </c>
      <c r="G663" t="s">
        <v>16</v>
      </c>
      <c r="H663">
        <v>5000000</v>
      </c>
      <c r="I663">
        <v>7.1</v>
      </c>
      <c r="J663" t="str">
        <f>IF(ISNUMBER(SEARCH("|",D663)),LEFT(D663,SEARCH("|",D663)-1),D663)</f>
        <v>Mystery</v>
      </c>
      <c r="K663">
        <f>(C663-H663)</f>
        <v>38771291</v>
      </c>
      <c r="L663">
        <f>CORREL(H663:H4448,C663:C4448)</f>
        <v>9.380415832062744E-2</v>
      </c>
    </row>
    <row r="664" spans="1:12">
      <c r="A664" t="s">
        <v>444</v>
      </c>
      <c r="B664">
        <v>132</v>
      </c>
      <c r="C664">
        <v>228756232</v>
      </c>
      <c r="D664" t="s">
        <v>28</v>
      </c>
      <c r="E664" t="s">
        <v>1338</v>
      </c>
      <c r="F664" t="s">
        <v>15</v>
      </c>
      <c r="G664" t="s">
        <v>16</v>
      </c>
      <c r="H664">
        <v>190000000</v>
      </c>
      <c r="I664">
        <v>7.8</v>
      </c>
      <c r="J664" t="str">
        <f>IF(ISNUMBER(SEARCH("|",D664)),LEFT(D664,SEARCH("|",D664)-1),D664)</f>
        <v>Action</v>
      </c>
      <c r="K664">
        <f>(C664-H664)</f>
        <v>38756232</v>
      </c>
      <c r="L664">
        <f>CORREL(H664:H4449,C664:C4449)</f>
        <v>9.3827797912004129E-2</v>
      </c>
    </row>
    <row r="665" spans="1:12">
      <c r="A665" t="s">
        <v>904</v>
      </c>
      <c r="B665">
        <v>113</v>
      </c>
      <c r="C665">
        <v>51697449</v>
      </c>
      <c r="D665" t="s">
        <v>65</v>
      </c>
      <c r="E665" t="s">
        <v>1339</v>
      </c>
      <c r="F665" t="s">
        <v>15</v>
      </c>
      <c r="G665" t="s">
        <v>16</v>
      </c>
      <c r="H665">
        <v>13000000</v>
      </c>
      <c r="I665">
        <v>4.0999999999999996</v>
      </c>
      <c r="J665" t="str">
        <f>IF(ISNUMBER(SEARCH("|",D665)),LEFT(D665,SEARCH("|",D665)-1),D665)</f>
        <v>Comedy</v>
      </c>
      <c r="K665">
        <f>(C665-H665)</f>
        <v>38697449</v>
      </c>
      <c r="L665">
        <f>CORREL(H665:H4450,C665:C4450)</f>
        <v>9.3230230598289887E-2</v>
      </c>
    </row>
    <row r="666" spans="1:12">
      <c r="A666" t="s">
        <v>1340</v>
      </c>
      <c r="B666">
        <v>95</v>
      </c>
      <c r="C666">
        <v>88658172</v>
      </c>
      <c r="D666" t="s">
        <v>128</v>
      </c>
      <c r="E666" t="s">
        <v>1341</v>
      </c>
      <c r="F666" t="s">
        <v>15</v>
      </c>
      <c r="G666" t="s">
        <v>16</v>
      </c>
      <c r="H666">
        <v>50000000</v>
      </c>
      <c r="I666">
        <v>5.6</v>
      </c>
      <c r="J666" t="str">
        <f>IF(ISNUMBER(SEARCH("|",D666)),LEFT(D666,SEARCH("|",D666)-1),D666)</f>
        <v>Comedy</v>
      </c>
      <c r="K666">
        <f>(C666-H666)</f>
        <v>38658172</v>
      </c>
      <c r="L666">
        <f>CORREL(H666:H4451,C666:C4451)</f>
        <v>9.3262166626705223E-2</v>
      </c>
    </row>
    <row r="667" spans="1:12">
      <c r="A667" t="s">
        <v>946</v>
      </c>
      <c r="B667">
        <v>130</v>
      </c>
      <c r="C667">
        <v>208543795</v>
      </c>
      <c r="D667" t="s">
        <v>1342</v>
      </c>
      <c r="E667" t="s">
        <v>1343</v>
      </c>
      <c r="F667" t="s">
        <v>15</v>
      </c>
      <c r="G667" t="s">
        <v>16</v>
      </c>
      <c r="H667">
        <v>170000000</v>
      </c>
      <c r="I667">
        <v>7.6</v>
      </c>
      <c r="J667" t="str">
        <f>IF(ISNUMBER(SEARCH("|",D667)),LEFT(D667,SEARCH("|",D667)-1),D667)</f>
        <v>Action</v>
      </c>
      <c r="K667">
        <f>(C667-H667)</f>
        <v>38543795</v>
      </c>
      <c r="L667">
        <f>CORREL(H667:H4452,C667:C4452)</f>
        <v>9.3290709268744582E-2</v>
      </c>
    </row>
    <row r="668" spans="1:12">
      <c r="A668" t="s">
        <v>1105</v>
      </c>
      <c r="B668">
        <v>119</v>
      </c>
      <c r="C668">
        <v>52293982</v>
      </c>
      <c r="D668" t="s">
        <v>385</v>
      </c>
      <c r="E668" t="s">
        <v>1344</v>
      </c>
      <c r="F668" t="s">
        <v>15</v>
      </c>
      <c r="G668" t="s">
        <v>16</v>
      </c>
      <c r="H668">
        <v>13800000</v>
      </c>
      <c r="I668">
        <v>7</v>
      </c>
      <c r="J668" t="str">
        <f>IF(ISNUMBER(SEARCH("|",D668)),LEFT(D668,SEARCH("|",D668)-1),D668)</f>
        <v>Drama</v>
      </c>
      <c r="K668">
        <f>(C668-H668)</f>
        <v>38493982</v>
      </c>
      <c r="L668">
        <f>CORREL(H668:H4453,C668:C4453)</f>
        <v>9.2839439829017989E-2</v>
      </c>
    </row>
    <row r="669" spans="1:12">
      <c r="A669" t="s">
        <v>204</v>
      </c>
      <c r="B669">
        <v>123</v>
      </c>
      <c r="C669">
        <v>91400000</v>
      </c>
      <c r="D669" t="s">
        <v>1345</v>
      </c>
      <c r="E669" t="s">
        <v>1346</v>
      </c>
      <c r="F669" t="s">
        <v>15</v>
      </c>
      <c r="G669" t="s">
        <v>16</v>
      </c>
      <c r="H669">
        <v>53000000</v>
      </c>
      <c r="I669">
        <v>7.3</v>
      </c>
      <c r="J669" t="str">
        <f>IF(ISNUMBER(SEARCH("|",D669)),LEFT(D669,SEARCH("|",D669)-1),D669)</f>
        <v>Action</v>
      </c>
      <c r="K669">
        <f>(C669-H669)</f>
        <v>38400000</v>
      </c>
      <c r="L669">
        <f>CORREL(H669:H4454,C669:C4454)</f>
        <v>9.2871953782398625E-2</v>
      </c>
    </row>
    <row r="670" spans="1:12">
      <c r="A670" t="s">
        <v>871</v>
      </c>
      <c r="B670">
        <v>117</v>
      </c>
      <c r="C670">
        <v>83287363</v>
      </c>
      <c r="D670" t="s">
        <v>130</v>
      </c>
      <c r="E670" t="s">
        <v>1347</v>
      </c>
      <c r="F670" t="s">
        <v>15</v>
      </c>
      <c r="G670" t="s">
        <v>16</v>
      </c>
      <c r="H670">
        <v>45000000</v>
      </c>
      <c r="I670">
        <v>6.9</v>
      </c>
      <c r="J670" t="str">
        <f>IF(ISNUMBER(SEARCH("|",D670)),LEFT(D670,SEARCH("|",D670)-1),D670)</f>
        <v>Action</v>
      </c>
      <c r="K670">
        <f>(C670-H670)</f>
        <v>38287363</v>
      </c>
      <c r="L670">
        <f>CORREL(H670:H4455,C670:C4455)</f>
        <v>9.2897115851348744E-2</v>
      </c>
    </row>
    <row r="671" spans="1:12">
      <c r="A671" t="s">
        <v>1236</v>
      </c>
      <c r="B671">
        <v>106</v>
      </c>
      <c r="C671">
        <v>163192114</v>
      </c>
      <c r="D671" t="s">
        <v>133</v>
      </c>
      <c r="E671" t="s">
        <v>1348</v>
      </c>
      <c r="F671" t="s">
        <v>15</v>
      </c>
      <c r="G671" t="s">
        <v>16</v>
      </c>
      <c r="H671">
        <v>125000000</v>
      </c>
      <c r="I671">
        <v>5.8</v>
      </c>
      <c r="J671" t="str">
        <f>IF(ISNUMBER(SEARCH("|",D671)),LEFT(D671,SEARCH("|",D671)-1),D671)</f>
        <v>Action</v>
      </c>
      <c r="K671">
        <f>(C671-H671)</f>
        <v>38192114</v>
      </c>
      <c r="L671">
        <f>CORREL(H671:H4456,C671:C4456)</f>
        <v>9.2929898775401906E-2</v>
      </c>
    </row>
    <row r="672" spans="1:12">
      <c r="A672" t="s">
        <v>278</v>
      </c>
      <c r="B672">
        <v>95</v>
      </c>
      <c r="C672">
        <v>56127162</v>
      </c>
      <c r="D672" t="s">
        <v>128</v>
      </c>
      <c r="E672" t="s">
        <v>1349</v>
      </c>
      <c r="F672" t="s">
        <v>15</v>
      </c>
      <c r="G672" t="s">
        <v>16</v>
      </c>
      <c r="H672">
        <v>18000000</v>
      </c>
      <c r="I672">
        <v>5.4</v>
      </c>
      <c r="J672" t="str">
        <f>IF(ISNUMBER(SEARCH("|",D672)),LEFT(D672,SEARCH("|",D672)-1),D672)</f>
        <v>Comedy</v>
      </c>
      <c r="K672">
        <f>(C672-H672)</f>
        <v>38127162</v>
      </c>
      <c r="L672">
        <f>CORREL(H672:H4457,C672:C4457)</f>
        <v>9.2741897211119445E-2</v>
      </c>
    </row>
    <row r="673" spans="1:12">
      <c r="A673" t="s">
        <v>1076</v>
      </c>
      <c r="B673">
        <v>100</v>
      </c>
      <c r="C673">
        <v>73023275</v>
      </c>
      <c r="D673" t="s">
        <v>70</v>
      </c>
      <c r="E673" t="s">
        <v>1350</v>
      </c>
      <c r="F673" t="s">
        <v>15</v>
      </c>
      <c r="G673" t="s">
        <v>16</v>
      </c>
      <c r="H673">
        <v>35000000</v>
      </c>
      <c r="I673">
        <v>5.4</v>
      </c>
      <c r="J673" t="str">
        <f>IF(ISNUMBER(SEARCH("|",D673)),LEFT(D673,SEARCH("|",D673)-1),D673)</f>
        <v>Comedy</v>
      </c>
      <c r="K673">
        <f>(C673-H673)</f>
        <v>38023275</v>
      </c>
      <c r="L673">
        <f>CORREL(H673:H4458,C673:C4458)</f>
        <v>9.2776964171930251E-2</v>
      </c>
    </row>
    <row r="674" spans="1:12">
      <c r="A674" t="s">
        <v>1351</v>
      </c>
      <c r="B674">
        <v>129</v>
      </c>
      <c r="C674">
        <v>54000000</v>
      </c>
      <c r="D674" t="s">
        <v>256</v>
      </c>
      <c r="E674" t="s">
        <v>1352</v>
      </c>
      <c r="F674" t="s">
        <v>15</v>
      </c>
      <c r="G674" t="s">
        <v>16</v>
      </c>
      <c r="H674">
        <v>16000000</v>
      </c>
      <c r="I674">
        <v>7.8</v>
      </c>
      <c r="J674" t="str">
        <f>IF(ISNUMBER(SEARCH("|",D674)),LEFT(D674,SEARCH("|",D674)-1),D674)</f>
        <v>Drama</v>
      </c>
      <c r="K674">
        <f>(C674-H674)</f>
        <v>38000000</v>
      </c>
      <c r="L674">
        <f>CORREL(H674:H4459,C674:C4459)</f>
        <v>9.2814708504124932E-2</v>
      </c>
    </row>
    <row r="675" spans="1:12">
      <c r="A675" t="s">
        <v>1353</v>
      </c>
      <c r="B675">
        <v>107</v>
      </c>
      <c r="C675">
        <v>57744720</v>
      </c>
      <c r="D675" t="s">
        <v>215</v>
      </c>
      <c r="E675" t="s">
        <v>1354</v>
      </c>
      <c r="F675" t="s">
        <v>15</v>
      </c>
      <c r="G675" t="s">
        <v>16</v>
      </c>
      <c r="H675">
        <v>20000000</v>
      </c>
      <c r="I675">
        <v>6.2</v>
      </c>
      <c r="J675" t="str">
        <f>IF(ISNUMBER(SEARCH("|",D675)),LEFT(D675,SEARCH("|",D675)-1),D675)</f>
        <v>Action</v>
      </c>
      <c r="K675">
        <f>(C675-H675)</f>
        <v>37744720</v>
      </c>
      <c r="L675">
        <f>CORREL(H675:H4460,C675:C4460)</f>
        <v>9.2848357135284804E-2</v>
      </c>
    </row>
    <row r="676" spans="1:12">
      <c r="A676" t="s">
        <v>1355</v>
      </c>
      <c r="B676">
        <v>170</v>
      </c>
      <c r="C676">
        <v>59696176</v>
      </c>
      <c r="D676" t="s">
        <v>744</v>
      </c>
      <c r="E676" t="s">
        <v>1356</v>
      </c>
      <c r="F676" t="s">
        <v>15</v>
      </c>
      <c r="G676" t="s">
        <v>16</v>
      </c>
      <c r="H676">
        <v>22000000</v>
      </c>
      <c r="I676">
        <v>5.6</v>
      </c>
      <c r="J676" t="str">
        <f>IF(ISNUMBER(SEARCH("|",D676)),LEFT(D676,SEARCH("|",D676)-1),D676)</f>
        <v>Biography</v>
      </c>
      <c r="K676">
        <f>(C676-H676)</f>
        <v>37696176</v>
      </c>
      <c r="L676">
        <f>CORREL(H676:H4461,C676:C4461)</f>
        <v>9.2883992892874648E-2</v>
      </c>
    </row>
    <row r="677" spans="1:12">
      <c r="A677" t="s">
        <v>1357</v>
      </c>
      <c r="B677">
        <v>152</v>
      </c>
      <c r="C677">
        <v>43650000</v>
      </c>
      <c r="D677" t="s">
        <v>1358</v>
      </c>
      <c r="E677" t="s">
        <v>1359</v>
      </c>
      <c r="F677" t="s">
        <v>15</v>
      </c>
      <c r="G677" t="s">
        <v>16</v>
      </c>
      <c r="H677">
        <v>6000000</v>
      </c>
      <c r="I677">
        <v>7.6</v>
      </c>
      <c r="J677" t="str">
        <f>IF(ISNUMBER(SEARCH("|",D677)),LEFT(D677,SEARCH("|",D677)-1),D677)</f>
        <v>Crime</v>
      </c>
      <c r="K677">
        <f>(C677-H677)</f>
        <v>37650000</v>
      </c>
      <c r="L677">
        <f>CORREL(H677:H4462,C677:C4462)</f>
        <v>9.2920476163567953E-2</v>
      </c>
    </row>
    <row r="678" spans="1:12">
      <c r="A678" t="s">
        <v>1360</v>
      </c>
      <c r="B678">
        <v>86</v>
      </c>
      <c r="C678">
        <v>40041683</v>
      </c>
      <c r="D678" t="s">
        <v>187</v>
      </c>
      <c r="E678" t="s">
        <v>1361</v>
      </c>
      <c r="F678" t="s">
        <v>15</v>
      </c>
      <c r="G678" t="s">
        <v>16</v>
      </c>
      <c r="H678">
        <v>2500000</v>
      </c>
      <c r="I678">
        <v>5.0999999999999996</v>
      </c>
      <c r="J678" t="str">
        <f>IF(ISNUMBER(SEARCH("|",D678)),LEFT(D678,SEARCH("|",D678)-1),D678)</f>
        <v>Comedy</v>
      </c>
      <c r="K678">
        <f>(C678-H678)</f>
        <v>37541683</v>
      </c>
      <c r="L678">
        <f>CORREL(H678:H4463,C678:C4463)</f>
        <v>9.2944163045658432E-2</v>
      </c>
    </row>
    <row r="679" spans="1:12">
      <c r="A679" t="s">
        <v>594</v>
      </c>
      <c r="B679">
        <v>109</v>
      </c>
      <c r="C679">
        <v>47536959</v>
      </c>
      <c r="D679" t="s">
        <v>256</v>
      </c>
      <c r="E679" t="s">
        <v>1362</v>
      </c>
      <c r="F679" t="s">
        <v>15</v>
      </c>
      <c r="G679" t="s">
        <v>16</v>
      </c>
      <c r="H679">
        <v>10000000</v>
      </c>
      <c r="I679">
        <v>7.3</v>
      </c>
      <c r="J679" t="str">
        <f>IF(ISNUMBER(SEARCH("|",D679)),LEFT(D679,SEARCH("|",D679)-1),D679)</f>
        <v>Drama</v>
      </c>
      <c r="K679">
        <f>(C679-H679)</f>
        <v>37536959</v>
      </c>
      <c r="L679">
        <f>CORREL(H679:H4464,C679:C4464)</f>
        <v>9.2963172062041174E-2</v>
      </c>
    </row>
    <row r="680" spans="1:12">
      <c r="A680" t="s">
        <v>1363</v>
      </c>
      <c r="B680">
        <v>103</v>
      </c>
      <c r="C680">
        <v>42365600</v>
      </c>
      <c r="D680" t="s">
        <v>1364</v>
      </c>
      <c r="E680" t="s">
        <v>1365</v>
      </c>
      <c r="F680" t="s">
        <v>15</v>
      </c>
      <c r="G680" t="s">
        <v>153</v>
      </c>
      <c r="H680">
        <v>5000000</v>
      </c>
      <c r="I680">
        <v>7</v>
      </c>
      <c r="J680" t="str">
        <f>IF(ISNUMBER(SEARCH("|",D680)),LEFT(D680,SEARCH("|",D680)-1),D680)</f>
        <v>Adventure</v>
      </c>
      <c r="K680">
        <f>(C680-H680)</f>
        <v>37365600</v>
      </c>
      <c r="L680">
        <f>CORREL(H680:H4465,C680:C4465)</f>
        <v>9.2991089136173849E-2</v>
      </c>
    </row>
    <row r="681" spans="1:12">
      <c r="A681" t="s">
        <v>1366</v>
      </c>
      <c r="B681">
        <v>95</v>
      </c>
      <c r="C681">
        <v>54322273</v>
      </c>
      <c r="D681" t="s">
        <v>1367</v>
      </c>
      <c r="E681" t="s">
        <v>1368</v>
      </c>
      <c r="F681" t="s">
        <v>15</v>
      </c>
      <c r="G681" t="s">
        <v>153</v>
      </c>
      <c r="H681">
        <v>17000000</v>
      </c>
      <c r="I681">
        <v>6.4</v>
      </c>
      <c r="J681" t="str">
        <f>IF(ISNUMBER(SEARCH("|",D681)),LEFT(D681,SEARCH("|",D681)-1),D681)</f>
        <v>Drama</v>
      </c>
      <c r="K681">
        <f>(C681-H681)</f>
        <v>37322273</v>
      </c>
      <c r="L681">
        <f>CORREL(H681:H4466,C681:C4466)</f>
        <v>9.3013095507312682E-2</v>
      </c>
    </row>
    <row r="682" spans="1:12">
      <c r="A682" t="s">
        <v>1271</v>
      </c>
      <c r="B682">
        <v>86</v>
      </c>
      <c r="C682">
        <v>54257433</v>
      </c>
      <c r="D682" t="s">
        <v>944</v>
      </c>
      <c r="E682" t="s">
        <v>1369</v>
      </c>
      <c r="F682" t="s">
        <v>15</v>
      </c>
      <c r="G682" t="s">
        <v>16</v>
      </c>
      <c r="H682">
        <v>17000000</v>
      </c>
      <c r="I682">
        <v>6.8</v>
      </c>
      <c r="J682" t="str">
        <f>IF(ISNUMBER(SEARCH("|",D682)),LEFT(D682,SEARCH("|",D682)-1),D682)</f>
        <v>Drama</v>
      </c>
      <c r="K682">
        <f>(C682-H682)</f>
        <v>37257433</v>
      </c>
      <c r="L682">
        <f>CORREL(H682:H4467,C682:C4467)</f>
        <v>9.3046483355781848E-2</v>
      </c>
    </row>
    <row r="683" spans="1:12">
      <c r="A683" t="s">
        <v>682</v>
      </c>
      <c r="B683">
        <v>136</v>
      </c>
      <c r="C683">
        <v>67253092</v>
      </c>
      <c r="D683" t="s">
        <v>385</v>
      </c>
      <c r="E683" t="s">
        <v>1370</v>
      </c>
      <c r="F683" t="s">
        <v>15</v>
      </c>
      <c r="G683" t="s">
        <v>16</v>
      </c>
      <c r="H683">
        <v>30000000</v>
      </c>
      <c r="I683">
        <v>7.2</v>
      </c>
      <c r="J683" t="str">
        <f>IF(ISNUMBER(SEARCH("|",D683)),LEFT(D683,SEARCH("|",D683)-1),D683)</f>
        <v>Drama</v>
      </c>
      <c r="K683">
        <f>(C683-H683)</f>
        <v>37253092</v>
      </c>
      <c r="L683">
        <f>CORREL(H683:H4468,C683:C4468)</f>
        <v>9.307979364828603E-2</v>
      </c>
    </row>
    <row r="684" spans="1:12">
      <c r="A684" t="s">
        <v>1371</v>
      </c>
      <c r="B684">
        <v>96</v>
      </c>
      <c r="C684">
        <v>54239856</v>
      </c>
      <c r="D684" t="s">
        <v>140</v>
      </c>
      <c r="E684" t="s">
        <v>1372</v>
      </c>
      <c r="F684" t="s">
        <v>15</v>
      </c>
      <c r="G684" t="s">
        <v>16</v>
      </c>
      <c r="H684">
        <v>17000000</v>
      </c>
      <c r="I684">
        <v>6.5</v>
      </c>
      <c r="J684" t="str">
        <f>IF(ISNUMBER(SEARCH("|",D684)),LEFT(D684,SEARCH("|",D684)-1),D684)</f>
        <v>Horror</v>
      </c>
      <c r="K684">
        <f>(C684-H684)</f>
        <v>37239856</v>
      </c>
      <c r="L684">
        <f>CORREL(H684:H4469,C684:C4469)</f>
        <v>9.3117432085558532E-2</v>
      </c>
    </row>
    <row r="685" spans="1:12">
      <c r="A685" t="s">
        <v>330</v>
      </c>
      <c r="B685">
        <v>113</v>
      </c>
      <c r="C685">
        <v>45063889</v>
      </c>
      <c r="D685" t="s">
        <v>1373</v>
      </c>
      <c r="E685" t="s">
        <v>1374</v>
      </c>
      <c r="F685" t="s">
        <v>15</v>
      </c>
      <c r="G685" t="s">
        <v>153</v>
      </c>
      <c r="H685">
        <v>8000000</v>
      </c>
      <c r="I685">
        <v>7.6</v>
      </c>
      <c r="J685" t="str">
        <f>IF(ISNUMBER(SEARCH("|",D685)),LEFT(D685,SEARCH("|",D685)-1),D685)</f>
        <v>Drama</v>
      </c>
      <c r="K685">
        <f>(C685-H685)</f>
        <v>37063889</v>
      </c>
      <c r="L685">
        <f>CORREL(H685:H4470,C685:C4470)</f>
        <v>9.3150777813981664E-2</v>
      </c>
    </row>
    <row r="686" spans="1:12">
      <c r="A686" t="s">
        <v>1375</v>
      </c>
      <c r="B686">
        <v>197</v>
      </c>
      <c r="C686">
        <v>46300000</v>
      </c>
      <c r="D686" t="s">
        <v>178</v>
      </c>
      <c r="E686" t="s">
        <v>1376</v>
      </c>
      <c r="F686" t="s">
        <v>15</v>
      </c>
      <c r="G686" t="s">
        <v>16</v>
      </c>
      <c r="H686">
        <v>9400000</v>
      </c>
      <c r="I686">
        <v>7.6</v>
      </c>
      <c r="J686" t="str">
        <f>IF(ISNUMBER(SEARCH("|",D686)),LEFT(D686,SEARCH("|",D686)-1),D686)</f>
        <v>Action</v>
      </c>
      <c r="K686">
        <f>(C686-H686)</f>
        <v>36900000</v>
      </c>
      <c r="L686">
        <f>CORREL(H686:H4471,C686:C4471)</f>
        <v>9.3175909084843286E-2</v>
      </c>
    </row>
    <row r="687" spans="1:12">
      <c r="A687" t="s">
        <v>1377</v>
      </c>
      <c r="B687">
        <v>106</v>
      </c>
      <c r="C687">
        <v>52885587</v>
      </c>
      <c r="D687" t="s">
        <v>479</v>
      </c>
      <c r="E687" t="s">
        <v>1378</v>
      </c>
      <c r="F687" t="s">
        <v>15</v>
      </c>
      <c r="G687" t="s">
        <v>16</v>
      </c>
      <c r="H687">
        <v>16000000</v>
      </c>
      <c r="I687">
        <v>6.4</v>
      </c>
      <c r="J687" t="str">
        <f>IF(ISNUMBER(SEARCH("|",D687)),LEFT(D687,SEARCH("|",D687)-1),D687)</f>
        <v>Comedy</v>
      </c>
      <c r="K687">
        <f>(C687-H687)</f>
        <v>36885587</v>
      </c>
      <c r="L687">
        <f>CORREL(H687:H4472,C687:C4472)</f>
        <v>9.3202280282832714E-2</v>
      </c>
    </row>
    <row r="688" spans="1:12">
      <c r="A688" t="s">
        <v>127</v>
      </c>
      <c r="B688">
        <v>68</v>
      </c>
      <c r="C688">
        <v>53868030</v>
      </c>
      <c r="D688" t="s">
        <v>397</v>
      </c>
      <c r="E688" t="s">
        <v>1379</v>
      </c>
      <c r="F688" t="s">
        <v>15</v>
      </c>
      <c r="G688" t="s">
        <v>16</v>
      </c>
      <c r="H688">
        <v>17000000</v>
      </c>
      <c r="I688">
        <v>7</v>
      </c>
      <c r="J688" t="str">
        <f>IF(ISNUMBER(SEARCH("|",D688)),LEFT(D688,SEARCH("|",D688)-1),D688)</f>
        <v>Comedy</v>
      </c>
      <c r="K688">
        <f>(C688-H688)</f>
        <v>36868030</v>
      </c>
      <c r="L688">
        <f>CORREL(H688:H4473,C688:C4473)</f>
        <v>9.323443622836701E-2</v>
      </c>
    </row>
    <row r="689" spans="1:12">
      <c r="A689" t="s">
        <v>1380</v>
      </c>
      <c r="B689">
        <v>134</v>
      </c>
      <c r="C689">
        <v>56667870</v>
      </c>
      <c r="D689" t="s">
        <v>744</v>
      </c>
      <c r="E689" t="s">
        <v>1381</v>
      </c>
      <c r="F689" t="s">
        <v>15</v>
      </c>
      <c r="G689" t="s">
        <v>16</v>
      </c>
      <c r="H689">
        <v>20000000</v>
      </c>
      <c r="I689">
        <v>8.1</v>
      </c>
      <c r="J689" t="str">
        <f>IF(ISNUMBER(SEARCH("|",D689)),LEFT(D689,SEARCH("|",D689)-1),D689)</f>
        <v>Biography</v>
      </c>
      <c r="K689">
        <f>(C689-H689)</f>
        <v>36667870</v>
      </c>
      <c r="L689">
        <f>CORREL(H689:H4474,C689:C4474)</f>
        <v>9.3267278309421678E-2</v>
      </c>
    </row>
    <row r="690" spans="1:12">
      <c r="A690" t="s">
        <v>1382</v>
      </c>
      <c r="B690">
        <v>117</v>
      </c>
      <c r="C690">
        <v>116643346</v>
      </c>
      <c r="D690" t="s">
        <v>540</v>
      </c>
      <c r="E690" t="s">
        <v>1383</v>
      </c>
      <c r="F690" t="s">
        <v>15</v>
      </c>
      <c r="G690" t="s">
        <v>16</v>
      </c>
      <c r="H690">
        <v>80000000</v>
      </c>
      <c r="I690">
        <v>6</v>
      </c>
      <c r="J690" t="str">
        <f>IF(ISNUMBER(SEARCH("|",D690)),LEFT(D690,SEARCH("|",D690)-1),D690)</f>
        <v>Action</v>
      </c>
      <c r="K690">
        <f>(C690-H690)</f>
        <v>36643346</v>
      </c>
      <c r="L690">
        <f>CORREL(H690:H4475,C690:C4475)</f>
        <v>9.3301597635190608E-2</v>
      </c>
    </row>
    <row r="691" spans="1:12">
      <c r="A691" t="s">
        <v>580</v>
      </c>
      <c r="B691">
        <v>124</v>
      </c>
      <c r="C691">
        <v>176636816</v>
      </c>
      <c r="D691" t="s">
        <v>28</v>
      </c>
      <c r="E691" t="s">
        <v>1384</v>
      </c>
      <c r="F691" t="s">
        <v>15</v>
      </c>
      <c r="G691" t="s">
        <v>16</v>
      </c>
      <c r="H691">
        <v>140000000</v>
      </c>
      <c r="I691">
        <v>6.9</v>
      </c>
      <c r="J691" t="str">
        <f>IF(ISNUMBER(SEARCH("|",D691)),LEFT(D691,SEARCH("|",D691)-1),D691)</f>
        <v>Action</v>
      </c>
      <c r="K691">
        <f>(C691-H691)</f>
        <v>36636816</v>
      </c>
      <c r="L691">
        <f>CORREL(H691:H4476,C691:C4476)</f>
        <v>9.327712984161976E-2</v>
      </c>
    </row>
    <row r="692" spans="1:12">
      <c r="A692" t="s">
        <v>1385</v>
      </c>
      <c r="B692">
        <v>91</v>
      </c>
      <c r="C692">
        <v>66600000</v>
      </c>
      <c r="D692" t="s">
        <v>224</v>
      </c>
      <c r="E692" t="s">
        <v>1386</v>
      </c>
      <c r="F692" t="s">
        <v>15</v>
      </c>
      <c r="G692" t="s">
        <v>138</v>
      </c>
      <c r="H692">
        <v>30000000</v>
      </c>
      <c r="I692">
        <v>6.8</v>
      </c>
      <c r="J692" t="str">
        <f>IF(ISNUMBER(SEARCH("|",D692)),LEFT(D692,SEARCH("|",D692)-1),D692)</f>
        <v>Comedy</v>
      </c>
      <c r="K692">
        <f>(C692-H692)</f>
        <v>36600000</v>
      </c>
      <c r="L692">
        <f>CORREL(H692:H4477,C692:C4477)</f>
        <v>9.3013655796369013E-2</v>
      </c>
    </row>
    <row r="693" spans="1:12">
      <c r="A693" t="s">
        <v>1098</v>
      </c>
      <c r="B693">
        <v>120</v>
      </c>
      <c r="C693">
        <v>43800000</v>
      </c>
      <c r="D693" t="s">
        <v>473</v>
      </c>
      <c r="E693" t="s">
        <v>1387</v>
      </c>
      <c r="F693" t="s">
        <v>15</v>
      </c>
      <c r="G693" t="s">
        <v>153</v>
      </c>
      <c r="H693">
        <v>7200000</v>
      </c>
      <c r="I693">
        <v>6.7</v>
      </c>
      <c r="J693" t="str">
        <f>IF(ISNUMBER(SEARCH("|",D693)),LEFT(D693,SEARCH("|",D693)-1),D693)</f>
        <v>Action</v>
      </c>
      <c r="K693">
        <f>(C693-H693)</f>
        <v>36600000</v>
      </c>
      <c r="L693">
        <f>CORREL(H693:H4478,C693:C4478)</f>
        <v>9.3050803339636043E-2</v>
      </c>
    </row>
    <row r="694" spans="1:12">
      <c r="A694" t="s">
        <v>1388</v>
      </c>
      <c r="B694">
        <v>133</v>
      </c>
      <c r="C694">
        <v>66528842</v>
      </c>
      <c r="D694" t="s">
        <v>1389</v>
      </c>
      <c r="E694" t="s">
        <v>1390</v>
      </c>
      <c r="F694" t="s">
        <v>15</v>
      </c>
      <c r="G694" t="s">
        <v>16</v>
      </c>
      <c r="H694">
        <v>30000000</v>
      </c>
      <c r="I694">
        <v>7.5</v>
      </c>
      <c r="J694" t="str">
        <f>IF(ISNUMBER(SEARCH("|",D694)),LEFT(D694,SEARCH("|",D694)-1),D694)</f>
        <v>Drama</v>
      </c>
      <c r="K694">
        <f>(C694-H694)</f>
        <v>36528842</v>
      </c>
      <c r="L694">
        <f>CORREL(H694:H4479,C694:C4479)</f>
        <v>9.3074561365023498E-2</v>
      </c>
    </row>
    <row r="695" spans="1:12">
      <c r="A695" t="s">
        <v>1391</v>
      </c>
      <c r="B695">
        <v>101</v>
      </c>
      <c r="C695">
        <v>51527787</v>
      </c>
      <c r="D695" t="s">
        <v>867</v>
      </c>
      <c r="E695" t="s">
        <v>1392</v>
      </c>
      <c r="F695" t="s">
        <v>15</v>
      </c>
      <c r="G695" t="s">
        <v>16</v>
      </c>
      <c r="H695">
        <v>15000000</v>
      </c>
      <c r="I695">
        <v>5.5</v>
      </c>
      <c r="J695" t="str">
        <f>IF(ISNUMBER(SEARCH("|",D695)),LEFT(D695,SEARCH("|",D695)-1),D695)</f>
        <v>Horror</v>
      </c>
      <c r="K695">
        <f>(C695-H695)</f>
        <v>36527787</v>
      </c>
      <c r="L695">
        <f>CORREL(H695:H4480,C695:C4480)</f>
        <v>9.3111677214540542E-2</v>
      </c>
    </row>
    <row r="696" spans="1:12">
      <c r="A696" t="s">
        <v>1393</v>
      </c>
      <c r="B696">
        <v>119</v>
      </c>
      <c r="C696">
        <v>66468315</v>
      </c>
      <c r="D696" t="s">
        <v>1394</v>
      </c>
      <c r="E696" t="s">
        <v>1395</v>
      </c>
      <c r="F696" t="s">
        <v>15</v>
      </c>
      <c r="G696" t="s">
        <v>16</v>
      </c>
      <c r="H696">
        <v>30000000</v>
      </c>
      <c r="I696">
        <v>7.4</v>
      </c>
      <c r="J696" t="str">
        <f>IF(ISNUMBER(SEARCH("|",D696)),LEFT(D696,SEARCH("|",D696)-1),D696)</f>
        <v>Action</v>
      </c>
      <c r="K696">
        <f>(C696-H696)</f>
        <v>36468315</v>
      </c>
      <c r="L696">
        <f>CORREL(H696:H4481,C696:C4481)</f>
        <v>9.3142895244071836E-2</v>
      </c>
    </row>
    <row r="697" spans="1:12">
      <c r="A697" t="s">
        <v>1396</v>
      </c>
      <c r="B697">
        <v>118</v>
      </c>
      <c r="C697">
        <v>56398162</v>
      </c>
      <c r="D697" t="s">
        <v>1397</v>
      </c>
      <c r="E697" t="s">
        <v>1398</v>
      </c>
      <c r="F697" t="s">
        <v>15</v>
      </c>
      <c r="G697" t="s">
        <v>16</v>
      </c>
      <c r="H697">
        <v>20000000</v>
      </c>
      <c r="I697">
        <v>5.7</v>
      </c>
      <c r="J697" t="str">
        <f>IF(ISNUMBER(SEARCH("|",D697)),LEFT(D697,SEARCH("|",D697)-1),D697)</f>
        <v>Comedy</v>
      </c>
      <c r="K697">
        <f>(C697-H697)</f>
        <v>36398162</v>
      </c>
      <c r="L697">
        <f>CORREL(H697:H4482,C697:C4482)</f>
        <v>9.3179998641203285E-2</v>
      </c>
    </row>
    <row r="698" spans="1:12">
      <c r="A698" t="s">
        <v>727</v>
      </c>
      <c r="B698">
        <v>124</v>
      </c>
      <c r="C698">
        <v>46377022</v>
      </c>
      <c r="D698" t="s">
        <v>65</v>
      </c>
      <c r="E698" t="s">
        <v>1399</v>
      </c>
      <c r="F698" t="s">
        <v>15</v>
      </c>
      <c r="G698" t="s">
        <v>153</v>
      </c>
      <c r="H698">
        <v>10000000</v>
      </c>
      <c r="I698">
        <v>7.3</v>
      </c>
      <c r="J698" t="str">
        <f>IF(ISNUMBER(SEARCH("|",D698)),LEFT(D698,SEARCH("|",D698)-1),D698)</f>
        <v>Comedy</v>
      </c>
      <c r="K698">
        <f>(C698-H698)</f>
        <v>36377022</v>
      </c>
      <c r="L698">
        <f>CORREL(H698:H4483,C698:C4483)</f>
        <v>9.3214305842618222E-2</v>
      </c>
    </row>
    <row r="699" spans="1:12">
      <c r="A699" t="s">
        <v>1400</v>
      </c>
      <c r="B699">
        <v>135</v>
      </c>
      <c r="C699">
        <v>64371181</v>
      </c>
      <c r="D699" t="s">
        <v>1401</v>
      </c>
      <c r="E699" t="s">
        <v>1402</v>
      </c>
      <c r="F699" t="s">
        <v>15</v>
      </c>
      <c r="G699" t="s">
        <v>16</v>
      </c>
      <c r="H699">
        <v>28000000</v>
      </c>
      <c r="I699">
        <v>7.5</v>
      </c>
      <c r="J699" t="str">
        <f>IF(ISNUMBER(SEARCH("|",D699)),LEFT(D699,SEARCH("|",D699)-1),D699)</f>
        <v>Biography</v>
      </c>
      <c r="K699">
        <f>(C699-H699)</f>
        <v>36371181</v>
      </c>
      <c r="L699">
        <f>CORREL(H699:H4484,C699:C4484)</f>
        <v>9.3240862356935891E-2</v>
      </c>
    </row>
    <row r="700" spans="1:12">
      <c r="A700" t="s">
        <v>115</v>
      </c>
      <c r="B700">
        <v>105</v>
      </c>
      <c r="C700">
        <v>56362352</v>
      </c>
      <c r="D700" t="s">
        <v>1403</v>
      </c>
      <c r="E700" t="s">
        <v>1404</v>
      </c>
      <c r="F700" t="s">
        <v>15</v>
      </c>
      <c r="G700" t="s">
        <v>16</v>
      </c>
      <c r="H700">
        <v>20000000</v>
      </c>
      <c r="I700">
        <v>7.9</v>
      </c>
      <c r="J700" t="str">
        <f>IF(ISNUMBER(SEARCH("|",D700)),LEFT(D700,SEARCH("|",D700)-1),D700)</f>
        <v>Fantasy</v>
      </c>
      <c r="K700">
        <f>(C700-H700)</f>
        <v>36362352</v>
      </c>
      <c r="L700">
        <f>CORREL(H700:H4485,C700:C4485)</f>
        <v>9.3277783507873052E-2</v>
      </c>
    </row>
    <row r="701" spans="1:12">
      <c r="A701" t="s">
        <v>1405</v>
      </c>
      <c r="B701">
        <v>112</v>
      </c>
      <c r="C701">
        <v>206360018</v>
      </c>
      <c r="D701" t="s">
        <v>133</v>
      </c>
      <c r="E701" t="s">
        <v>1406</v>
      </c>
      <c r="F701" t="s">
        <v>15</v>
      </c>
      <c r="G701" t="s">
        <v>16</v>
      </c>
      <c r="H701">
        <v>170000000</v>
      </c>
      <c r="I701">
        <v>7.1</v>
      </c>
      <c r="J701" t="str">
        <f>IF(ISNUMBER(SEARCH("|",D701)),LEFT(D701,SEARCH("|",D701)-1),D701)</f>
        <v>Action</v>
      </c>
      <c r="K701">
        <f>(C701-H701)</f>
        <v>36360018</v>
      </c>
      <c r="L701">
        <f>CORREL(H701:H4486,C701:C4486)</f>
        <v>9.3312124997117107E-2</v>
      </c>
    </row>
    <row r="702" spans="1:12">
      <c r="A702" t="s">
        <v>197</v>
      </c>
      <c r="B702">
        <v>139</v>
      </c>
      <c r="C702">
        <v>58328680</v>
      </c>
      <c r="D702" t="s">
        <v>1407</v>
      </c>
      <c r="E702" t="s">
        <v>1408</v>
      </c>
      <c r="F702" t="s">
        <v>15</v>
      </c>
      <c r="G702" t="s">
        <v>16</v>
      </c>
      <c r="H702">
        <v>22000000</v>
      </c>
      <c r="I702">
        <v>7.5</v>
      </c>
      <c r="J702" t="str">
        <f>IF(ISNUMBER(SEARCH("|",D702)),LEFT(D702,SEARCH("|",D702)-1),D702)</f>
        <v>Drama</v>
      </c>
      <c r="K702">
        <f>(C702-H702)</f>
        <v>36328680</v>
      </c>
      <c r="L702">
        <f>CORREL(H702:H4487,C702:C4487)</f>
        <v>9.2861366244067545E-2</v>
      </c>
    </row>
    <row r="703" spans="1:12">
      <c r="A703" t="s">
        <v>505</v>
      </c>
      <c r="B703">
        <v>137</v>
      </c>
      <c r="C703">
        <v>66207920</v>
      </c>
      <c r="D703" t="s">
        <v>35</v>
      </c>
      <c r="E703" t="s">
        <v>1409</v>
      </c>
      <c r="F703" t="s">
        <v>15</v>
      </c>
      <c r="G703" t="s">
        <v>16</v>
      </c>
      <c r="H703">
        <v>30000000</v>
      </c>
      <c r="I703">
        <v>8</v>
      </c>
      <c r="J703" t="str">
        <f>IF(ISNUMBER(SEARCH("|",D703)),LEFT(D703,SEARCH("|",D703)-1),D703)</f>
        <v>Action</v>
      </c>
      <c r="K703">
        <f>(C703-H703)</f>
        <v>36207920</v>
      </c>
      <c r="L703">
        <f>CORREL(H703:H4488,C703:C4488)</f>
        <v>9.2896832218143349E-2</v>
      </c>
    </row>
    <row r="704" spans="1:12">
      <c r="A704" t="s">
        <v>1410</v>
      </c>
      <c r="B704">
        <v>110</v>
      </c>
      <c r="C704">
        <v>56154094</v>
      </c>
      <c r="D704" t="s">
        <v>20</v>
      </c>
      <c r="E704" t="s">
        <v>1411</v>
      </c>
      <c r="F704" t="s">
        <v>15</v>
      </c>
      <c r="G704" t="s">
        <v>153</v>
      </c>
      <c r="H704">
        <v>20000000</v>
      </c>
      <c r="I704">
        <v>7.6</v>
      </c>
      <c r="J704" t="str">
        <f>IF(ISNUMBER(SEARCH("|",D704)),LEFT(D704,SEARCH("|",D704)-1),D704)</f>
        <v>Drama</v>
      </c>
      <c r="K704">
        <f>(C704-H704)</f>
        <v>36154094</v>
      </c>
      <c r="L704">
        <f>CORREL(H704:H4489,C704:C4489)</f>
        <v>9.2933959114553238E-2</v>
      </c>
    </row>
    <row r="705" spans="1:12">
      <c r="A705" t="s">
        <v>1412</v>
      </c>
      <c r="B705">
        <v>100</v>
      </c>
      <c r="C705">
        <v>48637684</v>
      </c>
      <c r="D705" t="s">
        <v>128</v>
      </c>
      <c r="E705" t="s">
        <v>1413</v>
      </c>
      <c r="F705" t="s">
        <v>15</v>
      </c>
      <c r="G705" t="s">
        <v>16</v>
      </c>
      <c r="H705">
        <v>12500000</v>
      </c>
      <c r="I705">
        <v>6.1</v>
      </c>
      <c r="J705" t="str">
        <f>IF(ISNUMBER(SEARCH("|",D705)),LEFT(D705,SEARCH("|",D705)-1),D705)</f>
        <v>Comedy</v>
      </c>
      <c r="K705">
        <f>(C705-H705)</f>
        <v>36137684</v>
      </c>
      <c r="L705">
        <f>CORREL(H705:H4490,C705:C4490)</f>
        <v>9.2968261676308228E-2</v>
      </c>
    </row>
    <row r="706" spans="1:12">
      <c r="A706" t="s">
        <v>1414</v>
      </c>
      <c r="B706">
        <v>117</v>
      </c>
      <c r="C706">
        <v>49121934</v>
      </c>
      <c r="D706" t="s">
        <v>233</v>
      </c>
      <c r="E706" t="s">
        <v>1415</v>
      </c>
      <c r="F706" t="s">
        <v>15</v>
      </c>
      <c r="G706" t="s">
        <v>16</v>
      </c>
      <c r="H706">
        <v>13000000</v>
      </c>
      <c r="I706">
        <v>6.1</v>
      </c>
      <c r="J706" t="str">
        <f>IF(ISNUMBER(SEARCH("|",D706)),LEFT(D706,SEARCH("|",D706)-1),D706)</f>
        <v>Comedy</v>
      </c>
      <c r="K706">
        <f>(C706-H706)</f>
        <v>36121934</v>
      </c>
      <c r="L706">
        <f>CORREL(H706:H4491,C706:C4491)</f>
        <v>9.2997175326776343E-2</v>
      </c>
    </row>
    <row r="707" spans="1:12">
      <c r="A707" t="s">
        <v>1416</v>
      </c>
      <c r="B707">
        <v>115</v>
      </c>
      <c r="C707">
        <v>43490057</v>
      </c>
      <c r="D707" t="s">
        <v>65</v>
      </c>
      <c r="E707" t="s">
        <v>1417</v>
      </c>
      <c r="F707" t="s">
        <v>15</v>
      </c>
      <c r="G707" t="s">
        <v>16</v>
      </c>
      <c r="H707">
        <v>7500000</v>
      </c>
      <c r="I707">
        <v>6.9</v>
      </c>
      <c r="J707" t="str">
        <f>IF(ISNUMBER(SEARCH("|",D707)),LEFT(D707,SEARCH("|",D707)-1),D707)</f>
        <v>Comedy</v>
      </c>
      <c r="K707">
        <f>(C707-H707)</f>
        <v>35990057</v>
      </c>
      <c r="L707">
        <f>CORREL(H707:H4492,C707:C4492)</f>
        <v>9.3026532591021532E-2</v>
      </c>
    </row>
    <row r="708" spans="1:12">
      <c r="A708" t="s">
        <v>50</v>
      </c>
      <c r="B708">
        <v>135</v>
      </c>
      <c r="C708">
        <v>70960517</v>
      </c>
      <c r="D708" t="s">
        <v>20</v>
      </c>
      <c r="E708" t="s">
        <v>1418</v>
      </c>
      <c r="F708" t="s">
        <v>15</v>
      </c>
      <c r="G708" t="s">
        <v>16</v>
      </c>
      <c r="H708">
        <v>35000000</v>
      </c>
      <c r="I708">
        <v>7.5</v>
      </c>
      <c r="J708" t="str">
        <f>IF(ISNUMBER(SEARCH("|",D708)),LEFT(D708,SEARCH("|",D708)-1),D708)</f>
        <v>Drama</v>
      </c>
      <c r="K708">
        <f>(C708-H708)</f>
        <v>35960517</v>
      </c>
      <c r="L708">
        <f>CORREL(H708:H4493,C708:C4493)</f>
        <v>9.3050061895789724E-2</v>
      </c>
    </row>
    <row r="709" spans="1:12">
      <c r="A709" t="s">
        <v>752</v>
      </c>
      <c r="B709">
        <v>105</v>
      </c>
      <c r="C709">
        <v>63910583</v>
      </c>
      <c r="D709" t="s">
        <v>128</v>
      </c>
      <c r="E709" t="s">
        <v>1419</v>
      </c>
      <c r="F709" t="s">
        <v>15</v>
      </c>
      <c r="G709" t="s">
        <v>16</v>
      </c>
      <c r="H709">
        <v>28000000</v>
      </c>
      <c r="I709">
        <v>6.6</v>
      </c>
      <c r="J709" t="str">
        <f>IF(ISNUMBER(SEARCH("|",D709)),LEFT(D709,SEARCH("|",D709)-1),D709)</f>
        <v>Comedy</v>
      </c>
      <c r="K709">
        <f>(C709-H709)</f>
        <v>35910583</v>
      </c>
      <c r="L709">
        <f>CORREL(H709:H4494,C709:C4494)</f>
        <v>9.3086533408952718E-2</v>
      </c>
    </row>
    <row r="710" spans="1:12">
      <c r="A710" t="s">
        <v>1420</v>
      </c>
      <c r="B710">
        <v>69</v>
      </c>
      <c r="C710">
        <v>48092846</v>
      </c>
      <c r="D710" t="s">
        <v>1421</v>
      </c>
      <c r="E710" t="s">
        <v>1422</v>
      </c>
      <c r="F710" t="s">
        <v>15</v>
      </c>
      <c r="G710" t="s">
        <v>16</v>
      </c>
      <c r="H710">
        <v>12500000</v>
      </c>
      <c r="I710">
        <v>7.3</v>
      </c>
      <c r="J710" t="str">
        <f>IF(ISNUMBER(SEARCH("|",D710)),LEFT(D710,SEARCH("|",D710)-1),D710)</f>
        <v>Adventure</v>
      </c>
      <c r="K710">
        <f>(C710-H710)</f>
        <v>35592846</v>
      </c>
      <c r="L710">
        <f>CORREL(H710:H4495,C710:C4495)</f>
        <v>9.3123274032783129E-2</v>
      </c>
    </row>
    <row r="711" spans="1:12">
      <c r="A711" t="s">
        <v>625</v>
      </c>
      <c r="B711">
        <v>115</v>
      </c>
      <c r="C711">
        <v>61490000</v>
      </c>
      <c r="D711" t="s">
        <v>1373</v>
      </c>
      <c r="E711" t="s">
        <v>1423</v>
      </c>
      <c r="F711" t="s">
        <v>15</v>
      </c>
      <c r="G711" t="s">
        <v>16</v>
      </c>
      <c r="H711">
        <v>26000000</v>
      </c>
      <c r="I711">
        <v>6.6</v>
      </c>
      <c r="J711" t="str">
        <f>IF(ISNUMBER(SEARCH("|",D711)),LEFT(D711,SEARCH("|",D711)-1),D711)</f>
        <v>Drama</v>
      </c>
      <c r="K711">
        <f>(C711-H711)</f>
        <v>35490000</v>
      </c>
      <c r="L711">
        <f>CORREL(H711:H4496,C711:C4496)</f>
        <v>9.3151399604787799E-2</v>
      </c>
    </row>
    <row r="712" spans="1:12">
      <c r="A712" t="s">
        <v>729</v>
      </c>
      <c r="B712">
        <v>106</v>
      </c>
      <c r="C712">
        <v>100468793</v>
      </c>
      <c r="D712" t="s">
        <v>96</v>
      </c>
      <c r="E712" t="s">
        <v>1424</v>
      </c>
      <c r="F712" t="s">
        <v>15</v>
      </c>
      <c r="G712" t="s">
        <v>16</v>
      </c>
      <c r="H712">
        <v>65000000</v>
      </c>
      <c r="I712">
        <v>6.9</v>
      </c>
      <c r="J712" t="str">
        <f>IF(ISNUMBER(SEARCH("|",D712)),LEFT(D712,SEARCH("|",D712)-1),D712)</f>
        <v>Comedy</v>
      </c>
      <c r="K712">
        <f>(C712-H712)</f>
        <v>35468793</v>
      </c>
      <c r="L712">
        <f>CORREL(H712:H4497,C712:C4497)</f>
        <v>9.318720029276191E-2</v>
      </c>
    </row>
    <row r="713" spans="1:12">
      <c r="A713" t="s">
        <v>1425</v>
      </c>
      <c r="B713">
        <v>100</v>
      </c>
      <c r="C713">
        <v>55461307</v>
      </c>
      <c r="D713" t="s">
        <v>96</v>
      </c>
      <c r="E713" t="s">
        <v>1426</v>
      </c>
      <c r="F713" t="s">
        <v>15</v>
      </c>
      <c r="G713" t="s">
        <v>16</v>
      </c>
      <c r="H713">
        <v>20000000</v>
      </c>
      <c r="I713">
        <v>6.7</v>
      </c>
      <c r="J713" t="str">
        <f>IF(ISNUMBER(SEARCH("|",D713)),LEFT(D713,SEARCH("|",D713)-1),D713)</f>
        <v>Comedy</v>
      </c>
      <c r="K713">
        <f>(C713-H713)</f>
        <v>35461307</v>
      </c>
      <c r="L713">
        <f>CORREL(H713:H4498,C713:C4498)</f>
        <v>9.3194246902067512E-2</v>
      </c>
    </row>
    <row r="714" spans="1:12">
      <c r="A714" t="s">
        <v>95</v>
      </c>
      <c r="B714">
        <v>95</v>
      </c>
      <c r="C714">
        <v>100448498</v>
      </c>
      <c r="D714" t="s">
        <v>65</v>
      </c>
      <c r="E714" t="s">
        <v>1427</v>
      </c>
      <c r="F714" t="s">
        <v>15</v>
      </c>
      <c r="G714" t="s">
        <v>16</v>
      </c>
      <c r="H714">
        <v>65000000</v>
      </c>
      <c r="I714">
        <v>6.6</v>
      </c>
      <c r="J714" t="str">
        <f>IF(ISNUMBER(SEARCH("|",D714)),LEFT(D714,SEARCH("|",D714)-1),D714)</f>
        <v>Comedy</v>
      </c>
      <c r="K714">
        <f>(C714-H714)</f>
        <v>35448498</v>
      </c>
      <c r="L714">
        <f>CORREL(H714:H4499,C714:C4499)</f>
        <v>9.3227747741886038E-2</v>
      </c>
    </row>
    <row r="715" spans="1:12">
      <c r="A715" t="s">
        <v>1428</v>
      </c>
      <c r="B715">
        <v>101</v>
      </c>
      <c r="C715">
        <v>60443237</v>
      </c>
      <c r="D715" t="s">
        <v>20</v>
      </c>
      <c r="E715" t="s">
        <v>1429</v>
      </c>
      <c r="F715" t="s">
        <v>15</v>
      </c>
      <c r="G715" t="s">
        <v>16</v>
      </c>
      <c r="H715">
        <v>25000000</v>
      </c>
      <c r="I715">
        <v>6.5</v>
      </c>
      <c r="J715" t="str">
        <f>IF(ISNUMBER(SEARCH("|",D715)),LEFT(D715,SEARCH("|",D715)-1),D715)</f>
        <v>Drama</v>
      </c>
      <c r="K715">
        <f>(C715-H715)</f>
        <v>35443237</v>
      </c>
      <c r="L715">
        <f>CORREL(H715:H4500,C715:C4500)</f>
        <v>9.3234898940499536E-2</v>
      </c>
    </row>
    <row r="716" spans="1:12">
      <c r="A716" t="s">
        <v>125</v>
      </c>
      <c r="B716">
        <v>165</v>
      </c>
      <c r="C716">
        <v>245428137</v>
      </c>
      <c r="D716" t="s">
        <v>28</v>
      </c>
      <c r="E716" t="s">
        <v>1430</v>
      </c>
      <c r="F716" t="s">
        <v>15</v>
      </c>
      <c r="G716" t="s">
        <v>16</v>
      </c>
      <c r="H716">
        <v>210000000</v>
      </c>
      <c r="I716">
        <v>5.7</v>
      </c>
      <c r="J716" t="str">
        <f>IF(ISNUMBER(SEARCH("|",D716)),LEFT(D716,SEARCH("|",D716)-1),D716)</f>
        <v>Action</v>
      </c>
      <c r="K716">
        <f>(C716-H716)</f>
        <v>35428137</v>
      </c>
      <c r="L716">
        <f>CORREL(H716:H4501,C716:C4501)</f>
        <v>9.3270557609772056E-2</v>
      </c>
    </row>
    <row r="717" spans="1:12">
      <c r="A717" t="s">
        <v>1431</v>
      </c>
      <c r="B717">
        <v>178</v>
      </c>
      <c r="C717">
        <v>75305995</v>
      </c>
      <c r="D717" t="s">
        <v>1108</v>
      </c>
      <c r="E717" t="s">
        <v>1432</v>
      </c>
      <c r="F717" t="s">
        <v>15</v>
      </c>
      <c r="G717" t="s">
        <v>16</v>
      </c>
      <c r="H717">
        <v>40000000</v>
      </c>
      <c r="I717">
        <v>7.7</v>
      </c>
      <c r="J717" t="str">
        <f>IF(ISNUMBER(SEARCH("|",D717)),LEFT(D717,SEARCH("|",D717)-1),D717)</f>
        <v>Biography</v>
      </c>
      <c r="K717">
        <f>(C717-H717)</f>
        <v>35305995</v>
      </c>
      <c r="L717">
        <f>CORREL(H717:H4502,C717:C4502)</f>
        <v>9.2497770369840152E-2</v>
      </c>
    </row>
    <row r="718" spans="1:12">
      <c r="A718" t="s">
        <v>1433</v>
      </c>
      <c r="B718">
        <v>113</v>
      </c>
      <c r="C718">
        <v>72279690</v>
      </c>
      <c r="D718" t="s">
        <v>1434</v>
      </c>
      <c r="E718" t="s">
        <v>1435</v>
      </c>
      <c r="F718" t="s">
        <v>15</v>
      </c>
      <c r="G718" t="s">
        <v>16</v>
      </c>
      <c r="H718">
        <v>37000000</v>
      </c>
      <c r="I718">
        <v>6.9</v>
      </c>
      <c r="J718" t="str">
        <f>IF(ISNUMBER(SEARCH("|",D718)),LEFT(D718,SEARCH("|",D718)-1),D718)</f>
        <v>Drama</v>
      </c>
      <c r="K718">
        <f>(C718-H718)</f>
        <v>35279690</v>
      </c>
      <c r="L718">
        <f>CORREL(H718:H4503,C718:C4503)</f>
        <v>9.2532219332261606E-2</v>
      </c>
    </row>
    <row r="719" spans="1:12">
      <c r="A719" t="s">
        <v>1302</v>
      </c>
      <c r="B719">
        <v>93</v>
      </c>
      <c r="C719">
        <v>39200000</v>
      </c>
      <c r="D719" t="s">
        <v>128</v>
      </c>
      <c r="E719" t="s">
        <v>1436</v>
      </c>
      <c r="F719" t="s">
        <v>15</v>
      </c>
      <c r="G719" t="s">
        <v>16</v>
      </c>
      <c r="H719">
        <v>4000000</v>
      </c>
      <c r="I719">
        <v>8.1</v>
      </c>
      <c r="J719" t="str">
        <f>IF(ISNUMBER(SEARCH("|",D719)),LEFT(D719,SEARCH("|",D719)-1),D719)</f>
        <v>Comedy</v>
      </c>
      <c r="K719">
        <f>(C719-H719)</f>
        <v>35200000</v>
      </c>
      <c r="L719">
        <f>CORREL(H719:H4504,C719:C4504)</f>
        <v>9.2567852627918529E-2</v>
      </c>
    </row>
    <row r="720" spans="1:12">
      <c r="A720" t="s">
        <v>1223</v>
      </c>
      <c r="B720">
        <v>115</v>
      </c>
      <c r="C720">
        <v>38168022</v>
      </c>
      <c r="D720" t="s">
        <v>885</v>
      </c>
      <c r="E720" t="s">
        <v>1437</v>
      </c>
      <c r="F720" t="s">
        <v>15</v>
      </c>
      <c r="G720" t="s">
        <v>16</v>
      </c>
      <c r="H720">
        <v>3000000</v>
      </c>
      <c r="I720">
        <v>6.6</v>
      </c>
      <c r="J720" t="str">
        <f>IF(ISNUMBER(SEARCH("|",D720)),LEFT(D720,SEARCH("|",D720)-1),D720)</f>
        <v>Comedy</v>
      </c>
      <c r="K720">
        <f>(C720-H720)</f>
        <v>35168022</v>
      </c>
      <c r="L720">
        <f>CORREL(H720:H4505,C720:C4505)</f>
        <v>9.2586148991895517E-2</v>
      </c>
    </row>
    <row r="721" spans="1:12">
      <c r="A721" t="s">
        <v>1438</v>
      </c>
      <c r="B721">
        <v>92</v>
      </c>
      <c r="C721">
        <v>49122319</v>
      </c>
      <c r="D721" t="s">
        <v>867</v>
      </c>
      <c r="E721" t="s">
        <v>1439</v>
      </c>
      <c r="F721" t="s">
        <v>15</v>
      </c>
      <c r="G721" t="s">
        <v>16</v>
      </c>
      <c r="H721">
        <v>14000000</v>
      </c>
      <c r="I721">
        <v>5.9</v>
      </c>
      <c r="J721" t="str">
        <f>IF(ISNUMBER(SEARCH("|",D721)),LEFT(D721,SEARCH("|",D721)-1),D721)</f>
        <v>Horror</v>
      </c>
      <c r="K721">
        <f>(C721-H721)</f>
        <v>35122319</v>
      </c>
      <c r="L721">
        <f>CORREL(H721:H4506,C721:C4506)</f>
        <v>9.2603015911199529E-2</v>
      </c>
    </row>
    <row r="722" spans="1:12">
      <c r="A722" t="s">
        <v>1213</v>
      </c>
      <c r="B722">
        <v>116</v>
      </c>
      <c r="C722">
        <v>71026631</v>
      </c>
      <c r="D722" t="s">
        <v>716</v>
      </c>
      <c r="E722" t="s">
        <v>1440</v>
      </c>
      <c r="F722" t="s">
        <v>15</v>
      </c>
      <c r="G722" t="s">
        <v>16</v>
      </c>
      <c r="H722">
        <v>36000000</v>
      </c>
      <c r="I722">
        <v>7</v>
      </c>
      <c r="J722" t="str">
        <f>IF(ISNUMBER(SEARCH("|",D722)),LEFT(D722,SEARCH("|",D722)-1),D722)</f>
        <v>Crime</v>
      </c>
      <c r="K722">
        <f>(C722-H722)</f>
        <v>35026631</v>
      </c>
      <c r="L722">
        <f>CORREL(H722:H4507,C722:C4507)</f>
        <v>9.2632272337770619E-2</v>
      </c>
    </row>
    <row r="723" spans="1:12">
      <c r="A723" t="s">
        <v>841</v>
      </c>
      <c r="B723">
        <v>125</v>
      </c>
      <c r="C723">
        <v>65010106</v>
      </c>
      <c r="D723" t="s">
        <v>65</v>
      </c>
      <c r="E723" t="s">
        <v>1441</v>
      </c>
      <c r="F723" t="s">
        <v>15</v>
      </c>
      <c r="G723" t="s">
        <v>16</v>
      </c>
      <c r="H723">
        <v>30000000</v>
      </c>
      <c r="I723">
        <v>7.2</v>
      </c>
      <c r="J723" t="str">
        <f>IF(ISNUMBER(SEARCH("|",D723)),LEFT(D723,SEARCH("|",D723)-1),D723)</f>
        <v>Comedy</v>
      </c>
      <c r="K723">
        <f>(C723-H723)</f>
        <v>35010106</v>
      </c>
      <c r="L723">
        <f>CORREL(H723:H4508,C723:C4508)</f>
        <v>9.2667987424835091E-2</v>
      </c>
    </row>
    <row r="724" spans="1:12">
      <c r="A724" t="s">
        <v>873</v>
      </c>
      <c r="B724">
        <v>98</v>
      </c>
      <c r="C724">
        <v>58006147</v>
      </c>
      <c r="D724" t="s">
        <v>1442</v>
      </c>
      <c r="E724" t="s">
        <v>1443</v>
      </c>
      <c r="F724" t="s">
        <v>15</v>
      </c>
      <c r="G724" t="s">
        <v>16</v>
      </c>
      <c r="H724">
        <v>23000000</v>
      </c>
      <c r="I724">
        <v>6.2</v>
      </c>
      <c r="J724" t="str">
        <f>IF(ISNUMBER(SEARCH("|",D724)),LEFT(D724,SEARCH("|",D724)-1),D724)</f>
        <v>Drama</v>
      </c>
      <c r="K724">
        <f>(C724-H724)</f>
        <v>35006147</v>
      </c>
      <c r="L724">
        <f>CORREL(H724:H4509,C724:C4509)</f>
        <v>9.2704352230709858E-2</v>
      </c>
    </row>
    <row r="725" spans="1:12">
      <c r="A725" t="s">
        <v>1444</v>
      </c>
      <c r="B725">
        <v>120</v>
      </c>
      <c r="C725">
        <v>100003492</v>
      </c>
      <c r="D725" t="s">
        <v>716</v>
      </c>
      <c r="E725" t="s">
        <v>1445</v>
      </c>
      <c r="F725" t="s">
        <v>15</v>
      </c>
      <c r="G725" t="s">
        <v>16</v>
      </c>
      <c r="H725">
        <v>65000000</v>
      </c>
      <c r="I725">
        <v>7.6</v>
      </c>
      <c r="J725" t="str">
        <f>IF(ISNUMBER(SEARCH("|",D725)),LEFT(D725,SEARCH("|",D725)-1),D725)</f>
        <v>Crime</v>
      </c>
      <c r="K725">
        <f>(C725-H725)</f>
        <v>35003492</v>
      </c>
      <c r="L725">
        <f>CORREL(H725:H4510,C725:C4510)</f>
        <v>9.2739175307847685E-2</v>
      </c>
    </row>
    <row r="726" spans="1:12">
      <c r="A726" t="s">
        <v>1446</v>
      </c>
      <c r="B726">
        <v>115</v>
      </c>
      <c r="C726">
        <v>50003300</v>
      </c>
      <c r="D726" t="s">
        <v>1447</v>
      </c>
      <c r="E726" t="s">
        <v>1448</v>
      </c>
      <c r="F726" t="s">
        <v>15</v>
      </c>
      <c r="G726" t="s">
        <v>16</v>
      </c>
      <c r="H726">
        <v>15000000</v>
      </c>
      <c r="I726">
        <v>7.3</v>
      </c>
      <c r="J726" t="str">
        <f>IF(ISNUMBER(SEARCH("|",D726)),LEFT(D726,SEARCH("|",D726)-1),D726)</f>
        <v>Drama</v>
      </c>
      <c r="K726">
        <f>(C726-H726)</f>
        <v>35003300</v>
      </c>
      <c r="L726">
        <f>CORREL(H726:H4511,C726:C4511)</f>
        <v>9.2746337645679147E-2</v>
      </c>
    </row>
    <row r="727" spans="1:12">
      <c r="A727" t="s">
        <v>562</v>
      </c>
      <c r="B727">
        <v>120</v>
      </c>
      <c r="C727">
        <v>44886089</v>
      </c>
      <c r="D727" t="s">
        <v>716</v>
      </c>
      <c r="E727" t="s">
        <v>1449</v>
      </c>
      <c r="F727" t="s">
        <v>15</v>
      </c>
      <c r="G727" t="s">
        <v>16</v>
      </c>
      <c r="H727">
        <v>10000000</v>
      </c>
      <c r="I727">
        <v>6.9</v>
      </c>
      <c r="J727" t="str">
        <f>IF(ISNUMBER(SEARCH("|",D727)),LEFT(D727,SEARCH("|",D727)-1),D727)</f>
        <v>Crime</v>
      </c>
      <c r="K727">
        <f>(C727-H727)</f>
        <v>34886089</v>
      </c>
      <c r="L727">
        <f>CORREL(H727:H4512,C727:C4512)</f>
        <v>9.2776407710839642E-2</v>
      </c>
    </row>
    <row r="728" spans="1:12">
      <c r="A728" t="s">
        <v>1450</v>
      </c>
      <c r="B728">
        <v>98</v>
      </c>
      <c r="C728">
        <v>89706988</v>
      </c>
      <c r="D728" t="s">
        <v>80</v>
      </c>
      <c r="E728" t="s">
        <v>1451</v>
      </c>
      <c r="F728" t="s">
        <v>15</v>
      </c>
      <c r="G728" t="s">
        <v>16</v>
      </c>
      <c r="H728">
        <v>55000000</v>
      </c>
      <c r="I728">
        <v>6.2</v>
      </c>
      <c r="J728" t="str">
        <f>IF(ISNUMBER(SEARCH("|",D728)),LEFT(D728,SEARCH("|",D728)-1),D728)</f>
        <v>Drama</v>
      </c>
      <c r="K728">
        <f>(C728-H728)</f>
        <v>34706988</v>
      </c>
      <c r="L728">
        <f>CORREL(H728:H4513,C728:C4513)</f>
        <v>9.2801625094968476E-2</v>
      </c>
    </row>
    <row r="729" spans="1:12">
      <c r="A729" t="s">
        <v>1452</v>
      </c>
      <c r="B729">
        <v>114</v>
      </c>
      <c r="C729">
        <v>69700000</v>
      </c>
      <c r="D729" t="s">
        <v>1453</v>
      </c>
      <c r="E729" t="s">
        <v>1454</v>
      </c>
      <c r="F729" t="s">
        <v>15</v>
      </c>
      <c r="G729" t="s">
        <v>16</v>
      </c>
      <c r="H729">
        <v>35000000</v>
      </c>
      <c r="I729">
        <v>5.8</v>
      </c>
      <c r="J729" t="str">
        <f>IF(ISNUMBER(SEARCH("|",D729)),LEFT(D729,SEARCH("|",D729)-1),D729)</f>
        <v>Comedy</v>
      </c>
      <c r="K729">
        <f>(C729-H729)</f>
        <v>34700000</v>
      </c>
      <c r="L729">
        <f>CORREL(H729:H4514,C729:C4514)</f>
        <v>9.2823295311022083E-2</v>
      </c>
    </row>
    <row r="730" spans="1:12">
      <c r="A730" t="s">
        <v>50</v>
      </c>
      <c r="B730">
        <v>115</v>
      </c>
      <c r="C730">
        <v>41400000</v>
      </c>
      <c r="D730" t="s">
        <v>1455</v>
      </c>
      <c r="E730" t="s">
        <v>1456</v>
      </c>
      <c r="F730" t="s">
        <v>15</v>
      </c>
      <c r="G730" t="s">
        <v>16</v>
      </c>
      <c r="H730">
        <v>6900000</v>
      </c>
      <c r="I730">
        <v>7.3</v>
      </c>
      <c r="J730" t="str">
        <f>IF(ISNUMBER(SEARCH("|",D730)),LEFT(D730,SEARCH("|",D730)-1),D730)</f>
        <v>Western</v>
      </c>
      <c r="K730">
        <f>(C730-H730)</f>
        <v>34500000</v>
      </c>
      <c r="L730">
        <f>CORREL(H730:H4515,C730:C4515)</f>
        <v>9.2859107333455329E-2</v>
      </c>
    </row>
    <row r="731" spans="1:12">
      <c r="A731" t="s">
        <v>1291</v>
      </c>
      <c r="B731">
        <v>127</v>
      </c>
      <c r="C731">
        <v>62300000</v>
      </c>
      <c r="D731" t="s">
        <v>473</v>
      </c>
      <c r="E731" t="s">
        <v>1457</v>
      </c>
      <c r="F731" t="s">
        <v>15</v>
      </c>
      <c r="G731" t="s">
        <v>153</v>
      </c>
      <c r="H731">
        <v>28000000</v>
      </c>
      <c r="I731">
        <v>6.8</v>
      </c>
      <c r="J731" t="str">
        <f>IF(ISNUMBER(SEARCH("|",D731)),LEFT(D731,SEARCH("|",D731)-1),D731)</f>
        <v>Action</v>
      </c>
      <c r="K731">
        <f>(C731-H731)</f>
        <v>34300000</v>
      </c>
      <c r="L731">
        <f>CORREL(H731:H4516,C731:C4516)</f>
        <v>9.2880203742035303E-2</v>
      </c>
    </row>
    <row r="732" spans="1:12">
      <c r="A732" t="s">
        <v>1458</v>
      </c>
      <c r="B732">
        <v>118</v>
      </c>
      <c r="C732">
        <v>84244877</v>
      </c>
      <c r="D732" t="s">
        <v>233</v>
      </c>
      <c r="E732" t="s">
        <v>1459</v>
      </c>
      <c r="F732" t="s">
        <v>15</v>
      </c>
      <c r="G732" t="s">
        <v>16</v>
      </c>
      <c r="H732">
        <v>50000000</v>
      </c>
      <c r="I732">
        <v>7.4</v>
      </c>
      <c r="J732" t="str">
        <f>IF(ISNUMBER(SEARCH("|",D732)),LEFT(D732,SEARCH("|",D732)-1),D732)</f>
        <v>Comedy</v>
      </c>
      <c r="K732">
        <f>(C732-H732)</f>
        <v>34244877</v>
      </c>
      <c r="L732">
        <f>CORREL(H732:H4517,C732:C4517)</f>
        <v>9.291563559506355E-2</v>
      </c>
    </row>
    <row r="733" spans="1:12">
      <c r="A733" t="s">
        <v>1460</v>
      </c>
      <c r="B733">
        <v>97</v>
      </c>
      <c r="C733">
        <v>107225164</v>
      </c>
      <c r="D733" t="s">
        <v>1461</v>
      </c>
      <c r="E733" t="s">
        <v>1462</v>
      </c>
      <c r="F733" t="s">
        <v>15</v>
      </c>
      <c r="G733" t="s">
        <v>16</v>
      </c>
      <c r="H733">
        <v>73000000</v>
      </c>
      <c r="I733">
        <v>6.3</v>
      </c>
      <c r="J733" t="str">
        <f>IF(ISNUMBER(SEARCH("|",D733)),LEFT(D733,SEARCH("|",D733)-1),D733)</f>
        <v>Action</v>
      </c>
      <c r="K733">
        <f>(C733-H733)</f>
        <v>34225164</v>
      </c>
      <c r="L733">
        <f>CORREL(H733:H4518,C733:C4518)</f>
        <v>9.2942372022431441E-2</v>
      </c>
    </row>
    <row r="734" spans="1:12">
      <c r="A734" t="s">
        <v>1463</v>
      </c>
      <c r="B734">
        <v>138</v>
      </c>
      <c r="C734">
        <v>35918429</v>
      </c>
      <c r="D734" t="s">
        <v>326</v>
      </c>
      <c r="E734" t="s">
        <v>1464</v>
      </c>
      <c r="F734" t="s">
        <v>15</v>
      </c>
      <c r="G734" t="s">
        <v>16</v>
      </c>
      <c r="H734">
        <v>1700000</v>
      </c>
      <c r="I734">
        <v>7.5</v>
      </c>
      <c r="J734" t="str">
        <f>IF(ISNUMBER(SEARCH("|",D734)),LEFT(D734,SEARCH("|",D734)-1),D734)</f>
        <v>Crime</v>
      </c>
      <c r="K734">
        <f>(C734-H734)</f>
        <v>34218429</v>
      </c>
      <c r="L734">
        <f>CORREL(H734:H4519,C734:C4519)</f>
        <v>9.2933930951076826E-2</v>
      </c>
    </row>
    <row r="735" spans="1:12">
      <c r="A735" t="s">
        <v>91</v>
      </c>
      <c r="B735">
        <v>87</v>
      </c>
      <c r="C735">
        <v>64172251</v>
      </c>
      <c r="D735" t="s">
        <v>187</v>
      </c>
      <c r="E735" t="s">
        <v>1465</v>
      </c>
      <c r="F735" t="s">
        <v>15</v>
      </c>
      <c r="G735" t="s">
        <v>16</v>
      </c>
      <c r="H735">
        <v>30000000</v>
      </c>
      <c r="I735">
        <v>5.4</v>
      </c>
      <c r="J735" t="str">
        <f>IF(ISNUMBER(SEARCH("|",D735)),LEFT(D735,SEARCH("|",D735)-1),D735)</f>
        <v>Comedy</v>
      </c>
      <c r="K735">
        <f>(C735-H735)</f>
        <v>34172251</v>
      </c>
      <c r="L735">
        <f>CORREL(H735:H4520,C735:C4520)</f>
        <v>9.2947590431372878E-2</v>
      </c>
    </row>
    <row r="736" spans="1:12">
      <c r="A736" t="s">
        <v>1466</v>
      </c>
      <c r="B736">
        <v>147</v>
      </c>
      <c r="C736">
        <v>74098862</v>
      </c>
      <c r="D736" t="s">
        <v>516</v>
      </c>
      <c r="E736" t="s">
        <v>1467</v>
      </c>
      <c r="F736" t="s">
        <v>15</v>
      </c>
      <c r="G736" t="s">
        <v>16</v>
      </c>
      <c r="H736">
        <v>40000000</v>
      </c>
      <c r="I736">
        <v>8.1</v>
      </c>
      <c r="J736" t="str">
        <f>IF(ISNUMBER(SEARCH("|",D736)),LEFT(D736,SEARCH("|",D736)-1),D736)</f>
        <v>Crime</v>
      </c>
      <c r="K736">
        <f>(C736-H736)</f>
        <v>34098862</v>
      </c>
      <c r="L736">
        <f>CORREL(H736:H4521,C736:C4521)</f>
        <v>9.2983244416585814E-2</v>
      </c>
    </row>
    <row r="737" spans="1:12">
      <c r="A737" t="s">
        <v>1468</v>
      </c>
      <c r="B737">
        <v>99</v>
      </c>
      <c r="C737">
        <v>59073773</v>
      </c>
      <c r="D737" t="s">
        <v>1469</v>
      </c>
      <c r="E737" t="s">
        <v>1470</v>
      </c>
      <c r="F737" t="s">
        <v>15</v>
      </c>
      <c r="G737" t="s">
        <v>16</v>
      </c>
      <c r="H737">
        <v>25000000</v>
      </c>
      <c r="I737">
        <v>8.1</v>
      </c>
      <c r="J737" t="str">
        <f>IF(ISNUMBER(SEARCH("|",D737)),LEFT(D737,SEARCH("|",D737)-1),D737)</f>
        <v>Adventure</v>
      </c>
      <c r="K737">
        <f>(C737-H737)</f>
        <v>34073773</v>
      </c>
      <c r="L737">
        <f>CORREL(H737:H4522,C737:C4522)</f>
        <v>9.3016955973937679E-2</v>
      </c>
    </row>
    <row r="738" spans="1:12">
      <c r="A738" t="s">
        <v>832</v>
      </c>
      <c r="B738">
        <v>99</v>
      </c>
      <c r="C738">
        <v>63034755</v>
      </c>
      <c r="D738" t="s">
        <v>96</v>
      </c>
      <c r="E738" t="s">
        <v>1471</v>
      </c>
      <c r="F738" t="s">
        <v>15</v>
      </c>
      <c r="G738" t="s">
        <v>16</v>
      </c>
      <c r="H738">
        <v>29000000</v>
      </c>
      <c r="I738">
        <v>5.3</v>
      </c>
      <c r="J738" t="str">
        <f>IF(ISNUMBER(SEARCH("|",D738)),LEFT(D738,SEARCH("|",D738)-1),D738)</f>
        <v>Comedy</v>
      </c>
      <c r="K738">
        <f>(C738-H738)</f>
        <v>34034755</v>
      </c>
      <c r="L738">
        <f>CORREL(H738:H4523,C738:C4523)</f>
        <v>9.3051587050338933E-2</v>
      </c>
    </row>
    <row r="739" spans="1:12">
      <c r="A739" t="s">
        <v>1472</v>
      </c>
      <c r="B739">
        <v>109</v>
      </c>
      <c r="C739">
        <v>40983001</v>
      </c>
      <c r="D739" t="s">
        <v>716</v>
      </c>
      <c r="E739" t="s">
        <v>1473</v>
      </c>
      <c r="F739" t="s">
        <v>15</v>
      </c>
      <c r="G739" t="s">
        <v>16</v>
      </c>
      <c r="H739">
        <v>7000000</v>
      </c>
      <c r="I739">
        <v>7.7</v>
      </c>
      <c r="J739" t="str">
        <f>IF(ISNUMBER(SEARCH("|",D739)),LEFT(D739,SEARCH("|",D739)-1),D739)</f>
        <v>Crime</v>
      </c>
      <c r="K739">
        <f>(C739-H739)</f>
        <v>33983001</v>
      </c>
      <c r="L739">
        <f>CORREL(H739:H4524,C739:C4524)</f>
        <v>9.308706881876265E-2</v>
      </c>
    </row>
    <row r="740" spans="1:12">
      <c r="A740" t="s">
        <v>469</v>
      </c>
      <c r="B740">
        <v>149</v>
      </c>
      <c r="C740">
        <v>233914986</v>
      </c>
      <c r="D740" t="s">
        <v>470</v>
      </c>
      <c r="E740" t="s">
        <v>1474</v>
      </c>
      <c r="F740" t="s">
        <v>15</v>
      </c>
      <c r="G740" t="s">
        <v>16</v>
      </c>
      <c r="H740">
        <v>200000000</v>
      </c>
      <c r="I740">
        <v>8</v>
      </c>
      <c r="J740" t="str">
        <f>IF(ISNUMBER(SEARCH("|",D740)),LEFT(D740,SEARCH("|",D740)-1),D740)</f>
        <v>Action</v>
      </c>
      <c r="K740">
        <f>(C740-H740)</f>
        <v>33914986</v>
      </c>
      <c r="L740">
        <f>CORREL(H740:H4525,C740:C4525)</f>
        <v>9.3107653970076532E-2</v>
      </c>
    </row>
    <row r="741" spans="1:12">
      <c r="A741" t="s">
        <v>706</v>
      </c>
      <c r="B741">
        <v>98</v>
      </c>
      <c r="C741">
        <v>39800000</v>
      </c>
      <c r="D741" t="s">
        <v>276</v>
      </c>
      <c r="E741" t="s">
        <v>1475</v>
      </c>
      <c r="F741" t="s">
        <v>15</v>
      </c>
      <c r="G741" t="s">
        <v>16</v>
      </c>
      <c r="H741">
        <v>6000000</v>
      </c>
      <c r="I741">
        <v>7.4</v>
      </c>
      <c r="J741" t="str">
        <f>IF(ISNUMBER(SEARCH("|",D741)),LEFT(D741,SEARCH("|",D741)-1),D741)</f>
        <v>Comedy</v>
      </c>
      <c r="K741">
        <f>(C741-H741)</f>
        <v>33800000</v>
      </c>
      <c r="L741">
        <f>CORREL(H741:H4526,C741:C4526)</f>
        <v>9.2421514348509856E-2</v>
      </c>
    </row>
    <row r="742" spans="1:12">
      <c r="A742" t="s">
        <v>827</v>
      </c>
      <c r="B742">
        <v>84</v>
      </c>
      <c r="C742">
        <v>55762229</v>
      </c>
      <c r="D742" t="s">
        <v>1476</v>
      </c>
      <c r="E742" t="s">
        <v>1477</v>
      </c>
      <c r="F742" t="s">
        <v>15</v>
      </c>
      <c r="G742" t="s">
        <v>16</v>
      </c>
      <c r="H742">
        <v>22000000</v>
      </c>
      <c r="I742">
        <v>4.8</v>
      </c>
      <c r="J742" t="str">
        <f>IF(ISNUMBER(SEARCH("|",D742)),LEFT(D742,SEARCH("|",D742)-1),D742)</f>
        <v>Comedy</v>
      </c>
      <c r="K742">
        <f>(C742-H742)</f>
        <v>33762229</v>
      </c>
      <c r="L742">
        <f>CORREL(H742:H4527,C742:C4527)</f>
        <v>9.244074089932737E-2</v>
      </c>
    </row>
    <row r="743" spans="1:12">
      <c r="A743" t="s">
        <v>1478</v>
      </c>
      <c r="B743">
        <v>83</v>
      </c>
      <c r="C743">
        <v>46729374</v>
      </c>
      <c r="D743" t="s">
        <v>1479</v>
      </c>
      <c r="E743" t="s">
        <v>1480</v>
      </c>
      <c r="F743" t="s">
        <v>15</v>
      </c>
      <c r="G743" t="s">
        <v>16</v>
      </c>
      <c r="H743">
        <v>13000000</v>
      </c>
      <c r="I743">
        <v>5.5</v>
      </c>
      <c r="J743" t="str">
        <f>IF(ISNUMBER(SEARCH("|",D743)),LEFT(D743,SEARCH("|",D743)-1),D743)</f>
        <v>Comedy</v>
      </c>
      <c r="K743">
        <f>(C743-H743)</f>
        <v>33729374</v>
      </c>
      <c r="L743">
        <f>CORREL(H743:H4528,C743:C4528)</f>
        <v>9.2474051598842685E-2</v>
      </c>
    </row>
    <row r="744" spans="1:12">
      <c r="A744" t="s">
        <v>446</v>
      </c>
      <c r="B744">
        <v>180</v>
      </c>
      <c r="C744">
        <v>51600000</v>
      </c>
      <c r="D744" t="s">
        <v>1481</v>
      </c>
      <c r="E744" t="s">
        <v>1482</v>
      </c>
      <c r="F744" t="s">
        <v>15</v>
      </c>
      <c r="G744" t="s">
        <v>16</v>
      </c>
      <c r="H744">
        <v>18000000</v>
      </c>
      <c r="I744">
        <v>8.3000000000000007</v>
      </c>
      <c r="J744" t="str">
        <f>IF(ISNUMBER(SEARCH("|",D744)),LEFT(D744,SEARCH("|",D744)-1),D744)</f>
        <v>Biography</v>
      </c>
      <c r="K744">
        <f>(C744-H744)</f>
        <v>33600000</v>
      </c>
      <c r="L744">
        <f>CORREL(H744:H4529,C744:C4529)</f>
        <v>9.2500984298490393E-2</v>
      </c>
    </row>
    <row r="745" spans="1:12">
      <c r="A745" t="s">
        <v>1483</v>
      </c>
      <c r="B745">
        <v>117</v>
      </c>
      <c r="C745">
        <v>43100000</v>
      </c>
      <c r="D745" t="s">
        <v>473</v>
      </c>
      <c r="E745" t="s">
        <v>1484</v>
      </c>
      <c r="F745" t="s">
        <v>15</v>
      </c>
      <c r="G745" t="s">
        <v>153</v>
      </c>
      <c r="H745">
        <v>9500000</v>
      </c>
      <c r="I745">
        <v>6.9</v>
      </c>
      <c r="J745" t="str">
        <f>IF(ISNUMBER(SEARCH("|",D745)),LEFT(D745,SEARCH("|",D745)-1),D745)</f>
        <v>Action</v>
      </c>
      <c r="K745">
        <f>(C745-H745)</f>
        <v>33600000</v>
      </c>
      <c r="L745">
        <f>CORREL(H745:H4530,C745:C4530)</f>
        <v>9.2531771510047184E-2</v>
      </c>
    </row>
    <row r="746" spans="1:12">
      <c r="A746" t="s">
        <v>625</v>
      </c>
      <c r="B746">
        <v>81</v>
      </c>
      <c r="C746">
        <v>46563158</v>
      </c>
      <c r="D746" t="s">
        <v>516</v>
      </c>
      <c r="E746" t="s">
        <v>1485</v>
      </c>
      <c r="F746" t="s">
        <v>15</v>
      </c>
      <c r="G746" t="s">
        <v>16</v>
      </c>
      <c r="H746">
        <v>13000000</v>
      </c>
      <c r="I746">
        <v>7.1</v>
      </c>
      <c r="J746" t="str">
        <f>IF(ISNUMBER(SEARCH("|",D746)),LEFT(D746,SEARCH("|",D746)-1),D746)</f>
        <v>Crime</v>
      </c>
      <c r="K746">
        <f>(C746-H746)</f>
        <v>33563158</v>
      </c>
      <c r="L746">
        <f>CORREL(H746:H4531,C746:C4531)</f>
        <v>9.2554936088721784E-2</v>
      </c>
    </row>
    <row r="747" spans="1:12">
      <c r="A747" t="s">
        <v>1486</v>
      </c>
      <c r="B747">
        <v>80</v>
      </c>
      <c r="C747">
        <v>51053787</v>
      </c>
      <c r="D747" t="s">
        <v>1487</v>
      </c>
      <c r="E747" t="s">
        <v>1488</v>
      </c>
      <c r="F747" t="s">
        <v>15</v>
      </c>
      <c r="G747" t="s">
        <v>16</v>
      </c>
      <c r="H747">
        <v>17500000</v>
      </c>
      <c r="I747">
        <v>6.5</v>
      </c>
      <c r="J747" t="str">
        <f>IF(ISNUMBER(SEARCH("|",D747)),LEFT(D747,SEARCH("|",D747)-1),D747)</f>
        <v>Action</v>
      </c>
      <c r="K747">
        <f>(C747-H747)</f>
        <v>33553787</v>
      </c>
      <c r="L747">
        <f>CORREL(H747:H4532,C747:C4532)</f>
        <v>9.2581652294149525E-2</v>
      </c>
    </row>
    <row r="748" spans="1:12">
      <c r="A748" t="s">
        <v>572</v>
      </c>
      <c r="B748">
        <v>100</v>
      </c>
      <c r="C748">
        <v>63536011</v>
      </c>
      <c r="D748" t="s">
        <v>233</v>
      </c>
      <c r="E748" t="s">
        <v>1489</v>
      </c>
      <c r="F748" t="s">
        <v>15</v>
      </c>
      <c r="G748" t="s">
        <v>16</v>
      </c>
      <c r="H748">
        <v>30000000</v>
      </c>
      <c r="I748">
        <v>6.3</v>
      </c>
      <c r="J748" t="str">
        <f>IF(ISNUMBER(SEARCH("|",D748)),LEFT(D748,SEARCH("|",D748)-1),D748)</f>
        <v>Comedy</v>
      </c>
      <c r="K748">
        <f>(C748-H748)</f>
        <v>33536011</v>
      </c>
      <c r="L748">
        <f>CORREL(H748:H4533,C748:C4533)</f>
        <v>9.2612086488649437E-2</v>
      </c>
    </row>
    <row r="749" spans="1:12">
      <c r="A749" t="s">
        <v>1490</v>
      </c>
      <c r="B749">
        <v>115</v>
      </c>
      <c r="C749">
        <v>60491560</v>
      </c>
      <c r="D749" t="s">
        <v>453</v>
      </c>
      <c r="E749" t="s">
        <v>1491</v>
      </c>
      <c r="F749" t="s">
        <v>15</v>
      </c>
      <c r="G749" t="s">
        <v>16</v>
      </c>
      <c r="H749">
        <v>27000000</v>
      </c>
      <c r="I749">
        <v>6.6</v>
      </c>
      <c r="J749" t="str">
        <f>IF(ISNUMBER(SEARCH("|",D749)),LEFT(D749,SEARCH("|",D749)-1),D749)</f>
        <v>Crime</v>
      </c>
      <c r="K749">
        <f>(C749-H749)</f>
        <v>33491560</v>
      </c>
      <c r="L749">
        <f>CORREL(H749:H4534,C749:C4534)</f>
        <v>9.2647435615877183E-2</v>
      </c>
    </row>
    <row r="750" spans="1:12">
      <c r="A750" t="s">
        <v>1492</v>
      </c>
      <c r="B750">
        <v>87</v>
      </c>
      <c r="C750">
        <v>93375151</v>
      </c>
      <c r="D750" t="s">
        <v>1493</v>
      </c>
      <c r="E750" t="s">
        <v>1494</v>
      </c>
      <c r="F750" t="s">
        <v>15</v>
      </c>
      <c r="G750" t="s">
        <v>16</v>
      </c>
      <c r="H750">
        <v>60000000</v>
      </c>
      <c r="I750">
        <v>5.2</v>
      </c>
      <c r="J750" t="str">
        <f>IF(ISNUMBER(SEARCH("|",D750)),LEFT(D750,SEARCH("|",D750)-1),D750)</f>
        <v>Action</v>
      </c>
      <c r="K750">
        <f>(C750-H750)</f>
        <v>33375151</v>
      </c>
      <c r="L750">
        <f>CORREL(H750:H4535,C750:C4535)</f>
        <v>9.2682299786612354E-2</v>
      </c>
    </row>
    <row r="751" spans="1:12">
      <c r="A751" t="s">
        <v>59</v>
      </c>
      <c r="B751">
        <v>186</v>
      </c>
      <c r="C751">
        <v>258355354</v>
      </c>
      <c r="D751" t="s">
        <v>345</v>
      </c>
      <c r="E751" t="s">
        <v>1495</v>
      </c>
      <c r="F751" t="s">
        <v>15</v>
      </c>
      <c r="G751" t="s">
        <v>16</v>
      </c>
      <c r="H751">
        <v>225000000</v>
      </c>
      <c r="I751">
        <v>7.9</v>
      </c>
      <c r="J751" t="str">
        <f>IF(ISNUMBER(SEARCH("|",D751)),LEFT(D751,SEARCH("|",D751)-1),D751)</f>
        <v>Adventure</v>
      </c>
      <c r="K751">
        <f>(C751-H751)</f>
        <v>33355354</v>
      </c>
      <c r="L751">
        <f>CORREL(H751:H4536,C751:C4536)</f>
        <v>9.2696955464234815E-2</v>
      </c>
    </row>
    <row r="752" spans="1:12">
      <c r="A752" t="s">
        <v>180</v>
      </c>
      <c r="B752">
        <v>130</v>
      </c>
      <c r="C752">
        <v>103338338</v>
      </c>
      <c r="D752" t="s">
        <v>1496</v>
      </c>
      <c r="E752" t="s">
        <v>1497</v>
      </c>
      <c r="F752" t="s">
        <v>15</v>
      </c>
      <c r="G752" t="s">
        <v>16</v>
      </c>
      <c r="H752">
        <v>70000000</v>
      </c>
      <c r="I752">
        <v>6.5</v>
      </c>
      <c r="J752" t="str">
        <f>IF(ISNUMBER(SEARCH("|",D752)),LEFT(D752,SEARCH("|",D752)-1),D752)</f>
        <v>Drama</v>
      </c>
      <c r="K752">
        <f>(C752-H752)</f>
        <v>33338338</v>
      </c>
      <c r="L752">
        <f>CORREL(H752:H4537,C752:C4537)</f>
        <v>9.1775451337582734E-2</v>
      </c>
    </row>
    <row r="753" spans="1:12">
      <c r="A753" t="s">
        <v>1498</v>
      </c>
      <c r="B753">
        <v>101</v>
      </c>
      <c r="C753">
        <v>93307796</v>
      </c>
      <c r="D753" t="s">
        <v>128</v>
      </c>
      <c r="E753" t="s">
        <v>1499</v>
      </c>
      <c r="F753" t="s">
        <v>15</v>
      </c>
      <c r="G753" t="s">
        <v>16</v>
      </c>
      <c r="H753">
        <v>60000000</v>
      </c>
      <c r="I753">
        <v>6.1</v>
      </c>
      <c r="J753" t="str">
        <f>IF(ISNUMBER(SEARCH("|",D753)),LEFT(D753,SEARCH("|",D753)-1),D753)</f>
        <v>Comedy</v>
      </c>
      <c r="K753">
        <f>(C753-H753)</f>
        <v>33307796</v>
      </c>
      <c r="L753">
        <f>CORREL(H753:H4538,C753:C4538)</f>
        <v>9.1772811163893186E-2</v>
      </c>
    </row>
    <row r="754" spans="1:12">
      <c r="A754" t="s">
        <v>1500</v>
      </c>
      <c r="B754">
        <v>94</v>
      </c>
      <c r="C754">
        <v>125305545</v>
      </c>
      <c r="D754" t="s">
        <v>1501</v>
      </c>
      <c r="E754" t="s">
        <v>1502</v>
      </c>
      <c r="F754" t="s">
        <v>15</v>
      </c>
      <c r="G754" t="s">
        <v>16</v>
      </c>
      <c r="H754">
        <v>92000000</v>
      </c>
      <c r="I754">
        <v>5.5</v>
      </c>
      <c r="J754" t="str">
        <f>IF(ISNUMBER(SEARCH("|",D754)),LEFT(D754,SEARCH("|",D754)-1),D754)</f>
        <v>Action</v>
      </c>
      <c r="K754">
        <f>(C754-H754)</f>
        <v>33305545</v>
      </c>
      <c r="L754">
        <f>CORREL(H754:H4539,C754:C4539)</f>
        <v>9.1787435071700438E-2</v>
      </c>
    </row>
    <row r="755" spans="1:12">
      <c r="A755" t="s">
        <v>1257</v>
      </c>
      <c r="B755">
        <v>98</v>
      </c>
      <c r="C755">
        <v>57262492</v>
      </c>
      <c r="D755" t="s">
        <v>397</v>
      </c>
      <c r="E755" t="s">
        <v>1503</v>
      </c>
      <c r="F755" t="s">
        <v>15</v>
      </c>
      <c r="G755" t="s">
        <v>16</v>
      </c>
      <c r="H755">
        <v>24000000</v>
      </c>
      <c r="I755">
        <v>6.7</v>
      </c>
      <c r="J755" t="str">
        <f>IF(ISNUMBER(SEARCH("|",D755)),LEFT(D755,SEARCH("|",D755)-1),D755)</f>
        <v>Comedy</v>
      </c>
      <c r="K755">
        <f>(C755-H755)</f>
        <v>33262492</v>
      </c>
      <c r="L755">
        <f>CORREL(H755:H4540,C755:C4540)</f>
        <v>9.1728848425523798E-2</v>
      </c>
    </row>
    <row r="756" spans="1:12">
      <c r="A756" t="s">
        <v>1504</v>
      </c>
      <c r="B756">
        <v>121</v>
      </c>
      <c r="C756">
        <v>40158000</v>
      </c>
      <c r="D756" t="s">
        <v>565</v>
      </c>
      <c r="E756" t="s">
        <v>1505</v>
      </c>
      <c r="F756" t="s">
        <v>15</v>
      </c>
      <c r="G756" t="s">
        <v>111</v>
      </c>
      <c r="H756">
        <v>7000000</v>
      </c>
      <c r="I756">
        <v>7.6</v>
      </c>
      <c r="J756" t="str">
        <f>IF(ISNUMBER(SEARCH("|",D756)),LEFT(D756,SEARCH("|",D756)-1),D756)</f>
        <v>Drama</v>
      </c>
      <c r="K756">
        <f>(C756-H756)</f>
        <v>33158000</v>
      </c>
      <c r="L756">
        <f>CORREL(H756:H4541,C756:C4541)</f>
        <v>9.1763034057376833E-2</v>
      </c>
    </row>
    <row r="757" spans="1:12">
      <c r="A757" t="s">
        <v>37</v>
      </c>
      <c r="B757">
        <v>140</v>
      </c>
      <c r="C757">
        <v>120147445</v>
      </c>
      <c r="D757" t="s">
        <v>1506</v>
      </c>
      <c r="E757" t="s">
        <v>1507</v>
      </c>
      <c r="F757" t="s">
        <v>15</v>
      </c>
      <c r="G757" t="s">
        <v>16</v>
      </c>
      <c r="H757">
        <v>87000000</v>
      </c>
      <c r="I757">
        <v>7.3</v>
      </c>
      <c r="J757" t="str">
        <f>IF(ISNUMBER(SEARCH("|",D757)),LEFT(D757,SEARCH("|",D757)-1),D757)</f>
        <v>Drama</v>
      </c>
      <c r="K757">
        <f>(C757-H757)</f>
        <v>33147445</v>
      </c>
      <c r="L757">
        <f>CORREL(H757:H4542,C757:C4542)</f>
        <v>9.1783088663539153E-2</v>
      </c>
    </row>
    <row r="758" spans="1:12">
      <c r="A758" t="s">
        <v>1508</v>
      </c>
      <c r="B758">
        <v>101</v>
      </c>
      <c r="C758">
        <v>53146000</v>
      </c>
      <c r="D758" t="s">
        <v>716</v>
      </c>
      <c r="E758" t="s">
        <v>1509</v>
      </c>
      <c r="F758" t="s">
        <v>15</v>
      </c>
      <c r="G758" t="s">
        <v>16</v>
      </c>
      <c r="H758">
        <v>20000000</v>
      </c>
      <c r="I758">
        <v>6.1</v>
      </c>
      <c r="J758" t="str">
        <f>IF(ISNUMBER(SEARCH("|",D758)),LEFT(D758,SEARCH("|",D758)-1),D758)</f>
        <v>Crime</v>
      </c>
      <c r="K758">
        <f>(C758-H758)</f>
        <v>33146000</v>
      </c>
      <c r="L758">
        <f>CORREL(H758:H4543,C758:C4543)</f>
        <v>9.1739453387438497E-2</v>
      </c>
    </row>
    <row r="759" spans="1:12">
      <c r="A759" t="s">
        <v>1132</v>
      </c>
      <c r="B759">
        <v>105</v>
      </c>
      <c r="C759">
        <v>67962333</v>
      </c>
      <c r="D759" t="s">
        <v>128</v>
      </c>
      <c r="E759" t="s">
        <v>1510</v>
      </c>
      <c r="F759" t="s">
        <v>15</v>
      </c>
      <c r="G759" t="s">
        <v>16</v>
      </c>
      <c r="H759">
        <v>35000000</v>
      </c>
      <c r="I759">
        <v>5.9</v>
      </c>
      <c r="J759" t="str">
        <f>IF(ISNUMBER(SEARCH("|",D759)),LEFT(D759,SEARCH("|",D759)-1),D759)</f>
        <v>Comedy</v>
      </c>
      <c r="K759">
        <f>(C759-H759)</f>
        <v>32962333</v>
      </c>
      <c r="L759">
        <f>CORREL(H759:H4544,C759:C4544)</f>
        <v>9.1771636118507943E-2</v>
      </c>
    </row>
    <row r="760" spans="1:12">
      <c r="A760" t="s">
        <v>1511</v>
      </c>
      <c r="B760">
        <v>122</v>
      </c>
      <c r="C760">
        <v>33451479</v>
      </c>
      <c r="D760" t="s">
        <v>20</v>
      </c>
      <c r="E760" t="s">
        <v>1512</v>
      </c>
      <c r="F760" t="s">
        <v>15</v>
      </c>
      <c r="G760" t="s">
        <v>16</v>
      </c>
      <c r="H760">
        <v>500000</v>
      </c>
      <c r="I760">
        <v>6.5</v>
      </c>
      <c r="J760" t="str">
        <f>IF(ISNUMBER(SEARCH("|",D760)),LEFT(D760,SEARCH("|",D760)-1),D760)</f>
        <v>Drama</v>
      </c>
      <c r="K760">
        <f>(C760-H760)</f>
        <v>32951479</v>
      </c>
      <c r="L760">
        <f>CORREL(H760:H4545,C760:C4545)</f>
        <v>9.1806704349191914E-2</v>
      </c>
    </row>
    <row r="761" spans="1:12">
      <c r="A761" t="s">
        <v>260</v>
      </c>
      <c r="B761">
        <v>110</v>
      </c>
      <c r="C761">
        <v>58885635</v>
      </c>
      <c r="D761" t="s">
        <v>1010</v>
      </c>
      <c r="E761" t="s">
        <v>1513</v>
      </c>
      <c r="F761" t="s">
        <v>15</v>
      </c>
      <c r="G761" t="s">
        <v>16</v>
      </c>
      <c r="H761">
        <v>26000000</v>
      </c>
      <c r="I761">
        <v>7.4</v>
      </c>
      <c r="J761" t="str">
        <f>IF(ISNUMBER(SEARCH("|",D761)),LEFT(D761,SEARCH("|",D761)-1),D761)</f>
        <v>Action</v>
      </c>
      <c r="K761">
        <f>(C761-H761)</f>
        <v>32885635</v>
      </c>
      <c r="L761">
        <f>CORREL(H761:H4546,C761:C4546)</f>
        <v>9.1817220250129519E-2</v>
      </c>
    </row>
    <row r="762" spans="1:12">
      <c r="A762" t="s">
        <v>314</v>
      </c>
      <c r="B762">
        <v>118</v>
      </c>
      <c r="C762">
        <v>62877175</v>
      </c>
      <c r="D762" t="s">
        <v>233</v>
      </c>
      <c r="E762" t="s">
        <v>1514</v>
      </c>
      <c r="F762" t="s">
        <v>15</v>
      </c>
      <c r="G762" t="s">
        <v>16</v>
      </c>
      <c r="H762">
        <v>30000000</v>
      </c>
      <c r="I762">
        <v>7.2</v>
      </c>
      <c r="J762" t="str">
        <f>IF(ISNUMBER(SEARCH("|",D762)),LEFT(D762,SEARCH("|",D762)-1),D762)</f>
        <v>Comedy</v>
      </c>
      <c r="K762">
        <f>(C762-H762)</f>
        <v>32877175</v>
      </c>
      <c r="L762">
        <f>CORREL(H762:H4547,C762:C4547)</f>
        <v>9.1851730947769591E-2</v>
      </c>
    </row>
    <row r="763" spans="1:12">
      <c r="A763" t="s">
        <v>1515</v>
      </c>
      <c r="B763">
        <v>87</v>
      </c>
      <c r="C763">
        <v>47860214</v>
      </c>
      <c r="D763" t="s">
        <v>867</v>
      </c>
      <c r="E763" t="s">
        <v>1516</v>
      </c>
      <c r="F763" t="s">
        <v>15</v>
      </c>
      <c r="G763" t="s">
        <v>16</v>
      </c>
      <c r="H763">
        <v>15000000</v>
      </c>
      <c r="I763">
        <v>5</v>
      </c>
      <c r="J763" t="str">
        <f>IF(ISNUMBER(SEARCH("|",D763)),LEFT(D763,SEARCH("|",D763)-1),D763)</f>
        <v>Horror</v>
      </c>
      <c r="K763">
        <f>(C763-H763)</f>
        <v>32860214</v>
      </c>
      <c r="L763">
        <f>CORREL(H763:H4548,C763:C4548)</f>
        <v>9.1887012688673733E-2</v>
      </c>
    </row>
    <row r="764" spans="1:12">
      <c r="A764" t="s">
        <v>278</v>
      </c>
      <c r="B764">
        <v>88</v>
      </c>
      <c r="C764">
        <v>47811275</v>
      </c>
      <c r="D764" t="s">
        <v>230</v>
      </c>
      <c r="E764" t="s">
        <v>1517</v>
      </c>
      <c r="F764" t="s">
        <v>15</v>
      </c>
      <c r="G764" t="s">
        <v>16</v>
      </c>
      <c r="H764">
        <v>15000000</v>
      </c>
      <c r="I764">
        <v>5.4</v>
      </c>
      <c r="J764" t="str">
        <f>IF(ISNUMBER(SEARCH("|",D764)),LEFT(D764,SEARCH("|",D764)-1),D764)</f>
        <v>Adventure</v>
      </c>
      <c r="K764">
        <f>(C764-H764)</f>
        <v>32811275</v>
      </c>
      <c r="L764">
        <f>CORREL(H764:H4549,C764:C4549)</f>
        <v>9.1915244133668889E-2</v>
      </c>
    </row>
    <row r="765" spans="1:12">
      <c r="A765" t="s">
        <v>132</v>
      </c>
      <c r="B765">
        <v>123</v>
      </c>
      <c r="C765">
        <v>66808615</v>
      </c>
      <c r="D765" t="s">
        <v>1518</v>
      </c>
      <c r="E765" t="s">
        <v>1519</v>
      </c>
      <c r="F765" t="s">
        <v>15</v>
      </c>
      <c r="G765" t="s">
        <v>16</v>
      </c>
      <c r="H765">
        <v>34000000</v>
      </c>
      <c r="I765">
        <v>6.1</v>
      </c>
      <c r="J765" t="str">
        <f>IF(ISNUMBER(SEARCH("|",D765)),LEFT(D765,SEARCH("|",D765)-1),D765)</f>
        <v>Adventure</v>
      </c>
      <c r="K765">
        <f>(C765-H765)</f>
        <v>32808615</v>
      </c>
      <c r="L765">
        <f>CORREL(H765:H4550,C765:C4550)</f>
        <v>9.1943416358223784E-2</v>
      </c>
    </row>
    <row r="766" spans="1:12">
      <c r="A766" t="s">
        <v>1483</v>
      </c>
      <c r="B766">
        <v>123</v>
      </c>
      <c r="C766">
        <v>46800000</v>
      </c>
      <c r="D766" t="s">
        <v>18</v>
      </c>
      <c r="E766" t="s">
        <v>1520</v>
      </c>
      <c r="F766" t="s">
        <v>15</v>
      </c>
      <c r="G766" t="s">
        <v>153</v>
      </c>
      <c r="H766">
        <v>14000000</v>
      </c>
      <c r="I766">
        <v>7.1</v>
      </c>
      <c r="J766" t="str">
        <f>IF(ISNUMBER(SEARCH("|",D766)),LEFT(D766,SEARCH("|",D766)-1),D766)</f>
        <v>Action</v>
      </c>
      <c r="K766">
        <f>(C766-H766)</f>
        <v>32800000</v>
      </c>
      <c r="L766">
        <f>CORREL(H766:H4551,C766:C4551)</f>
        <v>9.1978635468499451E-2</v>
      </c>
    </row>
    <row r="767" spans="1:12">
      <c r="A767" t="s">
        <v>478</v>
      </c>
      <c r="B767">
        <v>141</v>
      </c>
      <c r="C767">
        <v>100614858</v>
      </c>
      <c r="D767" t="s">
        <v>1521</v>
      </c>
      <c r="E767" t="s">
        <v>1522</v>
      </c>
      <c r="F767" t="s">
        <v>15</v>
      </c>
      <c r="G767" t="s">
        <v>16</v>
      </c>
      <c r="H767">
        <v>68000000</v>
      </c>
      <c r="I767">
        <v>6.9</v>
      </c>
      <c r="J767" t="str">
        <f>IF(ISNUMBER(SEARCH("|",D767)),LEFT(D767,SEARCH("|",D767)-1),D767)</f>
        <v>Fantasy</v>
      </c>
      <c r="K767">
        <f>(C767-H767)</f>
        <v>32614858</v>
      </c>
      <c r="L767">
        <f>CORREL(H767:H4552,C767:C4552)</f>
        <v>9.2005960584471455E-2</v>
      </c>
    </row>
    <row r="768" spans="1:12">
      <c r="A768" t="s">
        <v>589</v>
      </c>
      <c r="B768">
        <v>103</v>
      </c>
      <c r="C768">
        <v>142614158</v>
      </c>
      <c r="D768" t="s">
        <v>118</v>
      </c>
      <c r="E768" t="s">
        <v>1523</v>
      </c>
      <c r="F768" t="s">
        <v>15</v>
      </c>
      <c r="G768" t="s">
        <v>16</v>
      </c>
      <c r="H768">
        <v>110000000</v>
      </c>
      <c r="I768">
        <v>5.5</v>
      </c>
      <c r="J768" t="str">
        <f>IF(ISNUMBER(SEARCH("|",D768)),LEFT(D768,SEARCH("|",D768)-1),D768)</f>
        <v>Adventure</v>
      </c>
      <c r="K768">
        <f>(C768-H768)</f>
        <v>32614158</v>
      </c>
      <c r="L768">
        <f>CORREL(H768:H4553,C768:C4553)</f>
        <v>9.2007342597496558E-2</v>
      </c>
    </row>
    <row r="769" spans="1:12">
      <c r="A769" t="s">
        <v>362</v>
      </c>
      <c r="B769">
        <v>134</v>
      </c>
      <c r="C769">
        <v>67523385</v>
      </c>
      <c r="D769" t="s">
        <v>96</v>
      </c>
      <c r="E769" t="s">
        <v>1524</v>
      </c>
      <c r="F769" t="s">
        <v>15</v>
      </c>
      <c r="G769" t="s">
        <v>16</v>
      </c>
      <c r="H769">
        <v>35000000</v>
      </c>
      <c r="I769">
        <v>6.2</v>
      </c>
      <c r="J769" t="str">
        <f>IF(ISNUMBER(SEARCH("|",D769)),LEFT(D769,SEARCH("|",D769)-1),D769)</f>
        <v>Comedy</v>
      </c>
      <c r="K769">
        <f>(C769-H769)</f>
        <v>32523385</v>
      </c>
      <c r="L769">
        <f>CORREL(H769:H4554,C769:C4554)</f>
        <v>9.1884997818131739E-2</v>
      </c>
    </row>
    <row r="770" spans="1:12">
      <c r="A770" t="s">
        <v>1511</v>
      </c>
      <c r="B770">
        <v>129</v>
      </c>
      <c r="C770">
        <v>34522221</v>
      </c>
      <c r="D770" t="s">
        <v>256</v>
      </c>
      <c r="E770" t="s">
        <v>1525</v>
      </c>
      <c r="F770" t="s">
        <v>15</v>
      </c>
      <c r="G770" t="s">
        <v>16</v>
      </c>
      <c r="H770">
        <v>2000000</v>
      </c>
      <c r="I770">
        <v>7</v>
      </c>
      <c r="J770" t="str">
        <f>IF(ISNUMBER(SEARCH("|",D770)),LEFT(D770,SEARCH("|",D770)-1),D770)</f>
        <v>Drama</v>
      </c>
      <c r="K770">
        <f>(C770-H770)</f>
        <v>32522221</v>
      </c>
      <c r="L770">
        <f>CORREL(H770:H4555,C770:C4555)</f>
        <v>9.1919914901509955E-2</v>
      </c>
    </row>
    <row r="771" spans="1:12">
      <c r="A771" t="s">
        <v>1526</v>
      </c>
      <c r="B771">
        <v>112</v>
      </c>
      <c r="C771">
        <v>39462438</v>
      </c>
      <c r="D771" t="s">
        <v>565</v>
      </c>
      <c r="E771" t="s">
        <v>1527</v>
      </c>
      <c r="F771" t="s">
        <v>15</v>
      </c>
      <c r="G771" t="s">
        <v>16</v>
      </c>
      <c r="H771">
        <v>7000000</v>
      </c>
      <c r="I771">
        <v>7.3</v>
      </c>
      <c r="J771" t="str">
        <f>IF(ISNUMBER(SEARCH("|",D771)),LEFT(D771,SEARCH("|",D771)-1),D771)</f>
        <v>Drama</v>
      </c>
      <c r="K771">
        <f>(C771-H771)</f>
        <v>32462438</v>
      </c>
      <c r="L771">
        <f>CORREL(H771:H4556,C771:C4556)</f>
        <v>9.1932287484171801E-2</v>
      </c>
    </row>
    <row r="772" spans="1:12">
      <c r="A772" t="s">
        <v>1444</v>
      </c>
      <c r="B772">
        <v>117</v>
      </c>
      <c r="C772">
        <v>72455275</v>
      </c>
      <c r="D772" t="s">
        <v>1528</v>
      </c>
      <c r="E772" t="s">
        <v>1529</v>
      </c>
      <c r="F772" t="s">
        <v>15</v>
      </c>
      <c r="G772" t="s">
        <v>16</v>
      </c>
      <c r="H772">
        <v>40000000</v>
      </c>
      <c r="I772">
        <v>7.8</v>
      </c>
      <c r="J772" t="str">
        <f>IF(ISNUMBER(SEARCH("|",D772)),LEFT(D772,SEARCH("|",D772)-1),D772)</f>
        <v>Action</v>
      </c>
      <c r="K772">
        <f>(C772-H772)</f>
        <v>32455275</v>
      </c>
      <c r="L772">
        <f>CORREL(H772:H4557,C772:C4557)</f>
        <v>9.1951593842017773E-2</v>
      </c>
    </row>
    <row r="773" spans="1:12">
      <c r="A773" t="s">
        <v>1450</v>
      </c>
      <c r="B773">
        <v>111</v>
      </c>
      <c r="C773">
        <v>90356857</v>
      </c>
      <c r="D773" t="s">
        <v>303</v>
      </c>
      <c r="E773" t="s">
        <v>1530</v>
      </c>
      <c r="F773" t="s">
        <v>15</v>
      </c>
      <c r="G773" t="s">
        <v>16</v>
      </c>
      <c r="H773">
        <v>58000000</v>
      </c>
      <c r="I773">
        <v>7.1</v>
      </c>
      <c r="J773" t="str">
        <f>IF(ISNUMBER(SEARCH("|",D773)),LEFT(D773,SEARCH("|",D773)-1),D773)</f>
        <v>Action</v>
      </c>
      <c r="K773">
        <f>(C773-H773)</f>
        <v>32356857</v>
      </c>
      <c r="L773">
        <f>CORREL(H773:H4558,C773:C4558)</f>
        <v>9.1985057407485513E-2</v>
      </c>
    </row>
    <row r="774" spans="1:12">
      <c r="A774" t="s">
        <v>24</v>
      </c>
      <c r="B774">
        <v>142</v>
      </c>
      <c r="C774">
        <v>72306065</v>
      </c>
      <c r="D774" t="s">
        <v>930</v>
      </c>
      <c r="E774" t="s">
        <v>1531</v>
      </c>
      <c r="F774" t="s">
        <v>15</v>
      </c>
      <c r="G774" t="s">
        <v>16</v>
      </c>
      <c r="H774">
        <v>40000000</v>
      </c>
      <c r="I774">
        <v>7.6</v>
      </c>
      <c r="J774" t="str">
        <f>IF(ISNUMBER(SEARCH("|",D774)),LEFT(D774,SEARCH("|",D774)-1),D774)</f>
        <v>Drama</v>
      </c>
      <c r="K774">
        <f>(C774-H774)</f>
        <v>32306065</v>
      </c>
      <c r="L774">
        <f>CORREL(H774:H4559,C774:C4559)</f>
        <v>9.2002547109588675E-2</v>
      </c>
    </row>
    <row r="775" spans="1:12">
      <c r="A775" t="s">
        <v>1532</v>
      </c>
      <c r="B775">
        <v>90</v>
      </c>
      <c r="C775">
        <v>72266306</v>
      </c>
      <c r="D775" t="s">
        <v>453</v>
      </c>
      <c r="E775" t="s">
        <v>1533</v>
      </c>
      <c r="F775" t="s">
        <v>15</v>
      </c>
      <c r="G775" t="s">
        <v>16</v>
      </c>
      <c r="H775">
        <v>40000000</v>
      </c>
      <c r="I775">
        <v>6.6</v>
      </c>
      <c r="J775" t="str">
        <f>IF(ISNUMBER(SEARCH("|",D775)),LEFT(D775,SEARCH("|",D775)-1),D775)</f>
        <v>Crime</v>
      </c>
      <c r="K775">
        <f>(C775-H775)</f>
        <v>32266306</v>
      </c>
      <c r="L775">
        <f>CORREL(H775:H4560,C775:C4560)</f>
        <v>9.2035918799919264E-2</v>
      </c>
    </row>
    <row r="776" spans="1:12">
      <c r="A776" t="s">
        <v>949</v>
      </c>
      <c r="B776">
        <v>122</v>
      </c>
      <c r="C776">
        <v>54235441</v>
      </c>
      <c r="D776" t="s">
        <v>65</v>
      </c>
      <c r="E776" t="s">
        <v>1534</v>
      </c>
      <c r="F776" t="s">
        <v>15</v>
      </c>
      <c r="G776" t="s">
        <v>16</v>
      </c>
      <c r="H776">
        <v>22000000</v>
      </c>
      <c r="I776">
        <v>7.3</v>
      </c>
      <c r="J776" t="str">
        <f>IF(ISNUMBER(SEARCH("|",D776)),LEFT(D776,SEARCH("|",D776)-1),D776)</f>
        <v>Comedy</v>
      </c>
      <c r="K776">
        <f>(C776-H776)</f>
        <v>32235441</v>
      </c>
      <c r="L776">
        <f>CORREL(H776:H4561,C776:C4561)</f>
        <v>9.2069286846254705E-2</v>
      </c>
    </row>
    <row r="777" spans="1:12">
      <c r="A777" t="s">
        <v>569</v>
      </c>
      <c r="B777">
        <v>138</v>
      </c>
      <c r="C777">
        <v>112225777</v>
      </c>
      <c r="D777" t="s">
        <v>1535</v>
      </c>
      <c r="E777" t="s">
        <v>1536</v>
      </c>
      <c r="F777" t="s">
        <v>15</v>
      </c>
      <c r="G777" t="s">
        <v>16</v>
      </c>
      <c r="H777">
        <v>80000000</v>
      </c>
      <c r="I777">
        <v>7.3</v>
      </c>
      <c r="J777" t="str">
        <f>IF(ISNUMBER(SEARCH("|",D777)),LEFT(D777,SEARCH("|",D777)-1),D777)</f>
        <v>Action</v>
      </c>
      <c r="K777">
        <f>(C777-H777)</f>
        <v>32225777</v>
      </c>
      <c r="L777">
        <f>CORREL(H777:H4562,C777:C4562)</f>
        <v>9.2101811298464162E-2</v>
      </c>
    </row>
    <row r="778" spans="1:12">
      <c r="A778" t="s">
        <v>1537</v>
      </c>
      <c r="B778">
        <v>91</v>
      </c>
      <c r="C778">
        <v>36200000</v>
      </c>
      <c r="D778" t="s">
        <v>867</v>
      </c>
      <c r="E778" t="s">
        <v>1538</v>
      </c>
      <c r="F778" t="s">
        <v>15</v>
      </c>
      <c r="G778" t="s">
        <v>16</v>
      </c>
      <c r="H778">
        <v>4000000</v>
      </c>
      <c r="I778">
        <v>5.7</v>
      </c>
      <c r="J778" t="str">
        <f>IF(ISNUMBER(SEARCH("|",D778)),LEFT(D778,SEARCH("|",D778)-1),D778)</f>
        <v>Horror</v>
      </c>
      <c r="K778">
        <f>(C778-H778)</f>
        <v>32200000</v>
      </c>
      <c r="L778">
        <f>CORREL(H778:H4563,C778:C4563)</f>
        <v>9.2077372749045469E-2</v>
      </c>
    </row>
    <row r="779" spans="1:12">
      <c r="A779" t="s">
        <v>1539</v>
      </c>
      <c r="B779">
        <v>109</v>
      </c>
      <c r="C779">
        <v>69148997</v>
      </c>
      <c r="D779" t="s">
        <v>397</v>
      </c>
      <c r="E779" t="s">
        <v>1540</v>
      </c>
      <c r="F779" t="s">
        <v>15</v>
      </c>
      <c r="G779" t="s">
        <v>16</v>
      </c>
      <c r="H779">
        <v>37000000</v>
      </c>
      <c r="I779">
        <v>5.4</v>
      </c>
      <c r="J779" t="str">
        <f>IF(ISNUMBER(SEARCH("|",D779)),LEFT(D779,SEARCH("|",D779)-1),D779)</f>
        <v>Comedy</v>
      </c>
      <c r="K779">
        <f>(C779-H779)</f>
        <v>32148997</v>
      </c>
      <c r="L779">
        <f>CORREL(H779:H4564,C779:C4564)</f>
        <v>9.2092378254765919E-2</v>
      </c>
    </row>
    <row r="780" spans="1:12">
      <c r="A780" t="s">
        <v>455</v>
      </c>
      <c r="B780">
        <v>122</v>
      </c>
      <c r="C780">
        <v>117144465</v>
      </c>
      <c r="D780" t="s">
        <v>516</v>
      </c>
      <c r="E780" t="s">
        <v>1541</v>
      </c>
      <c r="F780" t="s">
        <v>15</v>
      </c>
      <c r="G780" t="s">
        <v>16</v>
      </c>
      <c r="H780">
        <v>85000000</v>
      </c>
      <c r="I780">
        <v>6.9</v>
      </c>
      <c r="J780" t="str">
        <f>IF(ISNUMBER(SEARCH("|",D780)),LEFT(D780,SEARCH("|",D780)-1),D780)</f>
        <v>Crime</v>
      </c>
      <c r="K780">
        <f>(C780-H780)</f>
        <v>32144465</v>
      </c>
      <c r="L780">
        <f>CORREL(H780:H4565,C780:C4565)</f>
        <v>9.2126796036059277E-2</v>
      </c>
    </row>
    <row r="781" spans="1:12">
      <c r="A781" t="s">
        <v>1542</v>
      </c>
      <c r="B781">
        <v>95</v>
      </c>
      <c r="C781">
        <v>40066497</v>
      </c>
      <c r="D781" t="s">
        <v>720</v>
      </c>
      <c r="E781" t="s">
        <v>1543</v>
      </c>
      <c r="F781" t="s">
        <v>15</v>
      </c>
      <c r="G781" t="s">
        <v>16</v>
      </c>
      <c r="H781">
        <v>8000000</v>
      </c>
      <c r="I781">
        <v>3.5</v>
      </c>
      <c r="J781" t="str">
        <f>IF(ISNUMBER(SEARCH("|",D781)),LEFT(D781,SEARCH("|",D781)-1),D781)</f>
        <v>Drama</v>
      </c>
      <c r="K781">
        <f>(C781-H781)</f>
        <v>32066497</v>
      </c>
      <c r="L781">
        <f>CORREL(H781:H4566,C781:C4566)</f>
        <v>9.20894356280402E-2</v>
      </c>
    </row>
    <row r="782" spans="1:12">
      <c r="A782" t="s">
        <v>1544</v>
      </c>
      <c r="B782">
        <v>128</v>
      </c>
      <c r="C782">
        <v>52066000</v>
      </c>
      <c r="D782" t="s">
        <v>744</v>
      </c>
      <c r="E782" t="s">
        <v>1545</v>
      </c>
      <c r="F782" t="s">
        <v>15</v>
      </c>
      <c r="G782" t="s">
        <v>153</v>
      </c>
      <c r="H782">
        <v>20000000</v>
      </c>
      <c r="I782">
        <v>7.5</v>
      </c>
      <c r="J782" t="str">
        <f>IF(ISNUMBER(SEARCH("|",D782)),LEFT(D782,SEARCH("|",D782)-1),D782)</f>
        <v>Biography</v>
      </c>
      <c r="K782">
        <f>(C782-H782)</f>
        <v>32066000</v>
      </c>
      <c r="L782">
        <f>CORREL(H782:H4567,C782:C4567)</f>
        <v>9.210966930362241E-2</v>
      </c>
    </row>
    <row r="783" spans="1:12">
      <c r="A783" t="s">
        <v>1546</v>
      </c>
      <c r="B783">
        <v>153</v>
      </c>
      <c r="C783">
        <v>262030663</v>
      </c>
      <c r="D783" t="s">
        <v>133</v>
      </c>
      <c r="E783" t="s">
        <v>1547</v>
      </c>
      <c r="F783" t="s">
        <v>15</v>
      </c>
      <c r="G783" t="s">
        <v>16</v>
      </c>
      <c r="H783">
        <v>230000000</v>
      </c>
      <c r="I783">
        <v>7</v>
      </c>
      <c r="J783" t="str">
        <f>IF(ISNUMBER(SEARCH("|",D783)),LEFT(D783,SEARCH("|",D783)-1),D783)</f>
        <v>Action</v>
      </c>
      <c r="K783">
        <f>(C783-H783)</f>
        <v>32030663</v>
      </c>
      <c r="L783">
        <f>CORREL(H783:H4568,C783:C4568)</f>
        <v>9.2141056919068737E-2</v>
      </c>
    </row>
    <row r="784" spans="1:12">
      <c r="A784" t="s">
        <v>1548</v>
      </c>
      <c r="B784">
        <v>152</v>
      </c>
      <c r="C784">
        <v>36000000</v>
      </c>
      <c r="D784" t="s">
        <v>1447</v>
      </c>
      <c r="E784" t="s">
        <v>1549</v>
      </c>
      <c r="F784" t="s">
        <v>15</v>
      </c>
      <c r="G784" t="s">
        <v>16</v>
      </c>
      <c r="H784">
        <v>4000000</v>
      </c>
      <c r="I784">
        <v>6.7</v>
      </c>
      <c r="J784" t="str">
        <f>IF(ISNUMBER(SEARCH("|",D784)),LEFT(D784,SEARCH("|",D784)-1),D784)</f>
        <v>Drama</v>
      </c>
      <c r="K784">
        <f>(C784-H784)</f>
        <v>32000000</v>
      </c>
      <c r="L784">
        <f>CORREL(H784:H4569,C784:C4569)</f>
        <v>9.1160295935313704E-2</v>
      </c>
    </row>
    <row r="785" spans="1:12">
      <c r="A785" t="s">
        <v>818</v>
      </c>
      <c r="B785">
        <v>102</v>
      </c>
      <c r="C785">
        <v>176997107</v>
      </c>
      <c r="D785" t="s">
        <v>136</v>
      </c>
      <c r="E785" t="s">
        <v>1550</v>
      </c>
      <c r="F785" t="s">
        <v>15</v>
      </c>
      <c r="G785" t="s">
        <v>16</v>
      </c>
      <c r="H785">
        <v>145000000</v>
      </c>
      <c r="I785">
        <v>7.9</v>
      </c>
      <c r="J785" t="str">
        <f>IF(ISNUMBER(SEARCH("|",D785)),LEFT(D785,SEARCH("|",D785)-1),D785)</f>
        <v>Action</v>
      </c>
      <c r="K785">
        <f>(C785-H785)</f>
        <v>31997107</v>
      </c>
      <c r="L785">
        <f>CORREL(H785:H4570,C785:C4570)</f>
        <v>9.1175317248107166E-2</v>
      </c>
    </row>
    <row r="786" spans="1:12">
      <c r="A786" t="s">
        <v>12</v>
      </c>
      <c r="B786">
        <v>107</v>
      </c>
      <c r="C786">
        <v>38400000</v>
      </c>
      <c r="D786" t="s">
        <v>321</v>
      </c>
      <c r="E786" t="s">
        <v>1551</v>
      </c>
      <c r="F786" t="s">
        <v>15</v>
      </c>
      <c r="G786" t="s">
        <v>153</v>
      </c>
      <c r="H786">
        <v>6500000</v>
      </c>
      <c r="I786">
        <v>8.1</v>
      </c>
      <c r="J786" t="str">
        <f>IF(ISNUMBER(SEARCH("|",D786)),LEFT(D786,SEARCH("|",D786)-1),D786)</f>
        <v>Action</v>
      </c>
      <c r="K786">
        <f>(C786-H786)</f>
        <v>31900000</v>
      </c>
      <c r="L786">
        <f>CORREL(H786:H4571,C786:C4571)</f>
        <v>9.0877193425498104E-2</v>
      </c>
    </row>
    <row r="787" spans="1:12">
      <c r="A787" t="s">
        <v>582</v>
      </c>
      <c r="B787">
        <v>85</v>
      </c>
      <c r="C787">
        <v>57859105</v>
      </c>
      <c r="D787" t="s">
        <v>552</v>
      </c>
      <c r="E787" t="s">
        <v>1552</v>
      </c>
      <c r="F787" t="s">
        <v>15</v>
      </c>
      <c r="G787" t="s">
        <v>16</v>
      </c>
      <c r="H787">
        <v>26000000</v>
      </c>
      <c r="I787">
        <v>6.5</v>
      </c>
      <c r="J787" t="str">
        <f>IF(ISNUMBER(SEARCH("|",D787)),LEFT(D787,SEARCH("|",D787)-1),D787)</f>
        <v>Mystery</v>
      </c>
      <c r="K787">
        <f>(C787-H787)</f>
        <v>31859105</v>
      </c>
      <c r="L787">
        <f>CORREL(H787:H4572,C787:C4572)</f>
        <v>9.0895655942583753E-2</v>
      </c>
    </row>
    <row r="788" spans="1:12">
      <c r="A788" t="s">
        <v>1305</v>
      </c>
      <c r="B788">
        <v>120</v>
      </c>
      <c r="C788">
        <v>46338728</v>
      </c>
      <c r="D788" t="s">
        <v>20</v>
      </c>
      <c r="E788" t="s">
        <v>1553</v>
      </c>
      <c r="F788" t="s">
        <v>15</v>
      </c>
      <c r="G788" t="s">
        <v>16</v>
      </c>
      <c r="H788">
        <v>14500000</v>
      </c>
      <c r="I788">
        <v>6.8</v>
      </c>
      <c r="J788" t="str">
        <f>IF(ISNUMBER(SEARCH("|",D788)),LEFT(D788,SEARCH("|",D788)-1),D788)</f>
        <v>Drama</v>
      </c>
      <c r="K788">
        <f>(C788-H788)</f>
        <v>31838728</v>
      </c>
      <c r="L788">
        <f>CORREL(H788:H4573,C788:C4573)</f>
        <v>9.0930050184116901E-2</v>
      </c>
    </row>
    <row r="789" spans="1:12">
      <c r="A789" t="s">
        <v>1554</v>
      </c>
      <c r="B789">
        <v>107</v>
      </c>
      <c r="C789">
        <v>44726644</v>
      </c>
      <c r="D789" t="s">
        <v>1555</v>
      </c>
      <c r="E789" t="s">
        <v>1556</v>
      </c>
      <c r="F789" t="s">
        <v>15</v>
      </c>
      <c r="G789" t="s">
        <v>16</v>
      </c>
      <c r="H789">
        <v>13000000</v>
      </c>
      <c r="I789">
        <v>6.8</v>
      </c>
      <c r="J789" t="str">
        <f>IF(ISNUMBER(SEARCH("|",D789)),LEFT(D789,SEARCH("|",D789)-1),D789)</f>
        <v>Action</v>
      </c>
      <c r="K789">
        <f>(C789-H789)</f>
        <v>31726644</v>
      </c>
      <c r="L789">
        <f>CORREL(H789:H4574,C789:C4574)</f>
        <v>9.0957410091903862E-2</v>
      </c>
    </row>
    <row r="790" spans="1:12">
      <c r="A790" t="s">
        <v>1557</v>
      </c>
      <c r="B790">
        <v>99</v>
      </c>
      <c r="C790">
        <v>52691009</v>
      </c>
      <c r="D790" t="s">
        <v>70</v>
      </c>
      <c r="E790" t="s">
        <v>1558</v>
      </c>
      <c r="F790" t="s">
        <v>15</v>
      </c>
      <c r="G790" t="s">
        <v>16</v>
      </c>
      <c r="H790">
        <v>21000000</v>
      </c>
      <c r="I790">
        <v>6.6</v>
      </c>
      <c r="J790" t="str">
        <f>IF(ISNUMBER(SEARCH("|",D790)),LEFT(D790,SEARCH("|",D790)-1),D790)</f>
        <v>Comedy</v>
      </c>
      <c r="K790">
        <f>(C790-H790)</f>
        <v>31691009</v>
      </c>
      <c r="L790">
        <f>CORREL(H790:H4575,C790:C4575)</f>
        <v>9.098317149169155E-2</v>
      </c>
    </row>
    <row r="791" spans="1:12">
      <c r="A791" t="s">
        <v>951</v>
      </c>
      <c r="B791">
        <v>90</v>
      </c>
      <c r="C791">
        <v>81517441</v>
      </c>
      <c r="D791" t="s">
        <v>35</v>
      </c>
      <c r="E791" t="s">
        <v>1559</v>
      </c>
      <c r="F791" t="s">
        <v>15</v>
      </c>
      <c r="G791" t="s">
        <v>16</v>
      </c>
      <c r="H791">
        <v>50000000</v>
      </c>
      <c r="I791">
        <v>7.1</v>
      </c>
      <c r="J791" t="str">
        <f>IF(ISNUMBER(SEARCH("|",D791)),LEFT(D791,SEARCH("|",D791)-1),D791)</f>
        <v>Action</v>
      </c>
      <c r="K791">
        <f>(C791-H791)</f>
        <v>31517441</v>
      </c>
      <c r="L791">
        <f>CORREL(H791:H4576,C791:C4576)</f>
        <v>9.1015168755918113E-2</v>
      </c>
    </row>
    <row r="792" spans="1:12">
      <c r="A792" t="s">
        <v>461</v>
      </c>
      <c r="B792">
        <v>134</v>
      </c>
      <c r="C792">
        <v>56505065</v>
      </c>
      <c r="D792" t="s">
        <v>1560</v>
      </c>
      <c r="E792" t="s">
        <v>1561</v>
      </c>
      <c r="F792" t="s">
        <v>15</v>
      </c>
      <c r="G792" t="s">
        <v>16</v>
      </c>
      <c r="H792">
        <v>25000000</v>
      </c>
      <c r="I792">
        <v>7.8</v>
      </c>
      <c r="J792" t="str">
        <f>IF(ISNUMBER(SEARCH("|",D792)),LEFT(D792,SEARCH("|",D792)-1),D792)</f>
        <v>Action</v>
      </c>
      <c r="K792">
        <f>(C792-H792)</f>
        <v>31505065</v>
      </c>
      <c r="L792">
        <f>CORREL(H792:H4577,C792:C4577)</f>
        <v>9.1041733816072293E-2</v>
      </c>
    </row>
    <row r="793" spans="1:12">
      <c r="A793" t="s">
        <v>1562</v>
      </c>
      <c r="B793">
        <v>95</v>
      </c>
      <c r="C793">
        <v>51431160</v>
      </c>
      <c r="D793" t="s">
        <v>99</v>
      </c>
      <c r="E793" t="s">
        <v>1563</v>
      </c>
      <c r="F793" t="s">
        <v>15</v>
      </c>
      <c r="G793" t="s">
        <v>16</v>
      </c>
      <c r="H793">
        <v>20000000</v>
      </c>
      <c r="I793">
        <v>5.9</v>
      </c>
      <c r="J793" t="str">
        <f>IF(ISNUMBER(SEARCH("|",D793)),LEFT(D793,SEARCH("|",D793)-1),D793)</f>
        <v>Comedy</v>
      </c>
      <c r="K793">
        <f>(C793-H793)</f>
        <v>31431160</v>
      </c>
      <c r="L793">
        <f>CORREL(H793:H4578,C793:C4578)</f>
        <v>9.1075406425060068E-2</v>
      </c>
    </row>
    <row r="794" spans="1:12">
      <c r="A794" t="s">
        <v>459</v>
      </c>
      <c r="B794">
        <v>91</v>
      </c>
      <c r="C794">
        <v>35385560</v>
      </c>
      <c r="D794" t="s">
        <v>552</v>
      </c>
      <c r="E794" t="s">
        <v>1564</v>
      </c>
      <c r="F794" t="s">
        <v>15</v>
      </c>
      <c r="G794" t="s">
        <v>16</v>
      </c>
      <c r="H794">
        <v>4000000</v>
      </c>
      <c r="I794">
        <v>4.5999999999999996</v>
      </c>
      <c r="J794" t="str">
        <f>IF(ISNUMBER(SEARCH("|",D794)),LEFT(D794,SEARCH("|",D794)-1),D794)</f>
        <v>Mystery</v>
      </c>
      <c r="K794">
        <f>(C794-H794)</f>
        <v>31385560</v>
      </c>
      <c r="L794">
        <f>CORREL(H794:H4579,C794:C4579)</f>
        <v>9.1106485319656136E-2</v>
      </c>
    </row>
    <row r="795" spans="1:12">
      <c r="A795" t="s">
        <v>1565</v>
      </c>
      <c r="B795">
        <v>98</v>
      </c>
      <c r="C795">
        <v>66359959</v>
      </c>
      <c r="D795" t="s">
        <v>1566</v>
      </c>
      <c r="E795" t="s">
        <v>1567</v>
      </c>
      <c r="F795" t="s">
        <v>15</v>
      </c>
      <c r="G795" t="s">
        <v>16</v>
      </c>
      <c r="H795">
        <v>35000000</v>
      </c>
      <c r="I795">
        <v>6.9</v>
      </c>
      <c r="J795" t="str">
        <f>IF(ISNUMBER(SEARCH("|",D795)),LEFT(D795,SEARCH("|",D795)-1),D795)</f>
        <v>Comedy</v>
      </c>
      <c r="K795">
        <f>(C795-H795)</f>
        <v>31359959</v>
      </c>
      <c r="L795">
        <f>CORREL(H795:H4580,C795:C4580)</f>
        <v>9.1120694424218482E-2</v>
      </c>
    </row>
    <row r="796" spans="1:12">
      <c r="A796" t="s">
        <v>1468</v>
      </c>
      <c r="B796">
        <v>110</v>
      </c>
      <c r="C796">
        <v>52353636</v>
      </c>
      <c r="D796" t="s">
        <v>65</v>
      </c>
      <c r="E796" t="s">
        <v>1568</v>
      </c>
      <c r="F796" t="s">
        <v>15</v>
      </c>
      <c r="G796" t="s">
        <v>16</v>
      </c>
      <c r="H796">
        <v>21000000</v>
      </c>
      <c r="I796">
        <v>7.6</v>
      </c>
      <c r="J796" t="str">
        <f>IF(ISNUMBER(SEARCH("|",D796)),LEFT(D796,SEARCH("|",D796)-1),D796)</f>
        <v>Comedy</v>
      </c>
      <c r="K796">
        <f>(C796-H796)</f>
        <v>31353636</v>
      </c>
      <c r="L796">
        <f>CORREL(H796:H4581,C796:C4581)</f>
        <v>9.1155354024716542E-2</v>
      </c>
    </row>
    <row r="797" spans="1:12">
      <c r="A797" t="s">
        <v>1164</v>
      </c>
      <c r="B797">
        <v>105</v>
      </c>
      <c r="C797">
        <v>71347010</v>
      </c>
      <c r="D797" t="s">
        <v>128</v>
      </c>
      <c r="E797" t="s">
        <v>1569</v>
      </c>
      <c r="F797" t="s">
        <v>15</v>
      </c>
      <c r="G797" t="s">
        <v>16</v>
      </c>
      <c r="H797">
        <v>40000000</v>
      </c>
      <c r="I797">
        <v>7.1</v>
      </c>
      <c r="J797" t="str">
        <f>IF(ISNUMBER(SEARCH("|",D797)),LEFT(D797,SEARCH("|",D797)-1),D797)</f>
        <v>Comedy</v>
      </c>
      <c r="K797">
        <f>(C797-H797)</f>
        <v>31347010</v>
      </c>
      <c r="L797">
        <f>CORREL(H797:H4582,C797:C4582)</f>
        <v>9.1186999158175061E-2</v>
      </c>
    </row>
    <row r="798" spans="1:12">
      <c r="A798" t="s">
        <v>12</v>
      </c>
      <c r="B798">
        <v>141</v>
      </c>
      <c r="C798">
        <v>146282411</v>
      </c>
      <c r="D798" t="s">
        <v>1570</v>
      </c>
      <c r="E798" t="s">
        <v>1571</v>
      </c>
      <c r="F798" t="s">
        <v>15</v>
      </c>
      <c r="G798" t="s">
        <v>16</v>
      </c>
      <c r="H798">
        <v>115000000</v>
      </c>
      <c r="I798">
        <v>7.2</v>
      </c>
      <c r="J798" t="str">
        <f>IF(ISNUMBER(SEARCH("|",D798)),LEFT(D798,SEARCH("|",D798)-1),D798)</f>
        <v>Action</v>
      </c>
      <c r="K798">
        <f>(C798-H798)</f>
        <v>31282411</v>
      </c>
      <c r="L798">
        <f>CORREL(H798:H4583,C798:C4583)</f>
        <v>9.1220336368387264E-2</v>
      </c>
    </row>
    <row r="799" spans="1:12">
      <c r="A799" t="s">
        <v>1143</v>
      </c>
      <c r="B799">
        <v>122</v>
      </c>
      <c r="C799">
        <v>76261036</v>
      </c>
      <c r="D799" t="s">
        <v>716</v>
      </c>
      <c r="E799" t="s">
        <v>1572</v>
      </c>
      <c r="F799" t="s">
        <v>15</v>
      </c>
      <c r="G799" t="s">
        <v>16</v>
      </c>
      <c r="H799">
        <v>45000000</v>
      </c>
      <c r="I799">
        <v>7.7</v>
      </c>
      <c r="J799" t="str">
        <f>IF(ISNUMBER(SEARCH("|",D799)),LEFT(D799,SEARCH("|",D799)-1),D799)</f>
        <v>Crime</v>
      </c>
      <c r="K799">
        <f>(C799-H799)</f>
        <v>31261036</v>
      </c>
      <c r="L799">
        <f>CORREL(H799:H4584,C799:C4584)</f>
        <v>9.1076191032093037E-2</v>
      </c>
    </row>
    <row r="800" spans="1:12">
      <c r="A800" t="s">
        <v>1573</v>
      </c>
      <c r="B800">
        <v>99</v>
      </c>
      <c r="C800">
        <v>101217900</v>
      </c>
      <c r="D800" t="s">
        <v>1574</v>
      </c>
      <c r="E800" t="s">
        <v>1575</v>
      </c>
      <c r="F800" t="s">
        <v>15</v>
      </c>
      <c r="G800" t="s">
        <v>16</v>
      </c>
      <c r="H800">
        <v>70000000</v>
      </c>
      <c r="I800">
        <v>7</v>
      </c>
      <c r="J800" t="str">
        <f>IF(ISNUMBER(SEARCH("|",D800)),LEFT(D800,SEARCH("|",D800)-1),D800)</f>
        <v>Adventure</v>
      </c>
      <c r="K800">
        <f>(C800-H800)</f>
        <v>31217900</v>
      </c>
      <c r="L800">
        <f>CORREL(H800:H4585,C800:C4585)</f>
        <v>9.1106872978148901E-2</v>
      </c>
    </row>
    <row r="801" spans="1:12">
      <c r="A801" t="s">
        <v>1576</v>
      </c>
      <c r="B801">
        <v>108</v>
      </c>
      <c r="C801">
        <v>32000000</v>
      </c>
      <c r="D801" t="s">
        <v>372</v>
      </c>
      <c r="E801" t="s">
        <v>1577</v>
      </c>
      <c r="F801" t="s">
        <v>15</v>
      </c>
      <c r="G801" t="s">
        <v>16</v>
      </c>
      <c r="H801">
        <v>806947</v>
      </c>
      <c r="I801">
        <v>8.5</v>
      </c>
      <c r="J801" t="str">
        <f>IF(ISNUMBER(SEARCH("|",D801)),LEFT(D801,SEARCH("|",D801)-1),D801)</f>
        <v>Horror</v>
      </c>
      <c r="K801">
        <f>(C801-H801)</f>
        <v>31193053</v>
      </c>
      <c r="L801">
        <f>CORREL(H801:H4586,C801:C4586)</f>
        <v>9.1104506765639692E-2</v>
      </c>
    </row>
    <row r="802" spans="1:12">
      <c r="A802" t="s">
        <v>806</v>
      </c>
      <c r="B802">
        <v>88</v>
      </c>
      <c r="C802">
        <v>130174897</v>
      </c>
      <c r="D802" t="s">
        <v>54</v>
      </c>
      <c r="E802" t="s">
        <v>1578</v>
      </c>
      <c r="F802" t="s">
        <v>15</v>
      </c>
      <c r="G802" t="s">
        <v>16</v>
      </c>
      <c r="H802">
        <v>99000000</v>
      </c>
      <c r="I802">
        <v>7.2</v>
      </c>
      <c r="J802" t="str">
        <f>IF(ISNUMBER(SEARCH("|",D802)),LEFT(D802,SEARCH("|",D802)-1),D802)</f>
        <v>Adventure</v>
      </c>
      <c r="K802">
        <f>(C802-H802)</f>
        <v>31174897</v>
      </c>
      <c r="L802">
        <f>CORREL(H802:H4587,C802:C4587)</f>
        <v>9.1113659839875474E-2</v>
      </c>
    </row>
    <row r="803" spans="1:12">
      <c r="A803" t="s">
        <v>1579</v>
      </c>
      <c r="B803">
        <v>102</v>
      </c>
      <c r="C803">
        <v>44134898</v>
      </c>
      <c r="D803" t="s">
        <v>65</v>
      </c>
      <c r="E803" t="s">
        <v>1580</v>
      </c>
      <c r="F803" t="s">
        <v>15</v>
      </c>
      <c r="G803" t="s">
        <v>16</v>
      </c>
      <c r="H803">
        <v>13000000</v>
      </c>
      <c r="I803">
        <v>7.3</v>
      </c>
      <c r="J803" t="str">
        <f>IF(ISNUMBER(SEARCH("|",D803)),LEFT(D803,SEARCH("|",D803)-1),D803)</f>
        <v>Comedy</v>
      </c>
      <c r="K803">
        <f>(C803-H803)</f>
        <v>31134898</v>
      </c>
      <c r="L803">
        <f>CORREL(H803:H4588,C803:C4588)</f>
        <v>9.1032031530511093E-2</v>
      </c>
    </row>
    <row r="804" spans="1:12">
      <c r="A804" t="s">
        <v>1271</v>
      </c>
      <c r="B804">
        <v>113</v>
      </c>
      <c r="C804">
        <v>61094903</v>
      </c>
      <c r="D804" t="s">
        <v>377</v>
      </c>
      <c r="E804" t="s">
        <v>1581</v>
      </c>
      <c r="F804" t="s">
        <v>15</v>
      </c>
      <c r="G804" t="s">
        <v>153</v>
      </c>
      <c r="H804">
        <v>30000000</v>
      </c>
      <c r="I804">
        <v>6.9</v>
      </c>
      <c r="J804" t="str">
        <f>IF(ISNUMBER(SEARCH("|",D804)),LEFT(D804,SEARCH("|",D804)-1),D804)</f>
        <v>Action</v>
      </c>
      <c r="K804">
        <f>(C804-H804)</f>
        <v>31094903</v>
      </c>
      <c r="L804">
        <f>CORREL(H804:H4589,C804:C4589)</f>
        <v>9.105734284803263E-2</v>
      </c>
    </row>
    <row r="805" spans="1:12">
      <c r="A805" t="s">
        <v>1264</v>
      </c>
      <c r="B805">
        <v>109</v>
      </c>
      <c r="C805">
        <v>81022333</v>
      </c>
      <c r="D805" t="s">
        <v>1582</v>
      </c>
      <c r="E805" t="s">
        <v>1583</v>
      </c>
      <c r="F805" t="s">
        <v>15</v>
      </c>
      <c r="G805" t="s">
        <v>16</v>
      </c>
      <c r="H805">
        <v>50000000</v>
      </c>
      <c r="I805">
        <v>5</v>
      </c>
      <c r="J805" t="str">
        <f>IF(ISNUMBER(SEARCH("|",D805)),LEFT(D805,SEARCH("|",D805)-1),D805)</f>
        <v>Action</v>
      </c>
      <c r="K805">
        <f>(C805-H805)</f>
        <v>31022333</v>
      </c>
      <c r="L805">
        <f>CORREL(H805:H4590,C805:C4590)</f>
        <v>9.1092196047059468E-2</v>
      </c>
    </row>
    <row r="806" spans="1:12">
      <c r="A806" t="s">
        <v>466</v>
      </c>
      <c r="B806">
        <v>115</v>
      </c>
      <c r="C806">
        <v>181015141</v>
      </c>
      <c r="D806" t="s">
        <v>133</v>
      </c>
      <c r="E806" t="s">
        <v>1584</v>
      </c>
      <c r="F806" t="s">
        <v>15</v>
      </c>
      <c r="G806" t="s">
        <v>16</v>
      </c>
      <c r="H806">
        <v>150000000</v>
      </c>
      <c r="I806">
        <v>7</v>
      </c>
      <c r="J806" t="str">
        <f>IF(ISNUMBER(SEARCH("|",D806)),LEFT(D806,SEARCH("|",D806)-1),D806)</f>
        <v>Action</v>
      </c>
      <c r="K806">
        <f>(C806-H806)</f>
        <v>31015141</v>
      </c>
      <c r="L806">
        <f>CORREL(H806:H4591,C806:C4591)</f>
        <v>9.1118919875729606E-2</v>
      </c>
    </row>
    <row r="807" spans="1:12">
      <c r="A807" t="s">
        <v>1585</v>
      </c>
      <c r="B807">
        <v>81</v>
      </c>
      <c r="C807">
        <v>52008288</v>
      </c>
      <c r="D807" t="s">
        <v>1586</v>
      </c>
      <c r="E807" t="s">
        <v>1587</v>
      </c>
      <c r="F807" t="s">
        <v>15</v>
      </c>
      <c r="G807" t="s">
        <v>16</v>
      </c>
      <c r="H807">
        <v>21000000</v>
      </c>
      <c r="I807">
        <v>7.8</v>
      </c>
      <c r="J807" t="str">
        <f>IF(ISNUMBER(SEARCH("|",D807)),LEFT(D807,SEARCH("|",D807)-1),D807)</f>
        <v>Animation</v>
      </c>
      <c r="K807">
        <f>(C807-H807)</f>
        <v>31008288</v>
      </c>
      <c r="L807">
        <f>CORREL(H807:H4592,C807:C4592)</f>
        <v>9.0790515649061335E-2</v>
      </c>
    </row>
    <row r="808" spans="1:12">
      <c r="A808" t="s">
        <v>1588</v>
      </c>
      <c r="B808">
        <v>135</v>
      </c>
      <c r="C808">
        <v>36000000</v>
      </c>
      <c r="D808" t="s">
        <v>1589</v>
      </c>
      <c r="E808" t="s">
        <v>1590</v>
      </c>
      <c r="F808" t="s">
        <v>15</v>
      </c>
      <c r="G808" t="s">
        <v>16</v>
      </c>
      <c r="H808">
        <v>5000000</v>
      </c>
      <c r="I808">
        <v>6.8</v>
      </c>
      <c r="J808" t="str">
        <f>IF(ISNUMBER(SEARCH("|",D808)),LEFT(D808,SEARCH("|",D808)-1),D808)</f>
        <v>Drama</v>
      </c>
      <c r="K808">
        <f>(C808-H808)</f>
        <v>31000000</v>
      </c>
      <c r="L808">
        <f>CORREL(H808:H4593,C808:C4593)</f>
        <v>9.0822285368749062E-2</v>
      </c>
    </row>
    <row r="809" spans="1:12">
      <c r="A809" t="s">
        <v>1591</v>
      </c>
      <c r="B809">
        <v>115</v>
      </c>
      <c r="C809">
        <v>55973336</v>
      </c>
      <c r="D809" t="s">
        <v>215</v>
      </c>
      <c r="E809" t="s">
        <v>1592</v>
      </c>
      <c r="F809" t="s">
        <v>15</v>
      </c>
      <c r="G809" t="s">
        <v>16</v>
      </c>
      <c r="H809">
        <v>25000000</v>
      </c>
      <c r="I809">
        <v>6.1</v>
      </c>
      <c r="J809" t="str">
        <f>IF(ISNUMBER(SEARCH("|",D809)),LEFT(D809,SEARCH("|",D809)-1),D809)</f>
        <v>Action</v>
      </c>
      <c r="K809">
        <f>(C809-H809)</f>
        <v>30973336</v>
      </c>
      <c r="L809">
        <f>CORREL(H809:H4594,C809:C4594)</f>
        <v>9.0837848847968569E-2</v>
      </c>
    </row>
    <row r="810" spans="1:12">
      <c r="A810" t="s">
        <v>1593</v>
      </c>
      <c r="B810">
        <v>87</v>
      </c>
      <c r="C810">
        <v>33349949</v>
      </c>
      <c r="D810" t="s">
        <v>768</v>
      </c>
      <c r="E810" t="s">
        <v>1594</v>
      </c>
      <c r="F810" t="s">
        <v>15</v>
      </c>
      <c r="G810" t="s">
        <v>16</v>
      </c>
      <c r="H810">
        <v>2500000</v>
      </c>
      <c r="I810">
        <v>5.0999999999999996</v>
      </c>
      <c r="J810" t="str">
        <f>IF(ISNUMBER(SEARCH("|",D810)),LEFT(D810,SEARCH("|",D810)-1),D810)</f>
        <v>Documentary</v>
      </c>
      <c r="K810">
        <f>(C810-H810)</f>
        <v>30849949</v>
      </c>
      <c r="L810">
        <f>CORREL(H810:H4595,C810:C4595)</f>
        <v>9.0871568010815765E-2</v>
      </c>
    </row>
    <row r="811" spans="1:12">
      <c r="A811" t="s">
        <v>247</v>
      </c>
      <c r="B811">
        <v>114</v>
      </c>
      <c r="C811">
        <v>70836296</v>
      </c>
      <c r="D811" t="s">
        <v>797</v>
      </c>
      <c r="E811" t="s">
        <v>1595</v>
      </c>
      <c r="F811" t="s">
        <v>15</v>
      </c>
      <c r="G811" t="s">
        <v>16</v>
      </c>
      <c r="H811">
        <v>40000000</v>
      </c>
      <c r="I811">
        <v>5.9</v>
      </c>
      <c r="J811" t="str">
        <f>IF(ISNUMBER(SEARCH("|",D811)),LEFT(D811,SEARCH("|",D811)-1),D811)</f>
        <v>Comedy</v>
      </c>
      <c r="K811">
        <f>(C811-H811)</f>
        <v>30836296</v>
      </c>
      <c r="L811">
        <f>CORREL(H811:H4596,C811:C4596)</f>
        <v>9.0883135387426761E-2</v>
      </c>
    </row>
    <row r="812" spans="1:12">
      <c r="A812" t="s">
        <v>1596</v>
      </c>
      <c r="B812">
        <v>97</v>
      </c>
      <c r="C812">
        <v>32600000</v>
      </c>
      <c r="D812" t="s">
        <v>867</v>
      </c>
      <c r="E812" t="s">
        <v>1597</v>
      </c>
      <c r="F812" t="s">
        <v>15</v>
      </c>
      <c r="G812" t="s">
        <v>16</v>
      </c>
      <c r="H812">
        <v>1800000</v>
      </c>
      <c r="I812">
        <v>5.9</v>
      </c>
      <c r="J812" t="str">
        <f>IF(ISNUMBER(SEARCH("|",D812)),LEFT(D812,SEARCH("|",D812)-1),D812)</f>
        <v>Horror</v>
      </c>
      <c r="K812">
        <f>(C812-H812)</f>
        <v>30800000</v>
      </c>
      <c r="L812">
        <f>CORREL(H812:H4597,C812:C4597)</f>
        <v>9.0916590758849627E-2</v>
      </c>
    </row>
    <row r="813" spans="1:12">
      <c r="A813" t="s">
        <v>809</v>
      </c>
      <c r="B813">
        <v>88</v>
      </c>
      <c r="C813">
        <v>30859000</v>
      </c>
      <c r="D813" t="s">
        <v>867</v>
      </c>
      <c r="E813" t="s">
        <v>1598</v>
      </c>
      <c r="F813" t="s">
        <v>15</v>
      </c>
      <c r="G813" t="s">
        <v>16</v>
      </c>
      <c r="H813">
        <v>83532</v>
      </c>
      <c r="I813">
        <v>7.5</v>
      </c>
      <c r="J813" t="str">
        <f>IF(ISNUMBER(SEARCH("|",D813)),LEFT(D813,SEARCH("|",D813)-1),D813)</f>
        <v>Horror</v>
      </c>
      <c r="K813">
        <f>(C813-H813)</f>
        <v>30775468</v>
      </c>
      <c r="L813">
        <f>CORREL(H813:H4598,C813:C4598)</f>
        <v>9.0926993425104172E-2</v>
      </c>
    </row>
    <row r="814" spans="1:12">
      <c r="A814" t="s">
        <v>1599</v>
      </c>
      <c r="B814">
        <v>112</v>
      </c>
      <c r="C814">
        <v>37295394</v>
      </c>
      <c r="D814" t="s">
        <v>65</v>
      </c>
      <c r="E814" t="s">
        <v>1600</v>
      </c>
      <c r="F814" t="s">
        <v>15</v>
      </c>
      <c r="G814" t="s">
        <v>16</v>
      </c>
      <c r="H814">
        <v>6600000</v>
      </c>
      <c r="I814">
        <v>5.7</v>
      </c>
      <c r="J814" t="str">
        <f>IF(ISNUMBER(SEARCH("|",D814)),LEFT(D814,SEARCH("|",D814)-1),D814)</f>
        <v>Comedy</v>
      </c>
      <c r="K814">
        <f>(C814-H814)</f>
        <v>30695394</v>
      </c>
      <c r="L814">
        <f>CORREL(H814:H4599,C814:C4599)</f>
        <v>9.0934520860707302E-2</v>
      </c>
    </row>
    <row r="815" spans="1:12">
      <c r="A815" t="s">
        <v>1601</v>
      </c>
      <c r="B815">
        <v>88</v>
      </c>
      <c r="C815">
        <v>120618403</v>
      </c>
      <c r="D815" t="s">
        <v>1602</v>
      </c>
      <c r="E815" t="s">
        <v>1603</v>
      </c>
      <c r="F815" t="s">
        <v>15</v>
      </c>
      <c r="G815" t="s">
        <v>16</v>
      </c>
      <c r="H815">
        <v>90000000</v>
      </c>
      <c r="I815">
        <v>7.5</v>
      </c>
      <c r="J815" t="str">
        <f>IF(ISNUMBER(SEARCH("|",D815)),LEFT(D815,SEARCH("|",D815)-1),D815)</f>
        <v>Adventure</v>
      </c>
      <c r="K815">
        <f>(C815-H815)</f>
        <v>30618403</v>
      </c>
      <c r="L815">
        <f>CORREL(H815:H4600,C815:C4600)</f>
        <v>9.0951861597395503E-2</v>
      </c>
    </row>
    <row r="816" spans="1:12">
      <c r="A816" t="s">
        <v>1604</v>
      </c>
      <c r="B816">
        <v>83</v>
      </c>
      <c r="C816">
        <v>31537320</v>
      </c>
      <c r="D816" t="s">
        <v>372</v>
      </c>
      <c r="E816" t="s">
        <v>1605</v>
      </c>
      <c r="F816" t="s">
        <v>15</v>
      </c>
      <c r="G816" t="s">
        <v>16</v>
      </c>
      <c r="H816">
        <v>1000000</v>
      </c>
      <c r="I816">
        <v>5.7</v>
      </c>
      <c r="J816" t="str">
        <f>IF(ISNUMBER(SEARCH("|",D816)),LEFT(D816,SEARCH("|",D816)-1),D816)</f>
        <v>Horror</v>
      </c>
      <c r="K816">
        <f>(C816-H816)</f>
        <v>30537320</v>
      </c>
      <c r="L816">
        <f>CORREL(H816:H4601,C816:C4601)</f>
        <v>9.0899675794208587E-2</v>
      </c>
    </row>
    <row r="817" spans="1:12">
      <c r="A817" t="s">
        <v>719</v>
      </c>
      <c r="B817">
        <v>90</v>
      </c>
      <c r="C817">
        <v>40485039</v>
      </c>
      <c r="D817" t="s">
        <v>1606</v>
      </c>
      <c r="E817" t="s">
        <v>1607</v>
      </c>
      <c r="F817" t="s">
        <v>15</v>
      </c>
      <c r="G817" t="s">
        <v>16</v>
      </c>
      <c r="H817">
        <v>10000000</v>
      </c>
      <c r="I817">
        <v>6.9</v>
      </c>
      <c r="J817" t="str">
        <f>IF(ISNUMBER(SEARCH("|",D817)),LEFT(D817,SEARCH("|",D817)-1),D817)</f>
        <v>Adventure</v>
      </c>
      <c r="K817">
        <f>(C817-H817)</f>
        <v>30485039</v>
      </c>
      <c r="L817">
        <f>CORREL(H817:H4602,C817:C4602)</f>
        <v>9.0908375279383766E-2</v>
      </c>
    </row>
    <row r="818" spans="1:12">
      <c r="A818" t="s">
        <v>317</v>
      </c>
      <c r="B818">
        <v>206</v>
      </c>
      <c r="C818">
        <v>70405498</v>
      </c>
      <c r="D818" t="s">
        <v>930</v>
      </c>
      <c r="E818" t="s">
        <v>1608</v>
      </c>
      <c r="F818" t="s">
        <v>15</v>
      </c>
      <c r="G818" t="s">
        <v>357</v>
      </c>
      <c r="H818">
        <v>40000000</v>
      </c>
      <c r="I818">
        <v>8</v>
      </c>
      <c r="J818" t="str">
        <f>IF(ISNUMBER(SEARCH("|",D818)),LEFT(D818,SEARCH("|",D818)-1),D818)</f>
        <v>Drama</v>
      </c>
      <c r="K818">
        <f>(C818-H818)</f>
        <v>30405498</v>
      </c>
      <c r="L818">
        <f>CORREL(H818:H4603,C818:C4603)</f>
        <v>9.0929760696178197E-2</v>
      </c>
    </row>
    <row r="819" spans="1:12">
      <c r="A819" t="s">
        <v>483</v>
      </c>
      <c r="B819">
        <v>100</v>
      </c>
      <c r="C819">
        <v>90341670</v>
      </c>
      <c r="D819" t="s">
        <v>476</v>
      </c>
      <c r="E819" t="s">
        <v>1609</v>
      </c>
      <c r="F819" t="s">
        <v>15</v>
      </c>
      <c r="G819" t="s">
        <v>16</v>
      </c>
      <c r="H819">
        <v>60000000</v>
      </c>
      <c r="I819">
        <v>5.5</v>
      </c>
      <c r="J819" t="str">
        <f>IF(ISNUMBER(SEARCH("|",D819)),LEFT(D819,SEARCH("|",D819)-1),D819)</f>
        <v>Action</v>
      </c>
      <c r="K819">
        <f>(C819-H819)</f>
        <v>30341670</v>
      </c>
      <c r="L819">
        <f>CORREL(H819:H4604,C819:C4604)</f>
        <v>9.0962910369364311E-2</v>
      </c>
    </row>
    <row r="820" spans="1:12">
      <c r="A820" t="s">
        <v>1428</v>
      </c>
      <c r="B820">
        <v>105</v>
      </c>
      <c r="C820">
        <v>35811509</v>
      </c>
      <c r="D820" t="s">
        <v>563</v>
      </c>
      <c r="E820" t="s">
        <v>1610</v>
      </c>
      <c r="F820" t="s">
        <v>15</v>
      </c>
      <c r="G820" t="s">
        <v>138</v>
      </c>
      <c r="H820">
        <v>5500000</v>
      </c>
      <c r="I820">
        <v>7.7</v>
      </c>
      <c r="J820" t="str">
        <f>IF(ISNUMBER(SEARCH("|",D820)),LEFT(D820,SEARCH("|",D820)-1),D820)</f>
        <v>Biography</v>
      </c>
      <c r="K820">
        <f>(C820-H820)</f>
        <v>30311509</v>
      </c>
      <c r="L820">
        <f>CORREL(H820:H4605,C820:C4605)</f>
        <v>9.0977690886628798E-2</v>
      </c>
    </row>
    <row r="821" spans="1:12">
      <c r="A821" t="s">
        <v>1611</v>
      </c>
      <c r="B821">
        <v>98</v>
      </c>
      <c r="C821">
        <v>53302314</v>
      </c>
      <c r="D821" t="s">
        <v>867</v>
      </c>
      <c r="E821" t="s">
        <v>1612</v>
      </c>
      <c r="F821" t="s">
        <v>15</v>
      </c>
      <c r="G821" t="s">
        <v>16</v>
      </c>
      <c r="H821">
        <v>23000000</v>
      </c>
      <c r="I821">
        <v>6.7</v>
      </c>
      <c r="J821" t="str">
        <f>IF(ISNUMBER(SEARCH("|",D821)),LEFT(D821,SEARCH("|",D821)-1),D821)</f>
        <v>Horror</v>
      </c>
      <c r="K821">
        <f>(C821-H821)</f>
        <v>30302314</v>
      </c>
      <c r="L821">
        <f>CORREL(H821:H4606,C821:C4606)</f>
        <v>9.0992999004113354E-2</v>
      </c>
    </row>
    <row r="822" spans="1:12">
      <c r="A822" t="s">
        <v>1613</v>
      </c>
      <c r="B822">
        <v>107</v>
      </c>
      <c r="C822">
        <v>80270227</v>
      </c>
      <c r="D822" t="s">
        <v>550</v>
      </c>
      <c r="E822" t="s">
        <v>1614</v>
      </c>
      <c r="F822" t="s">
        <v>15</v>
      </c>
      <c r="G822" t="s">
        <v>16</v>
      </c>
      <c r="H822">
        <v>50000000</v>
      </c>
      <c r="I822">
        <v>5.0999999999999996</v>
      </c>
      <c r="J822" t="str">
        <f>IF(ISNUMBER(SEARCH("|",D822)),LEFT(D822,SEARCH("|",D822)-1),D822)</f>
        <v>Action</v>
      </c>
      <c r="K822">
        <f>(C822-H822)</f>
        <v>30270227</v>
      </c>
      <c r="L822">
        <f>CORREL(H822:H4607,C822:C4607)</f>
        <v>9.1025173819493058E-2</v>
      </c>
    </row>
    <row r="823" spans="1:12">
      <c r="A823" t="s">
        <v>1615</v>
      </c>
      <c r="B823">
        <v>99</v>
      </c>
      <c r="C823">
        <v>60269340</v>
      </c>
      <c r="D823" t="s">
        <v>128</v>
      </c>
      <c r="E823" t="s">
        <v>1616</v>
      </c>
      <c r="F823" t="s">
        <v>15</v>
      </c>
      <c r="G823" t="s">
        <v>16</v>
      </c>
      <c r="H823">
        <v>30000000</v>
      </c>
      <c r="I823">
        <v>6</v>
      </c>
      <c r="J823" t="str">
        <f>IF(ISNUMBER(SEARCH("|",D823)),LEFT(D823,SEARCH("|",D823)-1),D823)</f>
        <v>Comedy</v>
      </c>
      <c r="K823">
        <f>(C823-H823)</f>
        <v>30269340</v>
      </c>
      <c r="L823">
        <f>CORREL(H823:H4608,C823:C4608)</f>
        <v>9.1051811391732476E-2</v>
      </c>
    </row>
    <row r="824" spans="1:12">
      <c r="A824" t="s">
        <v>507</v>
      </c>
      <c r="B824">
        <v>101</v>
      </c>
      <c r="C824">
        <v>41227069</v>
      </c>
      <c r="D824" t="s">
        <v>20</v>
      </c>
      <c r="E824" t="s">
        <v>1617</v>
      </c>
      <c r="F824" t="s">
        <v>15</v>
      </c>
      <c r="G824" t="s">
        <v>16</v>
      </c>
      <c r="H824">
        <v>11000000</v>
      </c>
      <c r="I824">
        <v>7.4</v>
      </c>
      <c r="J824" t="str">
        <f>IF(ISNUMBER(SEARCH("|",D824)),LEFT(D824,SEARCH("|",D824)-1),D824)</f>
        <v>Drama</v>
      </c>
      <c r="K824">
        <f>(C824-H824)</f>
        <v>30227069</v>
      </c>
      <c r="L824">
        <f>CORREL(H824:H4609,C824:C4609)</f>
        <v>9.1086264741679579E-2</v>
      </c>
    </row>
    <row r="825" spans="1:12">
      <c r="A825" t="s">
        <v>1618</v>
      </c>
      <c r="B825">
        <v>99</v>
      </c>
      <c r="C825">
        <v>70163652</v>
      </c>
      <c r="D825" t="s">
        <v>397</v>
      </c>
      <c r="E825" t="s">
        <v>1619</v>
      </c>
      <c r="F825" t="s">
        <v>15</v>
      </c>
      <c r="G825" t="s">
        <v>16</v>
      </c>
      <c r="H825">
        <v>40000000</v>
      </c>
      <c r="I825">
        <v>4.5999999999999996</v>
      </c>
      <c r="J825" t="str">
        <f>IF(ISNUMBER(SEARCH("|",D825)),LEFT(D825,SEARCH("|",D825)-1),D825)</f>
        <v>Comedy</v>
      </c>
      <c r="K825">
        <f>(C825-H825)</f>
        <v>30163652</v>
      </c>
      <c r="L825">
        <f>CORREL(H825:H4610,C825:C4610)</f>
        <v>9.1108567376127256E-2</v>
      </c>
    </row>
    <row r="826" spans="1:12">
      <c r="A826" t="s">
        <v>352</v>
      </c>
      <c r="B826">
        <v>176</v>
      </c>
      <c r="C826">
        <v>130127620</v>
      </c>
      <c r="D826" t="s">
        <v>412</v>
      </c>
      <c r="E826" t="s">
        <v>1620</v>
      </c>
      <c r="F826" t="s">
        <v>15</v>
      </c>
      <c r="G826" t="s">
        <v>16</v>
      </c>
      <c r="H826">
        <v>100000000</v>
      </c>
      <c r="I826">
        <v>7.8</v>
      </c>
      <c r="J826" t="str">
        <f>IF(ISNUMBER(SEARCH("|",D826)),LEFT(D826,SEARCH("|",D826)-1),D826)</f>
        <v>Biography</v>
      </c>
      <c r="K826">
        <f>(C826-H826)</f>
        <v>30127620</v>
      </c>
      <c r="L826">
        <f>CORREL(H826:H4611,C826:C4611)</f>
        <v>9.1141703294449719E-2</v>
      </c>
    </row>
    <row r="827" spans="1:12">
      <c r="A827" t="s">
        <v>1621</v>
      </c>
      <c r="B827">
        <v>117</v>
      </c>
      <c r="C827">
        <v>70100000</v>
      </c>
      <c r="D827" t="s">
        <v>233</v>
      </c>
      <c r="E827" t="s">
        <v>1622</v>
      </c>
      <c r="F827" t="s">
        <v>15</v>
      </c>
      <c r="G827" t="s">
        <v>16</v>
      </c>
      <c r="H827">
        <v>40000000</v>
      </c>
      <c r="I827">
        <v>5.4</v>
      </c>
      <c r="J827" t="str">
        <f>IF(ISNUMBER(SEARCH("|",D827)),LEFT(D827,SEARCH("|",D827)-1),D827)</f>
        <v>Comedy</v>
      </c>
      <c r="K827">
        <f>(C827-H827)</f>
        <v>30100000</v>
      </c>
      <c r="L827">
        <f>CORREL(H827:H4612,C827:C4612)</f>
        <v>9.1057119188957578E-2</v>
      </c>
    </row>
    <row r="828" spans="1:12">
      <c r="A828" t="s">
        <v>1623</v>
      </c>
      <c r="B828">
        <v>114</v>
      </c>
      <c r="C828">
        <v>60033780</v>
      </c>
      <c r="D828" t="s">
        <v>20</v>
      </c>
      <c r="E828" t="s">
        <v>1624</v>
      </c>
      <c r="F828" t="s">
        <v>15</v>
      </c>
      <c r="G828" t="s">
        <v>16</v>
      </c>
      <c r="H828">
        <v>30000000</v>
      </c>
      <c r="I828">
        <v>5.9</v>
      </c>
      <c r="J828" t="str">
        <f>IF(ISNUMBER(SEARCH("|",D828)),LEFT(D828,SEARCH("|",D828)-1),D828)</f>
        <v>Drama</v>
      </c>
      <c r="K828">
        <f>(C828-H828)</f>
        <v>30033780</v>
      </c>
      <c r="L828">
        <f>CORREL(H828:H4613,C828:C4613)</f>
        <v>9.1090310181691211E-2</v>
      </c>
    </row>
    <row r="829" spans="1:12">
      <c r="A829" t="s">
        <v>24</v>
      </c>
      <c r="B829">
        <v>145</v>
      </c>
      <c r="C829">
        <v>132014112</v>
      </c>
      <c r="D829" t="s">
        <v>786</v>
      </c>
      <c r="E829" t="s">
        <v>1625</v>
      </c>
      <c r="F829" t="s">
        <v>15</v>
      </c>
      <c r="G829" t="s">
        <v>16</v>
      </c>
      <c r="H829">
        <v>102000000</v>
      </c>
      <c r="I829">
        <v>7.7</v>
      </c>
      <c r="J829" t="str">
        <f>IF(ISNUMBER(SEARCH("|",D829)),LEFT(D829,SEARCH("|",D829)-1),D829)</f>
        <v>Action</v>
      </c>
      <c r="K829">
        <f>(C829-H829)</f>
        <v>30014112</v>
      </c>
      <c r="L829">
        <f>CORREL(H829:H4614,C829:C4614)</f>
        <v>9.112466066272365E-2</v>
      </c>
    </row>
    <row r="830" spans="1:12">
      <c r="A830" t="s">
        <v>1626</v>
      </c>
      <c r="B830">
        <v>79</v>
      </c>
      <c r="C830">
        <v>30500882</v>
      </c>
      <c r="D830" t="s">
        <v>1627</v>
      </c>
      <c r="E830" t="s">
        <v>1628</v>
      </c>
      <c r="F830" t="s">
        <v>15</v>
      </c>
      <c r="G830" t="s">
        <v>16</v>
      </c>
      <c r="H830">
        <v>500000</v>
      </c>
      <c r="I830">
        <v>5.7</v>
      </c>
      <c r="J830" t="str">
        <f>IF(ISNUMBER(SEARCH("|",D830)),LEFT(D830,SEARCH("|",D830)-1),D830)</f>
        <v>Adventure</v>
      </c>
      <c r="K830">
        <f>(C830-H830)</f>
        <v>30000882</v>
      </c>
      <c r="L830">
        <f>CORREL(H830:H4615,C830:C4615)</f>
        <v>9.1032914785456873E-2</v>
      </c>
    </row>
    <row r="831" spans="1:12">
      <c r="A831" t="s">
        <v>507</v>
      </c>
      <c r="B831">
        <v>99</v>
      </c>
      <c r="C831">
        <v>109993847</v>
      </c>
      <c r="D831" t="s">
        <v>283</v>
      </c>
      <c r="E831" t="s">
        <v>1629</v>
      </c>
      <c r="F831" t="s">
        <v>15</v>
      </c>
      <c r="G831" t="s">
        <v>16</v>
      </c>
      <c r="H831">
        <v>80000000</v>
      </c>
      <c r="I831">
        <v>6.1</v>
      </c>
      <c r="J831" t="str">
        <f>IF(ISNUMBER(SEARCH("|",D831)),LEFT(D831,SEARCH("|",D831)-1),D831)</f>
        <v>Comedy</v>
      </c>
      <c r="K831">
        <f>(C831-H831)</f>
        <v>29993847</v>
      </c>
      <c r="L831">
        <f>CORREL(H831:H4616,C831:C4616)</f>
        <v>9.1040198438334607E-2</v>
      </c>
    </row>
    <row r="832" spans="1:12">
      <c r="A832" t="s">
        <v>364</v>
      </c>
      <c r="B832">
        <v>89</v>
      </c>
      <c r="C832">
        <v>179982968</v>
      </c>
      <c r="D832" t="s">
        <v>457</v>
      </c>
      <c r="E832" t="s">
        <v>1630</v>
      </c>
      <c r="F832" t="s">
        <v>15</v>
      </c>
      <c r="G832" t="s">
        <v>16</v>
      </c>
      <c r="H832">
        <v>150000000</v>
      </c>
      <c r="I832">
        <v>6.7</v>
      </c>
      <c r="J832" t="str">
        <f>IF(ISNUMBER(SEARCH("|",D832)),LEFT(D832,SEARCH("|",D832)-1),D832)</f>
        <v>Action</v>
      </c>
      <c r="K832">
        <f>(C832-H832)</f>
        <v>29982968</v>
      </c>
      <c r="L832">
        <f>CORREL(H832:H4617,C832:C4617)</f>
        <v>9.1016005240172282E-2</v>
      </c>
    </row>
    <row r="833" spans="1:12">
      <c r="A833" t="s">
        <v>1631</v>
      </c>
      <c r="B833">
        <v>109</v>
      </c>
      <c r="C833">
        <v>34468224</v>
      </c>
      <c r="D833" t="s">
        <v>1632</v>
      </c>
      <c r="E833" t="s">
        <v>1633</v>
      </c>
      <c r="F833" t="s">
        <v>15</v>
      </c>
      <c r="G833" t="s">
        <v>16</v>
      </c>
      <c r="H833">
        <v>4500000</v>
      </c>
      <c r="I833">
        <v>7.3</v>
      </c>
      <c r="J833" t="str">
        <f>IF(ISNUMBER(SEARCH("|",D833)),LEFT(D833,SEARCH("|",D833)-1),D833)</f>
        <v>Biography</v>
      </c>
      <c r="K833">
        <f>(C833-H833)</f>
        <v>29968224</v>
      </c>
      <c r="L833">
        <f>CORREL(H833:H4618,C833:C4618)</f>
        <v>9.0687590286679831E-2</v>
      </c>
    </row>
    <row r="834" spans="1:12">
      <c r="A834" t="s">
        <v>1634</v>
      </c>
      <c r="B834">
        <v>121</v>
      </c>
      <c r="C834">
        <v>79948113</v>
      </c>
      <c r="D834" t="s">
        <v>1635</v>
      </c>
      <c r="E834" t="s">
        <v>1636</v>
      </c>
      <c r="F834" t="s">
        <v>15</v>
      </c>
      <c r="G834" t="s">
        <v>16</v>
      </c>
      <c r="H834">
        <v>50000000</v>
      </c>
      <c r="I834">
        <v>6.2</v>
      </c>
      <c r="J834" t="str">
        <f>IF(ISNUMBER(SEARCH("|",D834)),LEFT(D834,SEARCH("|",D834)-1),D834)</f>
        <v>Drama</v>
      </c>
      <c r="K834">
        <f>(C834-H834)</f>
        <v>29948113</v>
      </c>
      <c r="L834">
        <f>CORREL(H834:H4619,C834:C4619)</f>
        <v>9.07013864599783E-2</v>
      </c>
    </row>
    <row r="835" spans="1:12">
      <c r="A835" t="s">
        <v>1637</v>
      </c>
      <c r="B835">
        <v>119</v>
      </c>
      <c r="C835">
        <v>179883016</v>
      </c>
      <c r="D835" t="s">
        <v>470</v>
      </c>
      <c r="E835" t="s">
        <v>1638</v>
      </c>
      <c r="F835" t="s">
        <v>15</v>
      </c>
      <c r="G835" t="s">
        <v>16</v>
      </c>
      <c r="H835">
        <v>150000000</v>
      </c>
      <c r="I835">
        <v>6.7</v>
      </c>
      <c r="J835" t="str">
        <f>IF(ISNUMBER(SEARCH("|",D835)),LEFT(D835,SEARCH("|",D835)-1),D835)</f>
        <v>Action</v>
      </c>
      <c r="K835">
        <f>(C835-H835)</f>
        <v>29883016</v>
      </c>
      <c r="L835">
        <f>CORREL(H835:H4620,C835:C4620)</f>
        <v>9.0728347706858045E-2</v>
      </c>
    </row>
    <row r="836" spans="1:12">
      <c r="A836" t="s">
        <v>1639</v>
      </c>
      <c r="B836">
        <v>75</v>
      </c>
      <c r="C836">
        <v>32230907</v>
      </c>
      <c r="D836" t="s">
        <v>885</v>
      </c>
      <c r="E836" t="s">
        <v>1640</v>
      </c>
      <c r="F836" t="s">
        <v>15</v>
      </c>
      <c r="G836" t="s">
        <v>16</v>
      </c>
      <c r="H836">
        <v>2500000</v>
      </c>
      <c r="I836">
        <v>6.7</v>
      </c>
      <c r="J836" t="str">
        <f>IF(ISNUMBER(SEARCH("|",D836)),LEFT(D836,SEARCH("|",D836)-1),D836)</f>
        <v>Comedy</v>
      </c>
      <c r="K836">
        <f>(C836-H836)</f>
        <v>29730907</v>
      </c>
      <c r="L836">
        <f>CORREL(H836:H4621,C836:C4621)</f>
        <v>9.0398702711290552E-2</v>
      </c>
    </row>
    <row r="837" spans="1:12">
      <c r="A837" t="s">
        <v>1641</v>
      </c>
      <c r="B837">
        <v>100</v>
      </c>
      <c r="C837">
        <v>44667095</v>
      </c>
      <c r="D837" t="s">
        <v>233</v>
      </c>
      <c r="E837" t="s">
        <v>1642</v>
      </c>
      <c r="F837" t="s">
        <v>15</v>
      </c>
      <c r="G837" t="s">
        <v>357</v>
      </c>
      <c r="H837">
        <v>15000000</v>
      </c>
      <c r="I837">
        <v>8</v>
      </c>
      <c r="J837" t="str">
        <f>IF(ISNUMBER(SEARCH("|",D837)),LEFT(D837,SEARCH("|",D837)-1),D837)</f>
        <v>Comedy</v>
      </c>
      <c r="K837">
        <f>(C837-H837)</f>
        <v>29667095</v>
      </c>
      <c r="L837">
        <f>CORREL(H837:H4622,C837:C4622)</f>
        <v>9.0409138506098233E-2</v>
      </c>
    </row>
    <row r="838" spans="1:12">
      <c r="A838" t="s">
        <v>722</v>
      </c>
      <c r="B838">
        <v>138</v>
      </c>
      <c r="C838">
        <v>64604977</v>
      </c>
      <c r="D838" t="s">
        <v>453</v>
      </c>
      <c r="E838" t="s">
        <v>1643</v>
      </c>
      <c r="F838" t="s">
        <v>15</v>
      </c>
      <c r="G838" t="s">
        <v>16</v>
      </c>
      <c r="H838">
        <v>35000000</v>
      </c>
      <c r="I838">
        <v>8.3000000000000007</v>
      </c>
      <c r="J838" t="str">
        <f>IF(ISNUMBER(SEARCH("|",D838)),LEFT(D838,SEARCH("|",D838)-1),D838)</f>
        <v>Crime</v>
      </c>
      <c r="K838">
        <f>(C838-H838)</f>
        <v>29604977</v>
      </c>
      <c r="L838">
        <f>CORREL(H838:H4623,C838:C4623)</f>
        <v>9.0435414630744435E-2</v>
      </c>
    </row>
    <row r="839" spans="1:12">
      <c r="A839" t="s">
        <v>1468</v>
      </c>
      <c r="B839">
        <v>94</v>
      </c>
      <c r="C839">
        <v>45507053</v>
      </c>
      <c r="D839" t="s">
        <v>882</v>
      </c>
      <c r="E839" t="s">
        <v>1644</v>
      </c>
      <c r="F839" t="s">
        <v>15</v>
      </c>
      <c r="G839" t="s">
        <v>16</v>
      </c>
      <c r="H839">
        <v>16000000</v>
      </c>
      <c r="I839">
        <v>7.8</v>
      </c>
      <c r="J839" t="str">
        <f>IF(ISNUMBER(SEARCH("|",D839)),LEFT(D839,SEARCH("|",D839)-1),D839)</f>
        <v>Adventure</v>
      </c>
      <c r="K839">
        <f>(C839-H839)</f>
        <v>29507053</v>
      </c>
      <c r="L839">
        <f>CORREL(H839:H4624,C839:C4624)</f>
        <v>9.0469896876221478E-2</v>
      </c>
    </row>
    <row r="840" spans="1:12">
      <c r="A840" t="s">
        <v>1026</v>
      </c>
      <c r="B840">
        <v>109</v>
      </c>
      <c r="C840">
        <v>74484168</v>
      </c>
      <c r="D840" t="s">
        <v>1645</v>
      </c>
      <c r="E840" t="s">
        <v>1646</v>
      </c>
      <c r="F840" t="s">
        <v>15</v>
      </c>
      <c r="G840" t="s">
        <v>16</v>
      </c>
      <c r="H840">
        <v>45000000</v>
      </c>
      <c r="I840">
        <v>6.9</v>
      </c>
      <c r="J840" t="str">
        <f>IF(ISNUMBER(SEARCH("|",D840)),LEFT(D840,SEARCH("|",D840)-1),D840)</f>
        <v>Action</v>
      </c>
      <c r="K840">
        <f>(C840-H840)</f>
        <v>29484168</v>
      </c>
      <c r="L840">
        <f>CORREL(H840:H4625,C840:C4625)</f>
        <v>9.0496874192398477E-2</v>
      </c>
    </row>
    <row r="841" spans="1:12">
      <c r="A841" t="s">
        <v>1647</v>
      </c>
      <c r="B841">
        <v>133</v>
      </c>
      <c r="C841">
        <v>51483949</v>
      </c>
      <c r="D841" t="s">
        <v>1648</v>
      </c>
      <c r="E841" t="s">
        <v>1649</v>
      </c>
      <c r="F841" t="s">
        <v>15</v>
      </c>
      <c r="G841" t="s">
        <v>153</v>
      </c>
      <c r="H841">
        <v>22000000</v>
      </c>
      <c r="I841">
        <v>7</v>
      </c>
      <c r="J841" t="str">
        <f>IF(ISNUMBER(SEARCH("|",D841)),LEFT(D841,SEARCH("|",D841)-1),D841)</f>
        <v>Action</v>
      </c>
      <c r="K841">
        <f>(C841-H841)</f>
        <v>29483949</v>
      </c>
      <c r="L841">
        <f>CORREL(H841:H4626,C841:C4626)</f>
        <v>9.0527466363864703E-2</v>
      </c>
    </row>
    <row r="842" spans="1:12">
      <c r="A842" t="s">
        <v>1650</v>
      </c>
      <c r="B842">
        <v>95</v>
      </c>
      <c r="C842">
        <v>34099640</v>
      </c>
      <c r="D842" t="s">
        <v>932</v>
      </c>
      <c r="E842" t="s">
        <v>1651</v>
      </c>
      <c r="F842" t="s">
        <v>15</v>
      </c>
      <c r="G842" t="s">
        <v>16</v>
      </c>
      <c r="H842">
        <v>5000000</v>
      </c>
      <c r="I842">
        <v>7</v>
      </c>
      <c r="J842" t="str">
        <f>IF(ISNUMBER(SEARCH("|",D842)),LEFT(D842,SEARCH("|",D842)-1),D842)</f>
        <v>Drama</v>
      </c>
      <c r="K842">
        <f>(C842-H842)</f>
        <v>29099640</v>
      </c>
      <c r="L842">
        <f>CORREL(H842:H4627,C842:C4627)</f>
        <v>9.0558884945891566E-2</v>
      </c>
    </row>
    <row r="843" spans="1:12">
      <c r="A843" t="s">
        <v>1611</v>
      </c>
      <c r="B843">
        <v>86</v>
      </c>
      <c r="C843">
        <v>54098051</v>
      </c>
      <c r="D843" t="s">
        <v>140</v>
      </c>
      <c r="E843" t="s">
        <v>1652</v>
      </c>
      <c r="F843" t="s">
        <v>15</v>
      </c>
      <c r="G843" t="s">
        <v>1097</v>
      </c>
      <c r="H843">
        <v>25000000</v>
      </c>
      <c r="I843">
        <v>5.8</v>
      </c>
      <c r="J843" t="str">
        <f>IF(ISNUMBER(SEARCH("|",D843)),LEFT(D843,SEARCH("|",D843)-1),D843)</f>
        <v>Horror</v>
      </c>
      <c r="K843">
        <f>(C843-H843)</f>
        <v>29098051</v>
      </c>
      <c r="L843">
        <f>CORREL(H843:H4628,C843:C4628)</f>
        <v>9.0572143209346492E-2</v>
      </c>
    </row>
    <row r="844" spans="1:12">
      <c r="A844" t="s">
        <v>1653</v>
      </c>
      <c r="B844">
        <v>112</v>
      </c>
      <c r="C844">
        <v>32541719</v>
      </c>
      <c r="D844" t="s">
        <v>479</v>
      </c>
      <c r="E844" t="s">
        <v>1654</v>
      </c>
      <c r="F844" t="s">
        <v>15</v>
      </c>
      <c r="G844" t="s">
        <v>153</v>
      </c>
      <c r="H844">
        <v>3500159</v>
      </c>
      <c r="I844">
        <v>6.7</v>
      </c>
      <c r="J844" t="str">
        <f>IF(ISNUMBER(SEARCH("|",D844)),LEFT(D844,SEARCH("|",D844)-1),D844)</f>
        <v>Comedy</v>
      </c>
      <c r="K844">
        <f>(C844-H844)</f>
        <v>29041560</v>
      </c>
      <c r="L844">
        <f>CORREL(H844:H4629,C844:C4629)</f>
        <v>9.0604492493394181E-2</v>
      </c>
    </row>
    <row r="845" spans="1:12">
      <c r="A845" t="s">
        <v>750</v>
      </c>
      <c r="B845">
        <v>100</v>
      </c>
      <c r="C845">
        <v>63939454</v>
      </c>
      <c r="D845" t="s">
        <v>1655</v>
      </c>
      <c r="E845" t="s">
        <v>1656</v>
      </c>
      <c r="F845" t="s">
        <v>15</v>
      </c>
      <c r="G845" t="s">
        <v>16</v>
      </c>
      <c r="H845">
        <v>35000000</v>
      </c>
      <c r="I845">
        <v>6.2</v>
      </c>
      <c r="J845" t="str">
        <f>IF(ISNUMBER(SEARCH("|",D845)),LEFT(D845,SEARCH("|",D845)-1),D845)</f>
        <v>Adventure</v>
      </c>
      <c r="K845">
        <f>(C845-H845)</f>
        <v>28939454</v>
      </c>
      <c r="L845">
        <f>CORREL(H845:H4630,C845:C4630)</f>
        <v>9.0615387177733306E-2</v>
      </c>
    </row>
    <row r="846" spans="1:12">
      <c r="A846" t="s">
        <v>1143</v>
      </c>
      <c r="B846">
        <v>119</v>
      </c>
      <c r="C846">
        <v>98895417</v>
      </c>
      <c r="D846" t="s">
        <v>130</v>
      </c>
      <c r="E846" t="s">
        <v>1657</v>
      </c>
      <c r="F846" t="s">
        <v>15</v>
      </c>
      <c r="G846" t="s">
        <v>16</v>
      </c>
      <c r="H846">
        <v>70000000</v>
      </c>
      <c r="I846">
        <v>6.5</v>
      </c>
      <c r="J846" t="str">
        <f>IF(ISNUMBER(SEARCH("|",D846)),LEFT(D846,SEARCH("|",D846)-1),D846)</f>
        <v>Action</v>
      </c>
      <c r="K846">
        <f>(C846-H846)</f>
        <v>28895417</v>
      </c>
      <c r="L846">
        <f>CORREL(H846:H4631,C846:C4631)</f>
        <v>9.064915089529392E-2</v>
      </c>
    </row>
    <row r="847" spans="1:12">
      <c r="A847" t="s">
        <v>317</v>
      </c>
      <c r="B847">
        <v>126</v>
      </c>
      <c r="C847">
        <v>43848100</v>
      </c>
      <c r="D847" t="s">
        <v>326</v>
      </c>
      <c r="E847" t="s">
        <v>1658</v>
      </c>
      <c r="F847" t="s">
        <v>15</v>
      </c>
      <c r="G847" t="s">
        <v>16</v>
      </c>
      <c r="H847">
        <v>15000000</v>
      </c>
      <c r="I847">
        <v>7.4</v>
      </c>
      <c r="J847" t="str">
        <f>IF(ISNUMBER(SEARCH("|",D847)),LEFT(D847,SEARCH("|",D847)-1),D847)</f>
        <v>Crime</v>
      </c>
      <c r="K847">
        <f>(C847-H847)</f>
        <v>28848100</v>
      </c>
      <c r="L847">
        <f>CORREL(H847:H4632,C847:C4632)</f>
        <v>9.0646785742402883E-2</v>
      </c>
    </row>
    <row r="848" spans="1:12">
      <c r="A848" t="s">
        <v>1659</v>
      </c>
      <c r="B848">
        <v>90</v>
      </c>
      <c r="C848">
        <v>63826569</v>
      </c>
      <c r="D848" t="s">
        <v>96</v>
      </c>
      <c r="E848" t="s">
        <v>1660</v>
      </c>
      <c r="F848" t="s">
        <v>15</v>
      </c>
      <c r="G848" t="s">
        <v>16</v>
      </c>
      <c r="H848">
        <v>35000000</v>
      </c>
      <c r="I848">
        <v>6.3</v>
      </c>
      <c r="J848" t="str">
        <f>IF(ISNUMBER(SEARCH("|",D848)),LEFT(D848,SEARCH("|",D848)-1),D848)</f>
        <v>Comedy</v>
      </c>
      <c r="K848">
        <f>(C848-H848)</f>
        <v>28826569</v>
      </c>
      <c r="L848">
        <f>CORREL(H848:H4633,C848:C4633)</f>
        <v>9.0671954672200225E-2</v>
      </c>
    </row>
    <row r="849" spans="1:12">
      <c r="A849" t="s">
        <v>1083</v>
      </c>
      <c r="B849">
        <v>136</v>
      </c>
      <c r="C849">
        <v>93771072</v>
      </c>
      <c r="D849" t="s">
        <v>1661</v>
      </c>
      <c r="E849" t="s">
        <v>1662</v>
      </c>
      <c r="F849" t="s">
        <v>15</v>
      </c>
      <c r="G849" t="s">
        <v>16</v>
      </c>
      <c r="H849">
        <v>65000000</v>
      </c>
      <c r="I849">
        <v>6.7</v>
      </c>
      <c r="J849" t="str">
        <f>IF(ISNUMBER(SEARCH("|",D849)),LEFT(D849,SEARCH("|",D849)-1),D849)</f>
        <v>Action</v>
      </c>
      <c r="K849">
        <f>(C849-H849)</f>
        <v>28771072</v>
      </c>
      <c r="L849">
        <f>CORREL(H849:H4634,C849:C4634)</f>
        <v>9.0705697627985277E-2</v>
      </c>
    </row>
    <row r="850" spans="1:12">
      <c r="A850" t="s">
        <v>1663</v>
      </c>
      <c r="B850">
        <v>114</v>
      </c>
      <c r="C850">
        <v>50728000</v>
      </c>
      <c r="D850" t="s">
        <v>1645</v>
      </c>
      <c r="E850" t="s">
        <v>1664</v>
      </c>
      <c r="F850" t="s">
        <v>15</v>
      </c>
      <c r="G850" t="s">
        <v>16</v>
      </c>
      <c r="H850">
        <v>22000000</v>
      </c>
      <c r="I850">
        <v>5.8</v>
      </c>
      <c r="J850" t="str">
        <f>IF(ISNUMBER(SEARCH("|",D850)),LEFT(D850,SEARCH("|",D850)-1),D850)</f>
        <v>Action</v>
      </c>
      <c r="K850">
        <f>(C850-H850)</f>
        <v>28728000</v>
      </c>
      <c r="L850">
        <f>CORREL(H850:H4635,C850:C4635)</f>
        <v>9.0712520520206882E-2</v>
      </c>
    </row>
    <row r="851" spans="1:12">
      <c r="A851" t="s">
        <v>1665</v>
      </c>
      <c r="B851">
        <v>89</v>
      </c>
      <c r="C851">
        <v>58715510</v>
      </c>
      <c r="D851" t="s">
        <v>128</v>
      </c>
      <c r="E851" t="s">
        <v>1666</v>
      </c>
      <c r="F851" t="s">
        <v>15</v>
      </c>
      <c r="G851" t="s">
        <v>16</v>
      </c>
      <c r="H851">
        <v>30000000</v>
      </c>
      <c r="I851">
        <v>5.4</v>
      </c>
      <c r="J851" t="str">
        <f>IF(ISNUMBER(SEARCH("|",D851)),LEFT(D851,SEARCH("|",D851)-1),D851)</f>
        <v>Comedy</v>
      </c>
      <c r="K851">
        <f>(C851-H851)</f>
        <v>28715510</v>
      </c>
      <c r="L851">
        <f>CORREL(H851:H4636,C851:C4636)</f>
        <v>9.0743030202618341E-2</v>
      </c>
    </row>
    <row r="852" spans="1:12">
      <c r="A852" t="s">
        <v>1483</v>
      </c>
      <c r="B852">
        <v>126</v>
      </c>
      <c r="C852">
        <v>62700000</v>
      </c>
      <c r="D852" t="s">
        <v>18</v>
      </c>
      <c r="E852" t="s">
        <v>1667</v>
      </c>
      <c r="F852" t="s">
        <v>15</v>
      </c>
      <c r="G852" t="s">
        <v>153</v>
      </c>
      <c r="H852">
        <v>34000000</v>
      </c>
      <c r="I852">
        <v>6.3</v>
      </c>
      <c r="J852" t="str">
        <f>IF(ISNUMBER(SEARCH("|",D852)),LEFT(D852,SEARCH("|",D852)-1),D852)</f>
        <v>Action</v>
      </c>
      <c r="K852">
        <f>(C852-H852)</f>
        <v>28700000</v>
      </c>
      <c r="L852">
        <f>CORREL(H852:H4637,C852:C4637)</f>
        <v>9.0776582282252161E-2</v>
      </c>
    </row>
    <row r="853" spans="1:12">
      <c r="A853" t="s">
        <v>1668</v>
      </c>
      <c r="B853">
        <v>85</v>
      </c>
      <c r="C853">
        <v>48546578</v>
      </c>
      <c r="D853" t="s">
        <v>128</v>
      </c>
      <c r="E853" t="s">
        <v>1669</v>
      </c>
      <c r="F853" t="s">
        <v>15</v>
      </c>
      <c r="G853" t="s">
        <v>16</v>
      </c>
      <c r="H853">
        <v>20000000</v>
      </c>
      <c r="I853">
        <v>2.7</v>
      </c>
      <c r="J853" t="str">
        <f>IF(ISNUMBER(SEARCH("|",D853)),LEFT(D853,SEARCH("|",D853)-1),D853)</f>
        <v>Comedy</v>
      </c>
      <c r="K853">
        <f>(C853-H853)</f>
        <v>28546578</v>
      </c>
      <c r="L853">
        <f>CORREL(H853:H4638,C853:C4638)</f>
        <v>9.0810395014043407E-2</v>
      </c>
    </row>
    <row r="854" spans="1:12">
      <c r="A854" t="s">
        <v>387</v>
      </c>
      <c r="B854">
        <v>101</v>
      </c>
      <c r="C854">
        <v>131536019</v>
      </c>
      <c r="D854" t="s">
        <v>978</v>
      </c>
      <c r="E854" t="s">
        <v>1670</v>
      </c>
      <c r="F854" t="s">
        <v>15</v>
      </c>
      <c r="G854" t="s">
        <v>16</v>
      </c>
      <c r="H854">
        <v>103000000</v>
      </c>
      <c r="I854">
        <v>6.4</v>
      </c>
      <c r="J854" t="str">
        <f>IF(ISNUMBER(SEARCH("|",D854)),LEFT(D854,SEARCH("|",D854)-1),D854)</f>
        <v>Adventure</v>
      </c>
      <c r="K854">
        <f>(C854-H854)</f>
        <v>28536019</v>
      </c>
      <c r="L854">
        <f>CORREL(H854:H4639,C854:C4639)</f>
        <v>9.0839411010178978E-2</v>
      </c>
    </row>
    <row r="855" spans="1:12">
      <c r="A855" t="s">
        <v>1671</v>
      </c>
      <c r="B855">
        <v>112</v>
      </c>
      <c r="C855">
        <v>36500000</v>
      </c>
      <c r="D855" t="s">
        <v>412</v>
      </c>
      <c r="E855" t="s">
        <v>1672</v>
      </c>
      <c r="F855" t="s">
        <v>15</v>
      </c>
      <c r="G855" t="s">
        <v>16</v>
      </c>
      <c r="H855">
        <v>8000000</v>
      </c>
      <c r="I855">
        <v>7.6</v>
      </c>
      <c r="J855" t="str">
        <f>IF(ISNUMBER(SEARCH("|",D855)),LEFT(D855,SEARCH("|",D855)-1),D855)</f>
        <v>Biography</v>
      </c>
      <c r="K855">
        <f>(C855-H855)</f>
        <v>28500000</v>
      </c>
      <c r="L855">
        <f>CORREL(H855:H4640,C855:C4640)</f>
        <v>9.0743809894009458E-2</v>
      </c>
    </row>
    <row r="856" spans="1:12">
      <c r="A856" t="s">
        <v>1673</v>
      </c>
      <c r="B856">
        <v>101</v>
      </c>
      <c r="C856">
        <v>40962534</v>
      </c>
      <c r="D856" t="s">
        <v>256</v>
      </c>
      <c r="E856" t="s">
        <v>1674</v>
      </c>
      <c r="F856" t="s">
        <v>15</v>
      </c>
      <c r="G856" t="s">
        <v>16</v>
      </c>
      <c r="H856">
        <v>12500000</v>
      </c>
      <c r="I856">
        <v>7.1</v>
      </c>
      <c r="J856" t="str">
        <f>IF(ISNUMBER(SEARCH("|",D856)),LEFT(D856,SEARCH("|",D856)-1),D856)</f>
        <v>Drama</v>
      </c>
      <c r="K856">
        <f>(C856-H856)</f>
        <v>28462534</v>
      </c>
      <c r="L856">
        <f>CORREL(H856:H4641,C856:C4641)</f>
        <v>9.0760618628469972E-2</v>
      </c>
    </row>
    <row r="857" spans="1:12">
      <c r="A857" t="s">
        <v>1675</v>
      </c>
      <c r="B857">
        <v>72</v>
      </c>
      <c r="C857">
        <v>48423368</v>
      </c>
      <c r="D857" t="s">
        <v>998</v>
      </c>
      <c r="E857" t="s">
        <v>1676</v>
      </c>
      <c r="F857" t="s">
        <v>15</v>
      </c>
      <c r="G857" t="s">
        <v>16</v>
      </c>
      <c r="H857">
        <v>20000000</v>
      </c>
      <c r="I857">
        <v>5.8</v>
      </c>
      <c r="J857" t="str">
        <f>IF(ISNUMBER(SEARCH("|",D857)),LEFT(D857,SEARCH("|",D857)-1),D857)</f>
        <v>Adventure</v>
      </c>
      <c r="K857">
        <f>(C857-H857)</f>
        <v>28423368</v>
      </c>
      <c r="L857">
        <f>CORREL(H857:H4642,C857:C4642)</f>
        <v>9.0782869298191529E-2</v>
      </c>
    </row>
    <row r="858" spans="1:12">
      <c r="A858" t="s">
        <v>1098</v>
      </c>
      <c r="B858">
        <v>121</v>
      </c>
      <c r="C858">
        <v>35400000</v>
      </c>
      <c r="D858" t="s">
        <v>473</v>
      </c>
      <c r="E858" t="s">
        <v>1677</v>
      </c>
      <c r="F858" t="s">
        <v>15</v>
      </c>
      <c r="G858" t="s">
        <v>153</v>
      </c>
      <c r="H858">
        <v>7000000</v>
      </c>
      <c r="I858">
        <v>6.8</v>
      </c>
      <c r="J858" t="str">
        <f>IF(ISNUMBER(SEARCH("|",D858)),LEFT(D858,SEARCH("|",D858)-1),D858)</f>
        <v>Action</v>
      </c>
      <c r="K858">
        <f>(C858-H858)</f>
        <v>28400000</v>
      </c>
      <c r="L858">
        <f>CORREL(H858:H4643,C858:C4643)</f>
        <v>9.0811847345910426E-2</v>
      </c>
    </row>
    <row r="859" spans="1:12">
      <c r="A859" t="s">
        <v>1678</v>
      </c>
      <c r="B859">
        <v>111</v>
      </c>
      <c r="C859">
        <v>31968347</v>
      </c>
      <c r="D859" t="s">
        <v>20</v>
      </c>
      <c r="E859" t="s">
        <v>1679</v>
      </c>
      <c r="F859" t="s">
        <v>15</v>
      </c>
      <c r="G859" t="s">
        <v>16</v>
      </c>
      <c r="H859">
        <v>3600000</v>
      </c>
      <c r="I859">
        <v>7.6</v>
      </c>
      <c r="J859" t="str">
        <f>IF(ISNUMBER(SEARCH("|",D859)),LEFT(D859,SEARCH("|",D859)-1),D859)</f>
        <v>Drama</v>
      </c>
      <c r="K859">
        <f>(C859-H859)</f>
        <v>28368347</v>
      </c>
      <c r="L859">
        <f>CORREL(H859:H4644,C859:C4644)</f>
        <v>9.0827154383490649E-2</v>
      </c>
    </row>
    <row r="860" spans="1:12">
      <c r="A860" t="s">
        <v>431</v>
      </c>
      <c r="B860">
        <v>101</v>
      </c>
      <c r="C860">
        <v>60328558</v>
      </c>
      <c r="D860" t="s">
        <v>1680</v>
      </c>
      <c r="E860" t="s">
        <v>1681</v>
      </c>
      <c r="F860" t="s">
        <v>15</v>
      </c>
      <c r="G860" t="s">
        <v>16</v>
      </c>
      <c r="H860">
        <v>32000000</v>
      </c>
      <c r="I860">
        <v>7</v>
      </c>
      <c r="J860" t="str">
        <f>IF(ISNUMBER(SEARCH("|",D860)),LEFT(D860,SEARCH("|",D860)-1),D860)</f>
        <v>Comedy</v>
      </c>
      <c r="K860">
        <f>(C860-H860)</f>
        <v>28328558</v>
      </c>
      <c r="L860">
        <f>CORREL(H860:H4645,C860:C4645)</f>
        <v>9.083735984771564E-2</v>
      </c>
    </row>
    <row r="861" spans="1:12">
      <c r="A861" t="s">
        <v>1682</v>
      </c>
      <c r="B861">
        <v>109</v>
      </c>
      <c r="C861">
        <v>61280963</v>
      </c>
      <c r="D861" t="s">
        <v>856</v>
      </c>
      <c r="E861" t="s">
        <v>1683</v>
      </c>
      <c r="F861" t="s">
        <v>15</v>
      </c>
      <c r="G861" t="s">
        <v>16</v>
      </c>
      <c r="H861">
        <v>33000000</v>
      </c>
      <c r="I861">
        <v>6.3</v>
      </c>
      <c r="J861" t="str">
        <f>IF(ISNUMBER(SEARCH("|",D861)),LEFT(D861,SEARCH("|",D861)-1),D861)</f>
        <v>Horror</v>
      </c>
      <c r="K861">
        <f>(C861-H861)</f>
        <v>28280963</v>
      </c>
      <c r="L861">
        <f>CORREL(H861:H4646,C861:C4646)</f>
        <v>9.0870909654085563E-2</v>
      </c>
    </row>
    <row r="862" spans="1:12">
      <c r="A862" t="s">
        <v>95</v>
      </c>
      <c r="B862">
        <v>101</v>
      </c>
      <c r="C862">
        <v>88200225</v>
      </c>
      <c r="D862" t="s">
        <v>397</v>
      </c>
      <c r="E862" t="s">
        <v>1684</v>
      </c>
      <c r="F862" t="s">
        <v>15</v>
      </c>
      <c r="G862" t="s">
        <v>16</v>
      </c>
      <c r="H862">
        <v>60000000</v>
      </c>
      <c r="I862">
        <v>6.1</v>
      </c>
      <c r="J862" t="str">
        <f>IF(ISNUMBER(SEARCH("|",D862)),LEFT(D862,SEARCH("|",D862)-1),D862)</f>
        <v>Comedy</v>
      </c>
      <c r="K862">
        <f>(C862-H862)</f>
        <v>28200225</v>
      </c>
      <c r="L862">
        <f>CORREL(H862:H4647,C862:C4647)</f>
        <v>9.0904472171322262E-2</v>
      </c>
    </row>
    <row r="863" spans="1:12">
      <c r="A863" t="s">
        <v>1685</v>
      </c>
      <c r="B863">
        <v>122</v>
      </c>
      <c r="C863">
        <v>39025000</v>
      </c>
      <c r="D863" t="s">
        <v>326</v>
      </c>
      <c r="E863" t="s">
        <v>1686</v>
      </c>
      <c r="F863" t="s">
        <v>15</v>
      </c>
      <c r="G863" t="s">
        <v>153</v>
      </c>
      <c r="H863">
        <v>11000000</v>
      </c>
      <c r="I863">
        <v>7.6</v>
      </c>
      <c r="J863" t="str">
        <f>IF(ISNUMBER(SEARCH("|",D863)),LEFT(D863,SEARCH("|",D863)-1),D863)</f>
        <v>Crime</v>
      </c>
      <c r="K863">
        <f>(C863-H863)</f>
        <v>28025000</v>
      </c>
      <c r="L863">
        <f>CORREL(H863:H4648,C863:C4648)</f>
        <v>9.0919140128340001E-2</v>
      </c>
    </row>
    <row r="864" spans="1:12">
      <c r="A864" t="s">
        <v>255</v>
      </c>
      <c r="B864">
        <v>97</v>
      </c>
      <c r="C864">
        <v>43022524</v>
      </c>
      <c r="D864" t="s">
        <v>65</v>
      </c>
      <c r="E864" t="s">
        <v>1687</v>
      </c>
      <c r="F864" t="s">
        <v>15</v>
      </c>
      <c r="G864" t="s">
        <v>16</v>
      </c>
      <c r="H864">
        <v>15000000</v>
      </c>
      <c r="I864">
        <v>7.1</v>
      </c>
      <c r="J864" t="str">
        <f>IF(ISNUMBER(SEARCH("|",D864)),LEFT(D864,SEARCH("|",D864)-1),D864)</f>
        <v>Comedy</v>
      </c>
      <c r="K864">
        <f>(C864-H864)</f>
        <v>28022524</v>
      </c>
      <c r="L864">
        <f>CORREL(H864:H4649,C864:C4649)</f>
        <v>9.0939080748631815E-2</v>
      </c>
    </row>
    <row r="865" spans="1:12">
      <c r="A865" t="s">
        <v>255</v>
      </c>
      <c r="B865">
        <v>128</v>
      </c>
      <c r="C865">
        <v>83000000</v>
      </c>
      <c r="D865" t="s">
        <v>493</v>
      </c>
      <c r="E865" t="s">
        <v>1688</v>
      </c>
      <c r="F865" t="s">
        <v>15</v>
      </c>
      <c r="G865" t="s">
        <v>16</v>
      </c>
      <c r="H865">
        <v>55000000</v>
      </c>
      <c r="I865">
        <v>6</v>
      </c>
      <c r="J865" t="str">
        <f>IF(ISNUMBER(SEARCH("|",D865)),LEFT(D865,SEARCH("|",D865)-1),D865)</f>
        <v>Drama</v>
      </c>
      <c r="K865">
        <f>(C865-H865)</f>
        <v>28000000</v>
      </c>
      <c r="L865">
        <f>CORREL(H865:H4650,C865:C4650)</f>
        <v>9.0963371093984613E-2</v>
      </c>
    </row>
    <row r="866" spans="1:12">
      <c r="A866" t="s">
        <v>1689</v>
      </c>
      <c r="B866">
        <v>112</v>
      </c>
      <c r="C866">
        <v>42919096</v>
      </c>
      <c r="D866" t="s">
        <v>1049</v>
      </c>
      <c r="E866" t="s">
        <v>1690</v>
      </c>
      <c r="F866" t="s">
        <v>15</v>
      </c>
      <c r="G866" t="s">
        <v>16</v>
      </c>
      <c r="H866">
        <v>15000000</v>
      </c>
      <c r="I866">
        <v>6.5</v>
      </c>
      <c r="J866" t="str">
        <f>IF(ISNUMBER(SEARCH("|",D866)),LEFT(D866,SEARCH("|",D866)-1),D866)</f>
        <v>Action</v>
      </c>
      <c r="K866">
        <f>(C866-H866)</f>
        <v>27919096</v>
      </c>
      <c r="L866">
        <f>CORREL(H866:H4651,C866:C4651)</f>
        <v>9.0984352832018833E-2</v>
      </c>
    </row>
    <row r="867" spans="1:12">
      <c r="A867" t="s">
        <v>1691</v>
      </c>
      <c r="B867">
        <v>72</v>
      </c>
      <c r="C867">
        <v>47887943</v>
      </c>
      <c r="D867" t="s">
        <v>1692</v>
      </c>
      <c r="E867" t="s">
        <v>1693</v>
      </c>
      <c r="F867" t="s">
        <v>15</v>
      </c>
      <c r="G867" t="s">
        <v>16</v>
      </c>
      <c r="H867">
        <v>20000000</v>
      </c>
      <c r="I867">
        <v>5.4</v>
      </c>
      <c r="J867" t="str">
        <f>IF(ISNUMBER(SEARCH("|",D867)),LEFT(D867,SEARCH("|",D867)-1),D867)</f>
        <v>Adventure</v>
      </c>
      <c r="K867">
        <f>(C867-H867)</f>
        <v>27887943</v>
      </c>
      <c r="L867">
        <f>CORREL(H867:H4652,C867:C4652)</f>
        <v>9.1008533328144098E-2</v>
      </c>
    </row>
    <row r="868" spans="1:12">
      <c r="A868" t="s">
        <v>1694</v>
      </c>
      <c r="B868">
        <v>99</v>
      </c>
      <c r="C868">
        <v>58879132</v>
      </c>
      <c r="D868" t="s">
        <v>190</v>
      </c>
      <c r="E868" t="s">
        <v>1695</v>
      </c>
      <c r="F868" t="s">
        <v>15</v>
      </c>
      <c r="G868" t="s">
        <v>16</v>
      </c>
      <c r="H868">
        <v>31000000</v>
      </c>
      <c r="I868">
        <v>6.1</v>
      </c>
      <c r="J868" t="str">
        <f>IF(ISNUMBER(SEARCH("|",D868)),LEFT(D868,SEARCH("|",D868)-1),D868)</f>
        <v>Adventure</v>
      </c>
      <c r="K868">
        <f>(C868-H868)</f>
        <v>27879132</v>
      </c>
      <c r="L868">
        <f>CORREL(H868:H4653,C868:C4653)</f>
        <v>9.1036925486732076E-2</v>
      </c>
    </row>
    <row r="869" spans="1:12">
      <c r="A869" t="s">
        <v>1696</v>
      </c>
      <c r="B869">
        <v>96</v>
      </c>
      <c r="C869">
        <v>47852604</v>
      </c>
      <c r="D869" t="s">
        <v>80</v>
      </c>
      <c r="E869" t="s">
        <v>1697</v>
      </c>
      <c r="F869" t="s">
        <v>15</v>
      </c>
      <c r="G869" t="s">
        <v>16</v>
      </c>
      <c r="H869">
        <v>20000000</v>
      </c>
      <c r="I869">
        <v>5.9</v>
      </c>
      <c r="J869" t="str">
        <f>IF(ISNUMBER(SEARCH("|",D869)),LEFT(D869,SEARCH("|",D869)-1),D869)</f>
        <v>Drama</v>
      </c>
      <c r="K869">
        <f>(C869-H869)</f>
        <v>27852604</v>
      </c>
      <c r="L869">
        <f>CORREL(H869:H4654,C869:C4654)</f>
        <v>9.10700045338632E-2</v>
      </c>
    </row>
    <row r="870" spans="1:12">
      <c r="A870" t="s">
        <v>1698</v>
      </c>
      <c r="B870">
        <v>87</v>
      </c>
      <c r="C870">
        <v>30000000</v>
      </c>
      <c r="D870" t="s">
        <v>810</v>
      </c>
      <c r="E870" t="s">
        <v>1699</v>
      </c>
      <c r="F870" t="s">
        <v>15</v>
      </c>
      <c r="G870" t="s">
        <v>16</v>
      </c>
      <c r="H870">
        <v>2200000</v>
      </c>
      <c r="I870">
        <v>5.4</v>
      </c>
      <c r="J870" t="str">
        <f>IF(ISNUMBER(SEARCH("|",D870)),LEFT(D870,SEARCH("|",D870)-1),D870)</f>
        <v>Fantasy</v>
      </c>
      <c r="K870">
        <f>(C870-H870)</f>
        <v>27800000</v>
      </c>
      <c r="L870">
        <f>CORREL(H870:H4655,C870:C4655)</f>
        <v>9.1098394486642351E-2</v>
      </c>
    </row>
    <row r="871" spans="1:12">
      <c r="A871" t="s">
        <v>408</v>
      </c>
      <c r="B871">
        <v>120</v>
      </c>
      <c r="C871">
        <v>112703470</v>
      </c>
      <c r="D871" t="s">
        <v>233</v>
      </c>
      <c r="E871" t="s">
        <v>1700</v>
      </c>
      <c r="F871" t="s">
        <v>15</v>
      </c>
      <c r="G871" t="s">
        <v>16</v>
      </c>
      <c r="H871">
        <v>85000000</v>
      </c>
      <c r="I871">
        <v>6.6</v>
      </c>
      <c r="J871" t="str">
        <f>IF(ISNUMBER(SEARCH("|",D871)),LEFT(D871,SEARCH("|",D871)-1),D871)</f>
        <v>Comedy</v>
      </c>
      <c r="K871">
        <f>(C871-H871)</f>
        <v>27703470</v>
      </c>
      <c r="L871">
        <f>CORREL(H871:H4656,C871:C4656)</f>
        <v>9.1105518553094678E-2</v>
      </c>
    </row>
    <row r="872" spans="1:12">
      <c r="A872" t="s">
        <v>1701</v>
      </c>
      <c r="B872">
        <v>97</v>
      </c>
      <c r="C872">
        <v>38201895</v>
      </c>
      <c r="D872" t="s">
        <v>20</v>
      </c>
      <c r="E872" t="s">
        <v>1702</v>
      </c>
      <c r="F872" t="s">
        <v>15</v>
      </c>
      <c r="G872" t="s">
        <v>16</v>
      </c>
      <c r="H872">
        <v>10500000</v>
      </c>
      <c r="I872">
        <v>6.9</v>
      </c>
      <c r="J872" t="str">
        <f>IF(ISNUMBER(SEARCH("|",D872)),LEFT(D872,SEARCH("|",D872)-1),D872)</f>
        <v>Drama</v>
      </c>
      <c r="K872">
        <f>(C872-H872)</f>
        <v>27701895</v>
      </c>
      <c r="L872">
        <f>CORREL(H872:H4657,C872:C4657)</f>
        <v>9.1068435619402352E-2</v>
      </c>
    </row>
    <row r="873" spans="1:12">
      <c r="A873" t="s">
        <v>1634</v>
      </c>
      <c r="B873">
        <v>98</v>
      </c>
      <c r="C873">
        <v>50693162</v>
      </c>
      <c r="D873" t="s">
        <v>1703</v>
      </c>
      <c r="E873" t="s">
        <v>1704</v>
      </c>
      <c r="F873" t="s">
        <v>15</v>
      </c>
      <c r="G873" t="s">
        <v>16</v>
      </c>
      <c r="H873">
        <v>23000000</v>
      </c>
      <c r="I873">
        <v>7.6</v>
      </c>
      <c r="J873" t="str">
        <f>IF(ISNUMBER(SEARCH("|",D873)),LEFT(D873,SEARCH("|",D873)-1),D873)</f>
        <v>Action</v>
      </c>
      <c r="K873">
        <f>(C873-H873)</f>
        <v>27693162</v>
      </c>
      <c r="L873">
        <f>CORREL(H873:H4658,C873:C4658)</f>
        <v>9.1087447330941276E-2</v>
      </c>
    </row>
    <row r="874" spans="1:12">
      <c r="A874" t="s">
        <v>801</v>
      </c>
      <c r="B874">
        <v>104</v>
      </c>
      <c r="C874">
        <v>97680195</v>
      </c>
      <c r="D874" t="s">
        <v>128</v>
      </c>
      <c r="E874" t="s">
        <v>1705</v>
      </c>
      <c r="F874" t="s">
        <v>15</v>
      </c>
      <c r="G874" t="s">
        <v>16</v>
      </c>
      <c r="H874">
        <v>70000000</v>
      </c>
      <c r="I874">
        <v>6.8</v>
      </c>
      <c r="J874" t="str">
        <f>IF(ISNUMBER(SEARCH("|",D874)),LEFT(D874,SEARCH("|",D874)-1),D874)</f>
        <v>Comedy</v>
      </c>
      <c r="K874">
        <f>(C874-H874)</f>
        <v>27680195</v>
      </c>
      <c r="L874">
        <f>CORREL(H874:H4659,C874:C4659)</f>
        <v>9.1117639969144723E-2</v>
      </c>
    </row>
    <row r="875" spans="1:12">
      <c r="A875" t="s">
        <v>505</v>
      </c>
      <c r="B875">
        <v>154</v>
      </c>
      <c r="C875">
        <v>39647595</v>
      </c>
      <c r="D875" t="s">
        <v>516</v>
      </c>
      <c r="E875" t="s">
        <v>1706</v>
      </c>
      <c r="F875" t="s">
        <v>15</v>
      </c>
      <c r="G875" t="s">
        <v>16</v>
      </c>
      <c r="H875">
        <v>12000000</v>
      </c>
      <c r="I875">
        <v>7.5</v>
      </c>
      <c r="J875" t="str">
        <f>IF(ISNUMBER(SEARCH("|",D875)),LEFT(D875,SEARCH("|",D875)-1),D875)</f>
        <v>Crime</v>
      </c>
      <c r="K875">
        <f>(C875-H875)</f>
        <v>27647595</v>
      </c>
      <c r="L875">
        <f>CORREL(H875:H4660,C875:C4660)</f>
        <v>9.1115681141487756E-2</v>
      </c>
    </row>
    <row r="876" spans="1:12">
      <c r="A876" t="s">
        <v>1707</v>
      </c>
      <c r="B876">
        <v>117</v>
      </c>
      <c r="C876">
        <v>81645152</v>
      </c>
      <c r="D876" t="s">
        <v>776</v>
      </c>
      <c r="E876" t="s">
        <v>1708</v>
      </c>
      <c r="F876" t="s">
        <v>15</v>
      </c>
      <c r="G876" t="s">
        <v>16</v>
      </c>
      <c r="H876">
        <v>54000000</v>
      </c>
      <c r="I876">
        <v>6.7</v>
      </c>
      <c r="J876" t="str">
        <f>IF(ISNUMBER(SEARCH("|",D876)),LEFT(D876,SEARCH("|",D876)-1),D876)</f>
        <v>Action</v>
      </c>
      <c r="K876">
        <f>(C876-H876)</f>
        <v>27645152</v>
      </c>
      <c r="L876">
        <f>CORREL(H876:H4661,C876:C4661)</f>
        <v>9.1136471870147756E-2</v>
      </c>
    </row>
    <row r="877" spans="1:12">
      <c r="A877" t="s">
        <v>1709</v>
      </c>
      <c r="B877">
        <v>98</v>
      </c>
      <c r="C877">
        <v>42592530</v>
      </c>
      <c r="D877" t="s">
        <v>293</v>
      </c>
      <c r="E877" t="s">
        <v>1710</v>
      </c>
      <c r="F877" t="s">
        <v>15</v>
      </c>
      <c r="G877" t="s">
        <v>16</v>
      </c>
      <c r="H877">
        <v>15000000</v>
      </c>
      <c r="I877">
        <v>6.2</v>
      </c>
      <c r="J877" t="str">
        <f>IF(ISNUMBER(SEARCH("|",D877)),LEFT(D877,SEARCH("|",D877)-1),D877)</f>
        <v>Comedy</v>
      </c>
      <c r="K877">
        <f>(C877-H877)</f>
        <v>27592530</v>
      </c>
      <c r="L877">
        <f>CORREL(H877:H4662,C877:C4662)</f>
        <v>9.1158699617014338E-2</v>
      </c>
    </row>
    <row r="878" spans="1:12">
      <c r="A878" t="s">
        <v>904</v>
      </c>
      <c r="B878">
        <v>100</v>
      </c>
      <c r="C878">
        <v>52528330</v>
      </c>
      <c r="D878" t="s">
        <v>65</v>
      </c>
      <c r="E878" t="s">
        <v>1711</v>
      </c>
      <c r="F878" t="s">
        <v>15</v>
      </c>
      <c r="G878" t="s">
        <v>16</v>
      </c>
      <c r="H878">
        <v>25000000</v>
      </c>
      <c r="I878">
        <v>4.7</v>
      </c>
      <c r="J878" t="str">
        <f>IF(ISNUMBER(SEARCH("|",D878)),LEFT(D878,SEARCH("|",D878)-1),D878)</f>
        <v>Comedy</v>
      </c>
      <c r="K878">
        <f>(C878-H878)</f>
        <v>27528330</v>
      </c>
      <c r="L878">
        <f>CORREL(H878:H4663,C878:C4663)</f>
        <v>9.118266589980821E-2</v>
      </c>
    </row>
    <row r="879" spans="1:12">
      <c r="A879" t="s">
        <v>1712</v>
      </c>
      <c r="B879">
        <v>90</v>
      </c>
      <c r="C879">
        <v>37470017</v>
      </c>
      <c r="D879" t="s">
        <v>583</v>
      </c>
      <c r="E879" t="s">
        <v>1713</v>
      </c>
      <c r="F879" t="s">
        <v>15</v>
      </c>
      <c r="G879" t="s">
        <v>1097</v>
      </c>
      <c r="H879">
        <v>10000000</v>
      </c>
      <c r="I879">
        <v>6.1</v>
      </c>
      <c r="J879" t="str">
        <f>IF(ISNUMBER(SEARCH("|",D879)),LEFT(D879,SEARCH("|",D879)-1),D879)</f>
        <v>Horror</v>
      </c>
      <c r="K879">
        <f>(C879-H879)</f>
        <v>27470017</v>
      </c>
      <c r="L879">
        <f>CORREL(H879:H4664,C879:C4664)</f>
        <v>9.1213808590927703E-2</v>
      </c>
    </row>
    <row r="880" spans="1:12">
      <c r="A880" t="s">
        <v>1714</v>
      </c>
      <c r="B880">
        <v>129</v>
      </c>
      <c r="C880">
        <v>44469602</v>
      </c>
      <c r="D880" t="s">
        <v>106</v>
      </c>
      <c r="E880" t="s">
        <v>1715</v>
      </c>
      <c r="F880" t="s">
        <v>15</v>
      </c>
      <c r="G880" t="s">
        <v>16</v>
      </c>
      <c r="H880">
        <v>17000000</v>
      </c>
      <c r="I880">
        <v>7.4</v>
      </c>
      <c r="J880" t="str">
        <f>IF(ISNUMBER(SEARCH("|",D880)),LEFT(D880,SEARCH("|",D880)-1),D880)</f>
        <v>Biography</v>
      </c>
      <c r="K880">
        <f>(C880-H880)</f>
        <v>27469602</v>
      </c>
      <c r="L880">
        <f>CORREL(H880:H4665,C880:C4665)</f>
        <v>9.1231980409863106E-2</v>
      </c>
    </row>
    <row r="881" spans="1:12">
      <c r="A881" t="s">
        <v>1716</v>
      </c>
      <c r="B881">
        <v>101</v>
      </c>
      <c r="C881">
        <v>32453345</v>
      </c>
      <c r="D881" t="s">
        <v>663</v>
      </c>
      <c r="E881" t="s">
        <v>1717</v>
      </c>
      <c r="F881" t="s">
        <v>15</v>
      </c>
      <c r="G881" t="s">
        <v>16</v>
      </c>
      <c r="H881">
        <v>5000000</v>
      </c>
      <c r="I881">
        <v>5</v>
      </c>
      <c r="J881" t="str">
        <f>IF(ISNUMBER(SEARCH("|",D881)),LEFT(D881,SEARCH("|",D881)-1),D881)</f>
        <v>Fantasy</v>
      </c>
      <c r="K881">
        <f>(C881-H881)</f>
        <v>27453345</v>
      </c>
      <c r="L881">
        <f>CORREL(H881:H4666,C881:C4666)</f>
        <v>9.125767925206274E-2</v>
      </c>
    </row>
    <row r="882" spans="1:12">
      <c r="A882" t="s">
        <v>1718</v>
      </c>
      <c r="B882">
        <v>107</v>
      </c>
      <c r="C882">
        <v>55210049</v>
      </c>
      <c r="D882" t="s">
        <v>18</v>
      </c>
      <c r="E882" t="s">
        <v>1719</v>
      </c>
      <c r="F882" t="s">
        <v>15</v>
      </c>
      <c r="G882" t="s">
        <v>16</v>
      </c>
      <c r="H882">
        <v>27800000</v>
      </c>
      <c r="I882">
        <v>5.4</v>
      </c>
      <c r="J882" t="str">
        <f>IF(ISNUMBER(SEARCH("|",D882)),LEFT(D882,SEARCH("|",D882)-1),D882)</f>
        <v>Action</v>
      </c>
      <c r="K882">
        <f>(C882-H882)</f>
        <v>27410049</v>
      </c>
      <c r="L882">
        <f>CORREL(H882:H4667,C882:C4667)</f>
        <v>9.1268889377159865E-2</v>
      </c>
    </row>
    <row r="883" spans="1:12">
      <c r="A883" t="s">
        <v>1720</v>
      </c>
      <c r="B883">
        <v>111</v>
      </c>
      <c r="C883">
        <v>38317535</v>
      </c>
      <c r="D883" t="s">
        <v>20</v>
      </c>
      <c r="E883" t="s">
        <v>1721</v>
      </c>
      <c r="F883" t="s">
        <v>15</v>
      </c>
      <c r="G883" t="s">
        <v>153</v>
      </c>
      <c r="H883">
        <v>11000000</v>
      </c>
      <c r="I883">
        <v>7.5</v>
      </c>
      <c r="J883" t="str">
        <f>IF(ISNUMBER(SEARCH("|",D883)),LEFT(D883,SEARCH("|",D883)-1),D883)</f>
        <v>Drama</v>
      </c>
      <c r="K883">
        <f>(C883-H883)</f>
        <v>27317535</v>
      </c>
      <c r="L883">
        <f>CORREL(H883:H4668,C883:C4668)</f>
        <v>9.1301036256143511E-2</v>
      </c>
    </row>
    <row r="884" spans="1:12">
      <c r="A884" t="s">
        <v>1722</v>
      </c>
      <c r="B884">
        <v>112</v>
      </c>
      <c r="C884">
        <v>31252964</v>
      </c>
      <c r="D884" t="s">
        <v>20</v>
      </c>
      <c r="E884" t="s">
        <v>1723</v>
      </c>
      <c r="F884" t="s">
        <v>15</v>
      </c>
      <c r="G884" t="s">
        <v>16</v>
      </c>
      <c r="H884">
        <v>4000000</v>
      </c>
      <c r="I884">
        <v>7.1</v>
      </c>
      <c r="J884" t="str">
        <f>IF(ISNUMBER(SEARCH("|",D884)),LEFT(D884,SEARCH("|",D884)-1),D884)</f>
        <v>Drama</v>
      </c>
      <c r="K884">
        <f>(C884-H884)</f>
        <v>27252964</v>
      </c>
      <c r="L884">
        <f>CORREL(H884:H4669,C884:C4669)</f>
        <v>9.1320242084954886E-2</v>
      </c>
    </row>
    <row r="885" spans="1:12">
      <c r="A885" t="s">
        <v>278</v>
      </c>
      <c r="B885">
        <v>105</v>
      </c>
      <c r="C885">
        <v>177243721</v>
      </c>
      <c r="D885" t="s">
        <v>917</v>
      </c>
      <c r="E885" t="s">
        <v>1724</v>
      </c>
      <c r="F885" t="s">
        <v>15</v>
      </c>
      <c r="G885" t="s">
        <v>16</v>
      </c>
      <c r="H885">
        <v>150000000</v>
      </c>
      <c r="I885">
        <v>5.9</v>
      </c>
      <c r="J885" t="str">
        <f>IF(ISNUMBER(SEARCH("|",D885)),LEFT(D885,SEARCH("|",D885)-1),D885)</f>
        <v>Adventure</v>
      </c>
      <c r="K885">
        <f>(C885-H885)</f>
        <v>27243721</v>
      </c>
      <c r="L885">
        <f>CORREL(H885:H4670,C885:C4670)</f>
        <v>9.1329574782352596E-2</v>
      </c>
    </row>
    <row r="886" spans="1:12">
      <c r="A886" t="s">
        <v>290</v>
      </c>
      <c r="B886">
        <v>148</v>
      </c>
      <c r="C886">
        <v>54200000</v>
      </c>
      <c r="D886" t="s">
        <v>1725</v>
      </c>
      <c r="E886" t="s">
        <v>1726</v>
      </c>
      <c r="F886" t="s">
        <v>15</v>
      </c>
      <c r="G886" t="s">
        <v>16</v>
      </c>
      <c r="H886">
        <v>27000000</v>
      </c>
      <c r="I886">
        <v>7.9</v>
      </c>
      <c r="J886" t="str">
        <f>IF(ISNUMBER(SEARCH("|",D886)),LEFT(D886,SEARCH("|",D886)-1),D886)</f>
        <v>Action</v>
      </c>
      <c r="K886">
        <f>(C886-H886)</f>
        <v>27200000</v>
      </c>
      <c r="L886">
        <f>CORREL(H886:H4671,C886:C4671)</f>
        <v>9.1003723897325639E-2</v>
      </c>
    </row>
    <row r="887" spans="1:12">
      <c r="A887" t="s">
        <v>450</v>
      </c>
      <c r="B887">
        <v>110</v>
      </c>
      <c r="C887">
        <v>67061228</v>
      </c>
      <c r="D887" t="s">
        <v>1727</v>
      </c>
      <c r="E887" t="s">
        <v>1728</v>
      </c>
      <c r="F887" t="s">
        <v>15</v>
      </c>
      <c r="G887" t="s">
        <v>16</v>
      </c>
      <c r="H887">
        <v>40000000</v>
      </c>
      <c r="I887">
        <v>5.5</v>
      </c>
      <c r="J887" t="str">
        <f>IF(ISNUMBER(SEARCH("|",D887)),LEFT(D887,SEARCH("|",D887)-1),D887)</f>
        <v>Action</v>
      </c>
      <c r="K887">
        <f>(C887-H887)</f>
        <v>27061228</v>
      </c>
      <c r="L887">
        <f>CORREL(H887:H4672,C887:C4672)</f>
        <v>9.1035513970420853E-2</v>
      </c>
    </row>
    <row r="888" spans="1:12">
      <c r="A888" t="s">
        <v>310</v>
      </c>
      <c r="B888">
        <v>123</v>
      </c>
      <c r="C888">
        <v>36049108</v>
      </c>
      <c r="D888" t="s">
        <v>1729</v>
      </c>
      <c r="E888" t="s">
        <v>1730</v>
      </c>
      <c r="F888" t="s">
        <v>15</v>
      </c>
      <c r="G888" t="s">
        <v>16</v>
      </c>
      <c r="H888">
        <v>9000000</v>
      </c>
      <c r="I888">
        <v>6.8</v>
      </c>
      <c r="J888" t="str">
        <f>IF(ISNUMBER(SEARCH("|",D888)),LEFT(D888,SEARCH("|",D888)-1),D888)</f>
        <v>Action</v>
      </c>
      <c r="K888">
        <f>(C888-H888)</f>
        <v>27049108</v>
      </c>
      <c r="L888">
        <f>CORREL(H888:H4673,C888:C4673)</f>
        <v>9.1067362626049642E-2</v>
      </c>
    </row>
    <row r="889" spans="1:12">
      <c r="A889" t="s">
        <v>1557</v>
      </c>
      <c r="B889">
        <v>94</v>
      </c>
      <c r="C889">
        <v>49002815</v>
      </c>
      <c r="D889" t="s">
        <v>70</v>
      </c>
      <c r="E889" t="s">
        <v>1731</v>
      </c>
      <c r="F889" t="s">
        <v>15</v>
      </c>
      <c r="G889" t="s">
        <v>16</v>
      </c>
      <c r="H889">
        <v>22000000</v>
      </c>
      <c r="I889">
        <v>6.4</v>
      </c>
      <c r="J889" t="str">
        <f>IF(ISNUMBER(SEARCH("|",D889)),LEFT(D889,SEARCH("|",D889)-1),D889)</f>
        <v>Comedy</v>
      </c>
      <c r="K889">
        <f>(C889-H889)</f>
        <v>27002815</v>
      </c>
      <c r="L889">
        <f>CORREL(H889:H4674,C889:C4674)</f>
        <v>9.1083785003221202E-2</v>
      </c>
    </row>
    <row r="890" spans="1:12">
      <c r="A890" t="s">
        <v>1565</v>
      </c>
      <c r="B890">
        <v>100</v>
      </c>
      <c r="C890">
        <v>34963967</v>
      </c>
      <c r="D890" t="s">
        <v>233</v>
      </c>
      <c r="E890" t="s">
        <v>1732</v>
      </c>
      <c r="F890" t="s">
        <v>15</v>
      </c>
      <c r="G890" t="s">
        <v>16</v>
      </c>
      <c r="H890">
        <v>8000000</v>
      </c>
      <c r="I890">
        <v>7.7</v>
      </c>
      <c r="J890" t="str">
        <f>IF(ISNUMBER(SEARCH("|",D890)),LEFT(D890,SEARCH("|",D890)-1),D890)</f>
        <v>Comedy</v>
      </c>
      <c r="K890">
        <f>(C890-H890)</f>
        <v>26963967</v>
      </c>
      <c r="L890">
        <f>CORREL(H890:H4675,C890:C4675)</f>
        <v>9.1112863307752992E-2</v>
      </c>
    </row>
    <row r="891" spans="1:12">
      <c r="A891" t="s">
        <v>1733</v>
      </c>
      <c r="B891">
        <v>105</v>
      </c>
      <c r="C891">
        <v>51853450</v>
      </c>
      <c r="D891" t="s">
        <v>348</v>
      </c>
      <c r="E891" t="s">
        <v>1734</v>
      </c>
      <c r="F891" t="s">
        <v>15</v>
      </c>
      <c r="G891" t="s">
        <v>16</v>
      </c>
      <c r="H891">
        <v>25000000</v>
      </c>
      <c r="I891">
        <v>6.6</v>
      </c>
      <c r="J891" t="str">
        <f>IF(ISNUMBER(SEARCH("|",D891)),LEFT(D891,SEARCH("|",D891)-1),D891)</f>
        <v>Comedy</v>
      </c>
      <c r="K891">
        <f>(C891-H891)</f>
        <v>26853450</v>
      </c>
      <c r="L891">
        <f>CORREL(H891:H4676,C891:C4676)</f>
        <v>9.1127814355352429E-2</v>
      </c>
    </row>
    <row r="892" spans="1:12">
      <c r="A892" t="s">
        <v>690</v>
      </c>
      <c r="B892">
        <v>102</v>
      </c>
      <c r="C892">
        <v>55845943</v>
      </c>
      <c r="D892" t="s">
        <v>215</v>
      </c>
      <c r="E892" t="s">
        <v>1735</v>
      </c>
      <c r="F892" t="s">
        <v>15</v>
      </c>
      <c r="G892" t="s">
        <v>16</v>
      </c>
      <c r="H892">
        <v>29000000</v>
      </c>
      <c r="I892">
        <v>6.4</v>
      </c>
      <c r="J892" t="str">
        <f>IF(ISNUMBER(SEARCH("|",D892)),LEFT(D892,SEARCH("|",D892)-1),D892)</f>
        <v>Action</v>
      </c>
      <c r="K892">
        <f>(C892-H892)</f>
        <v>26845943</v>
      </c>
      <c r="L892">
        <f>CORREL(H892:H4677,C892:C4677)</f>
        <v>9.1158363836147144E-2</v>
      </c>
    </row>
    <row r="893" spans="1:12">
      <c r="A893" t="s">
        <v>1736</v>
      </c>
      <c r="B893">
        <v>108</v>
      </c>
      <c r="C893">
        <v>41777564</v>
      </c>
      <c r="D893" t="s">
        <v>140</v>
      </c>
      <c r="E893" t="s">
        <v>1737</v>
      </c>
      <c r="F893" t="s">
        <v>15</v>
      </c>
      <c r="G893" t="s">
        <v>16</v>
      </c>
      <c r="H893">
        <v>15000000</v>
      </c>
      <c r="I893">
        <v>6.4</v>
      </c>
      <c r="J893" t="str">
        <f>IF(ISNUMBER(SEARCH("|",D893)),LEFT(D893,SEARCH("|",D893)-1),D893)</f>
        <v>Horror</v>
      </c>
      <c r="K893">
        <f>(C893-H893)</f>
        <v>26777564</v>
      </c>
      <c r="L893">
        <f>CORREL(H893:H4678,C893:C4678)</f>
        <v>9.1190411799765878E-2</v>
      </c>
    </row>
    <row r="894" spans="1:12">
      <c r="A894" t="s">
        <v>1738</v>
      </c>
      <c r="B894">
        <v>110</v>
      </c>
      <c r="C894">
        <v>37766350</v>
      </c>
      <c r="D894" t="s">
        <v>256</v>
      </c>
      <c r="E894" t="s">
        <v>1739</v>
      </c>
      <c r="F894" t="s">
        <v>15</v>
      </c>
      <c r="G894" t="s">
        <v>16</v>
      </c>
      <c r="H894">
        <v>11000000</v>
      </c>
      <c r="I894">
        <v>7.3</v>
      </c>
      <c r="J894" t="str">
        <f>IF(ISNUMBER(SEARCH("|",D894)),LEFT(D894,SEARCH("|",D894)-1),D894)</f>
        <v>Drama</v>
      </c>
      <c r="K894">
        <f>(C894-H894)</f>
        <v>26766350</v>
      </c>
      <c r="L894">
        <f>CORREL(H894:H4679,C894:C4679)</f>
        <v>9.1213461424879724E-2</v>
      </c>
    </row>
    <row r="895" spans="1:12">
      <c r="A895" t="s">
        <v>1740</v>
      </c>
      <c r="B895">
        <v>108</v>
      </c>
      <c r="C895">
        <v>34746109</v>
      </c>
      <c r="D895" t="s">
        <v>1741</v>
      </c>
      <c r="E895" t="s">
        <v>1742</v>
      </c>
      <c r="F895" t="s">
        <v>15</v>
      </c>
      <c r="G895" t="s">
        <v>16</v>
      </c>
      <c r="H895">
        <v>8000000</v>
      </c>
      <c r="I895">
        <v>5.6</v>
      </c>
      <c r="J895" t="str">
        <f>IF(ISNUMBER(SEARCH("|",D895)),LEFT(D895,SEARCH("|",D895)-1),D895)</f>
        <v>Comedy</v>
      </c>
      <c r="K895">
        <f>(C895-H895)</f>
        <v>26746109</v>
      </c>
      <c r="L895">
        <f>CORREL(H895:H4680,C895:C4680)</f>
        <v>9.1232041376067552E-2</v>
      </c>
    </row>
    <row r="896" spans="1:12">
      <c r="A896" t="s">
        <v>1722</v>
      </c>
      <c r="B896">
        <v>101</v>
      </c>
      <c r="C896">
        <v>51676606</v>
      </c>
      <c r="D896" t="s">
        <v>1743</v>
      </c>
      <c r="E896" t="s">
        <v>1744</v>
      </c>
      <c r="F896" t="s">
        <v>15</v>
      </c>
      <c r="G896" t="s">
        <v>16</v>
      </c>
      <c r="H896">
        <v>25000000</v>
      </c>
      <c r="I896">
        <v>7.8</v>
      </c>
      <c r="J896" t="str">
        <f>IF(ISNUMBER(SEARCH("|",D896)),LEFT(D896,SEARCH("|",D896)-1),D896)</f>
        <v>Biography</v>
      </c>
      <c r="K896">
        <f>(C896-H896)</f>
        <v>26676606</v>
      </c>
      <c r="L896">
        <f>CORREL(H896:H4681,C896:C4681)</f>
        <v>9.1246687428614012E-2</v>
      </c>
    </row>
    <row r="897" spans="1:12">
      <c r="A897" t="s">
        <v>1745</v>
      </c>
      <c r="B897">
        <v>89</v>
      </c>
      <c r="C897">
        <v>42638165</v>
      </c>
      <c r="D897" t="s">
        <v>936</v>
      </c>
      <c r="E897" t="s">
        <v>1746</v>
      </c>
      <c r="F897" t="s">
        <v>15</v>
      </c>
      <c r="G897" t="s">
        <v>16</v>
      </c>
      <c r="H897">
        <v>16000000</v>
      </c>
      <c r="I897">
        <v>4.8</v>
      </c>
      <c r="J897" t="str">
        <f>IF(ISNUMBER(SEARCH("|",D897)),LEFT(D897,SEARCH("|",D897)-1),D897)</f>
        <v>Drama</v>
      </c>
      <c r="K897">
        <f>(C897-H897)</f>
        <v>26638165</v>
      </c>
      <c r="L897">
        <f>CORREL(H897:H4682,C897:C4682)</f>
        <v>9.1277084542289527E-2</v>
      </c>
    </row>
    <row r="898" spans="1:12">
      <c r="A898" t="s">
        <v>1747</v>
      </c>
      <c r="B898">
        <v>251</v>
      </c>
      <c r="C898">
        <v>57750000</v>
      </c>
      <c r="D898" t="s">
        <v>343</v>
      </c>
      <c r="E898" t="s">
        <v>1748</v>
      </c>
      <c r="F898" t="s">
        <v>15</v>
      </c>
      <c r="G898" t="s">
        <v>153</v>
      </c>
      <c r="H898">
        <v>31115000</v>
      </c>
      <c r="I898">
        <v>7</v>
      </c>
      <c r="J898" t="str">
        <f>IF(ISNUMBER(SEARCH("|",D898)),LEFT(D898,SEARCH("|",D898)-1),D898)</f>
        <v>Biography</v>
      </c>
      <c r="K898">
        <f>(C898-H898)</f>
        <v>26635000</v>
      </c>
      <c r="L898">
        <f>CORREL(H898:H4683,C898:C4683)</f>
        <v>9.1300957853001602E-2</v>
      </c>
    </row>
    <row r="899" spans="1:12">
      <c r="A899" t="s">
        <v>323</v>
      </c>
      <c r="B899">
        <v>92</v>
      </c>
      <c r="C899">
        <v>38624000</v>
      </c>
      <c r="D899" t="s">
        <v>276</v>
      </c>
      <c r="E899" t="s">
        <v>1749</v>
      </c>
      <c r="F899" t="s">
        <v>15</v>
      </c>
      <c r="G899" t="s">
        <v>16</v>
      </c>
      <c r="H899">
        <v>12000000</v>
      </c>
      <c r="I899">
        <v>7</v>
      </c>
      <c r="J899" t="str">
        <f>IF(ISNUMBER(SEARCH("|",D899)),LEFT(D899,SEARCH("|",D899)-1),D899)</f>
        <v>Comedy</v>
      </c>
      <c r="K899">
        <f>(C899-H899)</f>
        <v>26624000</v>
      </c>
      <c r="L899">
        <f>CORREL(H899:H4684,C899:C4684)</f>
        <v>9.1333299711361088E-2</v>
      </c>
    </row>
    <row r="900" spans="1:12">
      <c r="A900" t="s">
        <v>1750</v>
      </c>
      <c r="B900">
        <v>117</v>
      </c>
      <c r="C900">
        <v>51533608</v>
      </c>
      <c r="D900" t="s">
        <v>252</v>
      </c>
      <c r="E900" t="s">
        <v>1751</v>
      </c>
      <c r="F900" t="s">
        <v>15</v>
      </c>
      <c r="G900" t="s">
        <v>16</v>
      </c>
      <c r="H900">
        <v>25000000</v>
      </c>
      <c r="I900">
        <v>6.8</v>
      </c>
      <c r="J900" t="str">
        <f>IF(ISNUMBER(SEARCH("|",D900)),LEFT(D900,SEARCH("|",D900)-1),D900)</f>
        <v>Action</v>
      </c>
      <c r="K900">
        <f>(C900-H900)</f>
        <v>26533608</v>
      </c>
      <c r="L900">
        <f>CORREL(H900:H4685,C900:C4685)</f>
        <v>9.1352923430485261E-2</v>
      </c>
    </row>
    <row r="901" spans="1:12">
      <c r="A901" t="s">
        <v>1752</v>
      </c>
      <c r="B901">
        <v>82</v>
      </c>
      <c r="C901">
        <v>66466372</v>
      </c>
      <c r="D901" t="s">
        <v>140</v>
      </c>
      <c r="E901" t="s">
        <v>1753</v>
      </c>
      <c r="F901" t="s">
        <v>15</v>
      </c>
      <c r="G901" t="s">
        <v>16</v>
      </c>
      <c r="H901">
        <v>40000000</v>
      </c>
      <c r="I901">
        <v>5.2</v>
      </c>
      <c r="J901" t="str">
        <f>IF(ISNUMBER(SEARCH("|",D901)),LEFT(D901,SEARCH("|",D901)-1),D901)</f>
        <v>Horror</v>
      </c>
      <c r="K901">
        <f>(C901-H901)</f>
        <v>26466372</v>
      </c>
      <c r="L901">
        <f>CORREL(H901:H4686,C901:C4686)</f>
        <v>9.138320279641822E-2</v>
      </c>
    </row>
    <row r="902" spans="1:12">
      <c r="A902" t="s">
        <v>1754</v>
      </c>
      <c r="B902">
        <v>102</v>
      </c>
      <c r="C902">
        <v>71423726</v>
      </c>
      <c r="D902" t="s">
        <v>154</v>
      </c>
      <c r="E902" t="s">
        <v>1755</v>
      </c>
      <c r="F902" t="s">
        <v>15</v>
      </c>
      <c r="G902" t="s">
        <v>16</v>
      </c>
      <c r="H902">
        <v>45000000</v>
      </c>
      <c r="I902">
        <v>7.3</v>
      </c>
      <c r="J902" t="str">
        <f>IF(ISNUMBER(SEARCH("|",D902)),LEFT(D902,SEARCH("|",D902)-1),D902)</f>
        <v>Adventure</v>
      </c>
      <c r="K902">
        <f>(C902-H902)</f>
        <v>26423726</v>
      </c>
      <c r="L902">
        <f>CORREL(H902:H4687,C902:C4687)</f>
        <v>9.1414719053491522E-2</v>
      </c>
    </row>
    <row r="903" spans="1:12">
      <c r="A903" t="s">
        <v>1756</v>
      </c>
      <c r="B903">
        <v>93</v>
      </c>
      <c r="C903">
        <v>34872293</v>
      </c>
      <c r="D903" t="s">
        <v>1757</v>
      </c>
      <c r="E903" t="s">
        <v>1758</v>
      </c>
      <c r="F903" t="s">
        <v>15</v>
      </c>
      <c r="G903" t="s">
        <v>16</v>
      </c>
      <c r="H903">
        <v>8500000</v>
      </c>
      <c r="I903">
        <v>4.9000000000000004</v>
      </c>
      <c r="J903" t="str">
        <f>IF(ISNUMBER(SEARCH("|",D903)),LEFT(D903,SEARCH("|",D903)-1),D903)</f>
        <v>Comedy</v>
      </c>
      <c r="K903">
        <f>(C903-H903)</f>
        <v>26372293</v>
      </c>
      <c r="L903">
        <f>CORREL(H903:H4688,C903:C4688)</f>
        <v>9.144400723453891E-2</v>
      </c>
    </row>
    <row r="904" spans="1:12">
      <c r="A904" t="s">
        <v>1759</v>
      </c>
      <c r="B904">
        <v>89</v>
      </c>
      <c r="C904">
        <v>46363118</v>
      </c>
      <c r="D904" t="s">
        <v>1162</v>
      </c>
      <c r="E904" t="s">
        <v>1760</v>
      </c>
      <c r="F904" t="s">
        <v>15</v>
      </c>
      <c r="G904" t="s">
        <v>16</v>
      </c>
      <c r="H904">
        <v>20000000</v>
      </c>
      <c r="I904">
        <v>4.0999999999999996</v>
      </c>
      <c r="J904" t="str">
        <f>IF(ISNUMBER(SEARCH("|",D904)),LEFT(D904,SEARCH("|",D904)-1),D904)</f>
        <v>Drama</v>
      </c>
      <c r="K904">
        <f>(C904-H904)</f>
        <v>26363118</v>
      </c>
      <c r="L904">
        <f>CORREL(H904:H4689,C904:C4689)</f>
        <v>9.1458847608198376E-2</v>
      </c>
    </row>
    <row r="905" spans="1:12">
      <c r="A905" t="s">
        <v>1539</v>
      </c>
      <c r="B905">
        <v>83</v>
      </c>
      <c r="C905">
        <v>71277420</v>
      </c>
      <c r="D905" t="s">
        <v>96</v>
      </c>
      <c r="E905" t="s">
        <v>1761</v>
      </c>
      <c r="F905" t="s">
        <v>15</v>
      </c>
      <c r="G905" t="s">
        <v>16</v>
      </c>
      <c r="H905">
        <v>45000000</v>
      </c>
      <c r="I905">
        <v>5.2</v>
      </c>
      <c r="J905" t="str">
        <f>IF(ISNUMBER(SEARCH("|",D905)),LEFT(D905,SEARCH("|",D905)-1),D905)</f>
        <v>Comedy</v>
      </c>
      <c r="K905">
        <f>(C905-H905)</f>
        <v>26277420</v>
      </c>
      <c r="L905">
        <f>CORREL(H905:H4690,C905:C4690)</f>
        <v>9.1485877400266161E-2</v>
      </c>
    </row>
    <row r="906" spans="1:12">
      <c r="A906" t="s">
        <v>402</v>
      </c>
      <c r="B906">
        <v>136</v>
      </c>
      <c r="C906">
        <v>42700000</v>
      </c>
      <c r="D906" t="s">
        <v>20</v>
      </c>
      <c r="E906" t="s">
        <v>1762</v>
      </c>
      <c r="F906" t="s">
        <v>15</v>
      </c>
      <c r="G906" t="s">
        <v>16</v>
      </c>
      <c r="H906">
        <v>16500000</v>
      </c>
      <c r="I906">
        <v>7.7</v>
      </c>
      <c r="J906" t="str">
        <f>IF(ISNUMBER(SEARCH("|",D906)),LEFT(D906,SEARCH("|",D906)-1),D906)</f>
        <v>Drama</v>
      </c>
      <c r="K906">
        <f>(C906-H906)</f>
        <v>26200000</v>
      </c>
      <c r="L906">
        <f>CORREL(H906:H4691,C906:C4691)</f>
        <v>9.1515092663863304E-2</v>
      </c>
    </row>
    <row r="907" spans="1:12">
      <c r="A907" t="s">
        <v>1763</v>
      </c>
      <c r="B907">
        <v>102</v>
      </c>
      <c r="C907">
        <v>38087366</v>
      </c>
      <c r="D907" t="s">
        <v>190</v>
      </c>
      <c r="E907" t="s">
        <v>1764</v>
      </c>
      <c r="F907" t="s">
        <v>15</v>
      </c>
      <c r="G907" t="s">
        <v>16</v>
      </c>
      <c r="H907">
        <v>12000000</v>
      </c>
      <c r="I907">
        <v>6.6</v>
      </c>
      <c r="J907" t="str">
        <f>IF(ISNUMBER(SEARCH("|",D907)),LEFT(D907,SEARCH("|",D907)-1),D907)</f>
        <v>Adventure</v>
      </c>
      <c r="K907">
        <f>(C907-H907)</f>
        <v>26087366</v>
      </c>
      <c r="L907">
        <f>CORREL(H907:H4692,C907:C4692)</f>
        <v>9.1538940850990527E-2</v>
      </c>
    </row>
    <row r="908" spans="1:12">
      <c r="A908" t="s">
        <v>1515</v>
      </c>
      <c r="B908">
        <v>123</v>
      </c>
      <c r="C908">
        <v>101087161</v>
      </c>
      <c r="D908" t="s">
        <v>215</v>
      </c>
      <c r="E908" t="s">
        <v>1765</v>
      </c>
      <c r="F908" t="s">
        <v>15</v>
      </c>
      <c r="G908" t="s">
        <v>16</v>
      </c>
      <c r="H908">
        <v>75000000</v>
      </c>
      <c r="I908">
        <v>6.8</v>
      </c>
      <c r="J908" t="str">
        <f>IF(ISNUMBER(SEARCH("|",D908)),LEFT(D908,SEARCH("|",D908)-1),D908)</f>
        <v>Action</v>
      </c>
      <c r="K908">
        <f>(C908-H908)</f>
        <v>26087161</v>
      </c>
      <c r="L908">
        <f>CORREL(H908:H4693,C908:C4693)</f>
        <v>9.1557827621082818E-2</v>
      </c>
    </row>
    <row r="909" spans="1:12">
      <c r="A909" t="s">
        <v>1766</v>
      </c>
      <c r="B909">
        <v>85</v>
      </c>
      <c r="C909">
        <v>56068547</v>
      </c>
      <c r="D909" t="s">
        <v>1767</v>
      </c>
      <c r="E909" t="s">
        <v>1768</v>
      </c>
      <c r="F909" t="s">
        <v>15</v>
      </c>
      <c r="G909" t="s">
        <v>153</v>
      </c>
      <c r="H909">
        <v>30000000</v>
      </c>
      <c r="I909">
        <v>7.5</v>
      </c>
      <c r="J909" t="str">
        <f>IF(ISNUMBER(SEARCH("|",D909)),LEFT(D909,SEARCH("|",D909)-1),D909)</f>
        <v>Animation</v>
      </c>
      <c r="K909">
        <f>(C909-H909)</f>
        <v>26068547</v>
      </c>
      <c r="L909">
        <f>CORREL(H909:H4694,C909:C4694)</f>
        <v>9.1545945209018043E-2</v>
      </c>
    </row>
    <row r="910" spans="1:12">
      <c r="A910" t="s">
        <v>1769</v>
      </c>
      <c r="B910">
        <v>91</v>
      </c>
      <c r="C910">
        <v>38916903</v>
      </c>
      <c r="D910" t="s">
        <v>1770</v>
      </c>
      <c r="E910" t="s">
        <v>1771</v>
      </c>
      <c r="F910" t="s">
        <v>15</v>
      </c>
      <c r="G910" t="s">
        <v>16</v>
      </c>
      <c r="H910">
        <v>13000000</v>
      </c>
      <c r="I910">
        <v>5.8</v>
      </c>
      <c r="J910" t="str">
        <f>IF(ISNUMBER(SEARCH("|",D910)),LEFT(D910,SEARCH("|",D910)-1),D910)</f>
        <v>Adventure</v>
      </c>
      <c r="K910">
        <f>(C910-H910)</f>
        <v>25916903</v>
      </c>
      <c r="L910">
        <f>CORREL(H910:H4695,C910:C4695)</f>
        <v>9.1577611047298432E-2</v>
      </c>
    </row>
    <row r="911" spans="1:12">
      <c r="A911" t="s">
        <v>1772</v>
      </c>
      <c r="B911">
        <v>106</v>
      </c>
      <c r="C911">
        <v>43853424</v>
      </c>
      <c r="D911" t="s">
        <v>1773</v>
      </c>
      <c r="E911" t="s">
        <v>1774</v>
      </c>
      <c r="F911" t="s">
        <v>15</v>
      </c>
      <c r="G911" t="s">
        <v>16</v>
      </c>
      <c r="H911">
        <v>18000000</v>
      </c>
      <c r="I911">
        <v>7.1</v>
      </c>
      <c r="J911" t="str">
        <f>IF(ISNUMBER(SEARCH("|",D911)),LEFT(D911,SEARCH("|",D911)-1),D911)</f>
        <v>Biography</v>
      </c>
      <c r="K911">
        <f>(C911-H911)</f>
        <v>25853424</v>
      </c>
      <c r="L911">
        <f>CORREL(H911:H4696,C911:C4696)</f>
        <v>9.1597464439925613E-2</v>
      </c>
    </row>
    <row r="912" spans="1:12">
      <c r="A912" t="s">
        <v>1005</v>
      </c>
      <c r="B912">
        <v>97</v>
      </c>
      <c r="C912">
        <v>35794166</v>
      </c>
      <c r="D912" t="s">
        <v>372</v>
      </c>
      <c r="E912" t="s">
        <v>1775</v>
      </c>
      <c r="F912" t="s">
        <v>15</v>
      </c>
      <c r="G912" t="s">
        <v>16</v>
      </c>
      <c r="H912">
        <v>10000000</v>
      </c>
      <c r="I912">
        <v>6</v>
      </c>
      <c r="J912" t="str">
        <f>IF(ISNUMBER(SEARCH("|",D912)),LEFT(D912,SEARCH("|",D912)-1),D912)</f>
        <v>Horror</v>
      </c>
      <c r="K912">
        <f>(C912-H912)</f>
        <v>25794166</v>
      </c>
      <c r="L912">
        <f>CORREL(H912:H4697,C912:C4697)</f>
        <v>9.1622241672562416E-2</v>
      </c>
    </row>
    <row r="913" spans="1:12">
      <c r="A913" t="s">
        <v>1141</v>
      </c>
      <c r="B913">
        <v>98</v>
      </c>
      <c r="C913">
        <v>37707719</v>
      </c>
      <c r="D913" t="s">
        <v>410</v>
      </c>
      <c r="E913" t="s">
        <v>1776</v>
      </c>
      <c r="F913" t="s">
        <v>15</v>
      </c>
      <c r="G913" t="s">
        <v>153</v>
      </c>
      <c r="H913">
        <v>12000000</v>
      </c>
      <c r="I913">
        <v>7.6</v>
      </c>
      <c r="J913" t="str">
        <f>IF(ISNUMBER(SEARCH("|",D913)),LEFT(D913,SEARCH("|",D913)-1),D913)</f>
        <v>Biography</v>
      </c>
      <c r="K913">
        <f>(C913-H913)</f>
        <v>25707719</v>
      </c>
      <c r="L913">
        <f>CORREL(H913:H4698,C913:C4698)</f>
        <v>9.1638267382735422E-2</v>
      </c>
    </row>
    <row r="914" spans="1:12">
      <c r="A914" t="s">
        <v>50</v>
      </c>
      <c r="B914">
        <v>136</v>
      </c>
      <c r="C914">
        <v>46700000</v>
      </c>
      <c r="D914" t="s">
        <v>473</v>
      </c>
      <c r="E914" t="s">
        <v>1777</v>
      </c>
      <c r="F914" t="s">
        <v>15</v>
      </c>
      <c r="G914" t="s">
        <v>16</v>
      </c>
      <c r="H914">
        <v>21000000</v>
      </c>
      <c r="I914">
        <v>5.9</v>
      </c>
      <c r="J914" t="str">
        <f>IF(ISNUMBER(SEARCH("|",D914)),LEFT(D914,SEARCH("|",D914)-1),D914)</f>
        <v>Action</v>
      </c>
      <c r="K914">
        <f>(C914-H914)</f>
        <v>25700000</v>
      </c>
      <c r="L914">
        <f>CORREL(H914:H4699,C914:C4699)</f>
        <v>9.1656645122247665E-2</v>
      </c>
    </row>
    <row r="915" spans="1:12">
      <c r="A915" t="s">
        <v>1778</v>
      </c>
      <c r="B915">
        <v>94</v>
      </c>
      <c r="C915">
        <v>42672630</v>
      </c>
      <c r="D915" t="s">
        <v>1779</v>
      </c>
      <c r="E915" t="s">
        <v>1780</v>
      </c>
      <c r="F915" t="s">
        <v>15</v>
      </c>
      <c r="G915" t="s">
        <v>16</v>
      </c>
      <c r="H915">
        <v>17000000</v>
      </c>
      <c r="I915">
        <v>5.3</v>
      </c>
      <c r="J915" t="str">
        <f>IF(ISNUMBER(SEARCH("|",D915)),LEFT(D915,SEARCH("|",D915)-1),D915)</f>
        <v>Adventure</v>
      </c>
      <c r="K915">
        <f>(C915-H915)</f>
        <v>25672630</v>
      </c>
      <c r="L915">
        <f>CORREL(H915:H4700,C915:C4700)</f>
        <v>9.1683605885789998E-2</v>
      </c>
    </row>
    <row r="916" spans="1:12">
      <c r="A916" t="s">
        <v>1781</v>
      </c>
      <c r="B916">
        <v>90</v>
      </c>
      <c r="C916">
        <v>45670855</v>
      </c>
      <c r="D916" t="s">
        <v>583</v>
      </c>
      <c r="E916" t="s">
        <v>1782</v>
      </c>
      <c r="F916" t="s">
        <v>15</v>
      </c>
      <c r="G916" t="s">
        <v>472</v>
      </c>
      <c r="H916">
        <v>20000000</v>
      </c>
      <c r="I916">
        <v>5.6</v>
      </c>
      <c r="J916" t="str">
        <f>IF(ISNUMBER(SEARCH("|",D916)),LEFT(D916,SEARCH("|",D916)-1),D916)</f>
        <v>Horror</v>
      </c>
      <c r="K916">
        <f>(C916-H916)</f>
        <v>25670855</v>
      </c>
      <c r="L916">
        <f>CORREL(H916:H4701,C916:C4701)</f>
        <v>9.1707259307435313E-2</v>
      </c>
    </row>
    <row r="917" spans="1:12">
      <c r="A917" t="s">
        <v>1783</v>
      </c>
      <c r="B917">
        <v>96</v>
      </c>
      <c r="C917">
        <v>42660000</v>
      </c>
      <c r="D917" t="s">
        <v>1784</v>
      </c>
      <c r="E917" t="s">
        <v>1785</v>
      </c>
      <c r="F917" t="s">
        <v>15</v>
      </c>
      <c r="G917" t="s">
        <v>16</v>
      </c>
      <c r="H917">
        <v>17000000</v>
      </c>
      <c r="I917">
        <v>4.8</v>
      </c>
      <c r="J917" t="str">
        <f>IF(ISNUMBER(SEARCH("|",D917)),LEFT(D917,SEARCH("|",D917)-1),D917)</f>
        <v>Action</v>
      </c>
      <c r="K917">
        <f>(C917-H917)</f>
        <v>25660000</v>
      </c>
      <c r="L917">
        <f>CORREL(H917:H4702,C917:C4702)</f>
        <v>9.1733475112375465E-2</v>
      </c>
    </row>
    <row r="918" spans="1:12">
      <c r="A918" t="s">
        <v>1786</v>
      </c>
      <c r="B918">
        <v>133</v>
      </c>
      <c r="C918">
        <v>75605492</v>
      </c>
      <c r="D918" t="s">
        <v>106</v>
      </c>
      <c r="E918" t="s">
        <v>1787</v>
      </c>
      <c r="F918" t="s">
        <v>15</v>
      </c>
      <c r="G918" t="s">
        <v>16</v>
      </c>
      <c r="H918">
        <v>50000000</v>
      </c>
      <c r="I918">
        <v>7.6</v>
      </c>
      <c r="J918" t="str">
        <f>IF(ISNUMBER(SEARCH("|",D918)),LEFT(D918,SEARCH("|",D918)-1),D918)</f>
        <v>Biography</v>
      </c>
      <c r="K918">
        <f>(C918-H918)</f>
        <v>25605492</v>
      </c>
      <c r="L918">
        <f>CORREL(H918:H4703,C918:C4703)</f>
        <v>9.175714737427941E-2</v>
      </c>
    </row>
    <row r="919" spans="1:12">
      <c r="A919" t="s">
        <v>1788</v>
      </c>
      <c r="B919">
        <v>113</v>
      </c>
      <c r="C919">
        <v>43601508</v>
      </c>
      <c r="D919" t="s">
        <v>233</v>
      </c>
      <c r="E919" t="s">
        <v>1789</v>
      </c>
      <c r="F919" t="s">
        <v>15</v>
      </c>
      <c r="G919" t="s">
        <v>16</v>
      </c>
      <c r="H919">
        <v>18000000</v>
      </c>
      <c r="I919">
        <v>6.7</v>
      </c>
      <c r="J919" t="str">
        <f>IF(ISNUMBER(SEARCH("|",D919)),LEFT(D919,SEARCH("|",D919)-1),D919)</f>
        <v>Comedy</v>
      </c>
      <c r="K919">
        <f>(C919-H919)</f>
        <v>25601508</v>
      </c>
      <c r="L919">
        <f>CORREL(H919:H4704,C919:C4704)</f>
        <v>9.1782536583573937E-2</v>
      </c>
    </row>
    <row r="920" spans="1:12">
      <c r="A920" t="s">
        <v>1790</v>
      </c>
      <c r="B920">
        <v>101</v>
      </c>
      <c r="C920">
        <v>34017854</v>
      </c>
      <c r="D920" t="s">
        <v>96</v>
      </c>
      <c r="E920" t="s">
        <v>1791</v>
      </c>
      <c r="F920" t="s">
        <v>15</v>
      </c>
      <c r="G920" t="s">
        <v>16</v>
      </c>
      <c r="H920">
        <v>8500000</v>
      </c>
      <c r="I920">
        <v>6.5</v>
      </c>
      <c r="J920" t="str">
        <f>IF(ISNUMBER(SEARCH("|",D920)),LEFT(D920,SEARCH("|",D920)-1),D920)</f>
        <v>Comedy</v>
      </c>
      <c r="K920">
        <f>(C920-H920)</f>
        <v>25517854</v>
      </c>
      <c r="L920">
        <f>CORREL(H920:H4705,C920:C4705)</f>
        <v>9.1807075393741278E-2</v>
      </c>
    </row>
    <row r="921" spans="1:12">
      <c r="A921" t="s">
        <v>50</v>
      </c>
      <c r="B921">
        <v>130</v>
      </c>
      <c r="C921">
        <v>90454043</v>
      </c>
      <c r="D921" t="s">
        <v>473</v>
      </c>
      <c r="E921" t="s">
        <v>1792</v>
      </c>
      <c r="F921" t="s">
        <v>15</v>
      </c>
      <c r="G921" t="s">
        <v>16</v>
      </c>
      <c r="H921">
        <v>65000000</v>
      </c>
      <c r="I921">
        <v>6.4</v>
      </c>
      <c r="J921" t="str">
        <f>IF(ISNUMBER(SEARCH("|",D921)),LEFT(D921,SEARCH("|",D921)-1),D921)</f>
        <v>Action</v>
      </c>
      <c r="K921">
        <f>(C921-H921)</f>
        <v>25454043</v>
      </c>
      <c r="L921">
        <f>CORREL(H921:H4706,C921:C4706)</f>
        <v>9.1820749895441381E-2</v>
      </c>
    </row>
    <row r="922" spans="1:12">
      <c r="A922" t="s">
        <v>507</v>
      </c>
      <c r="B922">
        <v>103</v>
      </c>
      <c r="C922">
        <v>60400856</v>
      </c>
      <c r="D922" t="s">
        <v>128</v>
      </c>
      <c r="E922" t="s">
        <v>1793</v>
      </c>
      <c r="F922" t="s">
        <v>15</v>
      </c>
      <c r="G922" t="s">
        <v>1097</v>
      </c>
      <c r="H922">
        <v>35000000</v>
      </c>
      <c r="I922">
        <v>5.2</v>
      </c>
      <c r="J922" t="str">
        <f>IF(ISNUMBER(SEARCH("|",D922)),LEFT(D922,SEARCH("|",D922)-1),D922)</f>
        <v>Comedy</v>
      </c>
      <c r="K922">
        <f>(C922-H922)</f>
        <v>25400856</v>
      </c>
      <c r="L922">
        <f>CORREL(H922:H4707,C922:C4707)</f>
        <v>9.1827826162158746E-2</v>
      </c>
    </row>
    <row r="923" spans="1:12">
      <c r="A923" t="s">
        <v>496</v>
      </c>
      <c r="B923">
        <v>104</v>
      </c>
      <c r="C923">
        <v>31899000</v>
      </c>
      <c r="D923" t="s">
        <v>1794</v>
      </c>
      <c r="E923" t="s">
        <v>1795</v>
      </c>
      <c r="F923" t="s">
        <v>15</v>
      </c>
      <c r="G923" t="s">
        <v>16</v>
      </c>
      <c r="H923">
        <v>6500000</v>
      </c>
      <c r="I923">
        <v>7.1</v>
      </c>
      <c r="J923" t="str">
        <f>IF(ISNUMBER(SEARCH("|",D923)),LEFT(D923,SEARCH("|",D923)-1),D923)</f>
        <v>Mystery</v>
      </c>
      <c r="K923">
        <f>(C923-H923)</f>
        <v>25399000</v>
      </c>
      <c r="L923">
        <f>CORREL(H923:H4708,C923:C4708)</f>
        <v>9.1859435873099943E-2</v>
      </c>
    </row>
    <row r="924" spans="1:12">
      <c r="A924" t="s">
        <v>1796</v>
      </c>
      <c r="B924">
        <v>93</v>
      </c>
      <c r="C924">
        <v>37188667</v>
      </c>
      <c r="D924" t="s">
        <v>65</v>
      </c>
      <c r="E924" t="s">
        <v>1797</v>
      </c>
      <c r="F924" t="s">
        <v>15</v>
      </c>
      <c r="G924" t="s">
        <v>16</v>
      </c>
      <c r="H924">
        <v>12000000</v>
      </c>
      <c r="I924">
        <v>3.3</v>
      </c>
      <c r="J924" t="str">
        <f>IF(ISNUMBER(SEARCH("|",D924)),LEFT(D924,SEARCH("|",D924)-1),D924)</f>
        <v>Comedy</v>
      </c>
      <c r="K924">
        <f>(C924-H924)</f>
        <v>25188667</v>
      </c>
      <c r="L924">
        <f>CORREL(H924:H4709,C924:C4709)</f>
        <v>9.1870106328195283E-2</v>
      </c>
    </row>
    <row r="925" spans="1:12">
      <c r="A925" t="s">
        <v>981</v>
      </c>
      <c r="B925">
        <v>120</v>
      </c>
      <c r="C925">
        <v>34074895</v>
      </c>
      <c r="D925" t="s">
        <v>65</v>
      </c>
      <c r="E925" t="s">
        <v>1798</v>
      </c>
      <c r="F925" t="s">
        <v>15</v>
      </c>
      <c r="G925" t="s">
        <v>16</v>
      </c>
      <c r="H925">
        <v>9000000</v>
      </c>
      <c r="I925">
        <v>6.7</v>
      </c>
      <c r="J925" t="str">
        <f>IF(ISNUMBER(SEARCH("|",D925)),LEFT(D925,SEARCH("|",D925)-1),D925)</f>
        <v>Comedy</v>
      </c>
      <c r="K925">
        <f>(C925-H925)</f>
        <v>25074895</v>
      </c>
      <c r="L925">
        <f>CORREL(H925:H4710,C925:C4710)</f>
        <v>9.1887833504110492E-2</v>
      </c>
    </row>
    <row r="926" spans="1:12">
      <c r="A926" t="s">
        <v>690</v>
      </c>
      <c r="B926">
        <v>104</v>
      </c>
      <c r="C926">
        <v>40064955</v>
      </c>
      <c r="D926" t="s">
        <v>1799</v>
      </c>
      <c r="E926" t="s">
        <v>1800</v>
      </c>
      <c r="F926" t="s">
        <v>15</v>
      </c>
      <c r="G926" t="s">
        <v>16</v>
      </c>
      <c r="H926">
        <v>15000000</v>
      </c>
      <c r="I926">
        <v>6.4</v>
      </c>
      <c r="J926" t="str">
        <f>IF(ISNUMBER(SEARCH("|",D926)),LEFT(D926,SEARCH("|",D926)-1),D926)</f>
        <v>Horror</v>
      </c>
      <c r="K926">
        <f>(C926-H926)</f>
        <v>25064955</v>
      </c>
      <c r="L926">
        <f>CORREL(H926:H4711,C926:C4711)</f>
        <v>9.1901525640288306E-2</v>
      </c>
    </row>
    <row r="927" spans="1:12">
      <c r="A927" t="s">
        <v>1801</v>
      </c>
      <c r="B927">
        <v>108</v>
      </c>
      <c r="C927">
        <v>60054449</v>
      </c>
      <c r="D927" t="s">
        <v>776</v>
      </c>
      <c r="E927" t="s">
        <v>1802</v>
      </c>
      <c r="F927" t="s">
        <v>15</v>
      </c>
      <c r="G927" t="s">
        <v>16</v>
      </c>
      <c r="H927">
        <v>35000000</v>
      </c>
      <c r="I927">
        <v>5.8</v>
      </c>
      <c r="J927" t="str">
        <f>IF(ISNUMBER(SEARCH("|",D927)),LEFT(D927,SEARCH("|",D927)-1),D927)</f>
        <v>Action</v>
      </c>
      <c r="K927">
        <f>(C927-H927)</f>
        <v>25054449</v>
      </c>
      <c r="L927">
        <f>CORREL(H927:H4712,C927:C4712)</f>
        <v>9.1922445272277567E-2</v>
      </c>
    </row>
    <row r="928" spans="1:12">
      <c r="A928" t="s">
        <v>1803</v>
      </c>
      <c r="B928">
        <v>110</v>
      </c>
      <c r="C928">
        <v>70001065</v>
      </c>
      <c r="D928" t="s">
        <v>1804</v>
      </c>
      <c r="E928" t="s">
        <v>1805</v>
      </c>
      <c r="F928" t="s">
        <v>15</v>
      </c>
      <c r="G928" t="s">
        <v>16</v>
      </c>
      <c r="H928">
        <v>45000000</v>
      </c>
      <c r="I928">
        <v>7.1</v>
      </c>
      <c r="J928" t="str">
        <f>IF(ISNUMBER(SEARCH("|",D928)),LEFT(D928,SEARCH("|",D928)-1),D928)</f>
        <v>Action</v>
      </c>
      <c r="K928">
        <f>(C928-H928)</f>
        <v>25001065</v>
      </c>
      <c r="L928">
        <f>CORREL(H928:H4713,C928:C4713)</f>
        <v>9.1953694595159091E-2</v>
      </c>
    </row>
    <row r="929" spans="1:12">
      <c r="A929" t="s">
        <v>1806</v>
      </c>
      <c r="B929">
        <v>128</v>
      </c>
      <c r="C929">
        <v>44988180</v>
      </c>
      <c r="D929" t="s">
        <v>1807</v>
      </c>
      <c r="E929" t="s">
        <v>1808</v>
      </c>
      <c r="F929" t="s">
        <v>15</v>
      </c>
      <c r="G929" t="s">
        <v>16</v>
      </c>
      <c r="H929">
        <v>20000000</v>
      </c>
      <c r="I929">
        <v>8.1</v>
      </c>
      <c r="J929" t="str">
        <f>IF(ISNUMBER(SEARCH("|",D929)),LEFT(D929,SEARCH("|",D929)-1),D929)</f>
        <v>Biography</v>
      </c>
      <c r="K929">
        <f>(C929-H929)</f>
        <v>24988180</v>
      </c>
      <c r="L929">
        <f>CORREL(H929:H4714,C929:C4714)</f>
        <v>9.1982122023499258E-2</v>
      </c>
    </row>
    <row r="930" spans="1:12">
      <c r="A930" t="s">
        <v>1546</v>
      </c>
      <c r="B930">
        <v>95</v>
      </c>
      <c r="C930">
        <v>32391374</v>
      </c>
      <c r="D930" t="s">
        <v>233</v>
      </c>
      <c r="E930" t="s">
        <v>1809</v>
      </c>
      <c r="F930" t="s">
        <v>15</v>
      </c>
      <c r="G930" t="s">
        <v>16</v>
      </c>
      <c r="H930">
        <v>7500000</v>
      </c>
      <c r="I930">
        <v>7.7</v>
      </c>
      <c r="J930" t="str">
        <f>IF(ISNUMBER(SEARCH("|",D930)),LEFT(D930,SEARCH("|",D930)-1),D930)</f>
        <v>Comedy</v>
      </c>
      <c r="K930">
        <f>(C930-H930)</f>
        <v>24891374</v>
      </c>
      <c r="L930">
        <f>CORREL(H930:H4715,C930:C4715)</f>
        <v>9.200757329096787E-2</v>
      </c>
    </row>
    <row r="931" spans="1:12">
      <c r="A931" t="s">
        <v>135</v>
      </c>
      <c r="B931">
        <v>90</v>
      </c>
      <c r="C931">
        <v>124870275</v>
      </c>
      <c r="D931" t="s">
        <v>48</v>
      </c>
      <c r="E931" t="s">
        <v>1810</v>
      </c>
      <c r="F931" t="s">
        <v>15</v>
      </c>
      <c r="G931" t="s">
        <v>16</v>
      </c>
      <c r="H931">
        <v>100000000</v>
      </c>
      <c r="I931">
        <v>7</v>
      </c>
      <c r="J931" t="str">
        <f>IF(ISNUMBER(SEARCH("|",D931)),LEFT(D931,SEARCH("|",D931)-1),D931)</f>
        <v>Animation</v>
      </c>
      <c r="K931">
        <f>(C931-H931)</f>
        <v>24870275</v>
      </c>
      <c r="L931">
        <f>CORREL(H931:H4716,C931:C4716)</f>
        <v>9.2018930677249713E-2</v>
      </c>
    </row>
    <row r="932" spans="1:12">
      <c r="A932" t="s">
        <v>1811</v>
      </c>
      <c r="B932">
        <v>89</v>
      </c>
      <c r="C932">
        <v>32333860</v>
      </c>
      <c r="D932" t="s">
        <v>1041</v>
      </c>
      <c r="E932" t="s">
        <v>1812</v>
      </c>
      <c r="F932" t="s">
        <v>1813</v>
      </c>
      <c r="G932" t="s">
        <v>1814</v>
      </c>
      <c r="H932">
        <v>7500000</v>
      </c>
      <c r="I932">
        <v>6.7</v>
      </c>
      <c r="J932" t="str">
        <f>IF(ISNUMBER(SEARCH("|",D932)),LEFT(D932,SEARCH("|",D932)-1),D932)</f>
        <v>Action</v>
      </c>
      <c r="K932">
        <f>(C932-H932)</f>
        <v>24833860</v>
      </c>
      <c r="L932">
        <f>CORREL(H932:H4717,C932:C4717)</f>
        <v>9.1937259887641246E-2</v>
      </c>
    </row>
    <row r="933" spans="1:12">
      <c r="A933" t="s">
        <v>1184</v>
      </c>
      <c r="B933">
        <v>94</v>
      </c>
      <c r="C933">
        <v>103812241</v>
      </c>
      <c r="D933" t="s">
        <v>1784</v>
      </c>
      <c r="E933" t="s">
        <v>1815</v>
      </c>
      <c r="F933" t="s">
        <v>15</v>
      </c>
      <c r="G933" t="s">
        <v>16</v>
      </c>
      <c r="H933">
        <v>79000000</v>
      </c>
      <c r="I933">
        <v>5.8</v>
      </c>
      <c r="J933" t="str">
        <f>IF(ISNUMBER(SEARCH("|",D933)),LEFT(D933,SEARCH("|",D933)-1),D933)</f>
        <v>Action</v>
      </c>
      <c r="K933">
        <f>(C933-H933)</f>
        <v>24812241</v>
      </c>
      <c r="L933">
        <f>CORREL(H933:H4718,C933:C4718)</f>
        <v>9.1948598681298177E-2</v>
      </c>
    </row>
    <row r="934" spans="1:12">
      <c r="A934" t="s">
        <v>1816</v>
      </c>
      <c r="B934">
        <v>175</v>
      </c>
      <c r="C934">
        <v>50800000</v>
      </c>
      <c r="D934" t="s">
        <v>1817</v>
      </c>
      <c r="E934" t="s">
        <v>1818</v>
      </c>
      <c r="F934" t="s">
        <v>15</v>
      </c>
      <c r="G934" t="s">
        <v>16</v>
      </c>
      <c r="H934">
        <v>26000000</v>
      </c>
      <c r="I934">
        <v>7.4</v>
      </c>
      <c r="J934" t="str">
        <f>IF(ISNUMBER(SEARCH("|",D934)),LEFT(D934,SEARCH("|",D934)-1),D934)</f>
        <v>Drama</v>
      </c>
      <c r="K934">
        <f>(C934-H934)</f>
        <v>24800000</v>
      </c>
      <c r="L934">
        <f>CORREL(H934:H4719,C934:C4719)</f>
        <v>9.1927926717364133E-2</v>
      </c>
    </row>
    <row r="935" spans="1:12">
      <c r="A935" t="s">
        <v>1634</v>
      </c>
      <c r="B935">
        <v>115</v>
      </c>
      <c r="C935">
        <v>144795350</v>
      </c>
      <c r="D935" t="s">
        <v>786</v>
      </c>
      <c r="E935" t="s">
        <v>1819</v>
      </c>
      <c r="F935" t="s">
        <v>15</v>
      </c>
      <c r="G935" t="s">
        <v>16</v>
      </c>
      <c r="H935">
        <v>120000000</v>
      </c>
      <c r="I935">
        <v>7.1</v>
      </c>
      <c r="J935" t="str">
        <f>IF(ISNUMBER(SEARCH("|",D935)),LEFT(D935,SEARCH("|",D935)-1),D935)</f>
        <v>Action</v>
      </c>
      <c r="K935">
        <f>(C935-H935)</f>
        <v>24795350</v>
      </c>
      <c r="L935">
        <f>CORREL(H935:H4720,C935:C4720)</f>
        <v>9.1957053326535143E-2</v>
      </c>
    </row>
    <row r="936" spans="1:12">
      <c r="A936" t="s">
        <v>1820</v>
      </c>
      <c r="B936">
        <v>101</v>
      </c>
      <c r="C936">
        <v>31607598</v>
      </c>
      <c r="D936" t="s">
        <v>944</v>
      </c>
      <c r="E936" t="s">
        <v>1821</v>
      </c>
      <c r="F936" t="s">
        <v>15</v>
      </c>
      <c r="G936" t="s">
        <v>472</v>
      </c>
      <c r="H936">
        <v>6900000</v>
      </c>
      <c r="I936">
        <v>5.6</v>
      </c>
      <c r="J936" t="str">
        <f>IF(ISNUMBER(SEARCH("|",D936)),LEFT(D936,SEARCH("|",D936)-1),D936)</f>
        <v>Drama</v>
      </c>
      <c r="K936">
        <f>(C936-H936)</f>
        <v>24707598</v>
      </c>
      <c r="L936">
        <f>CORREL(H936:H4721,C936:C4721)</f>
        <v>9.1795412527839626E-2</v>
      </c>
    </row>
    <row r="937" spans="1:12">
      <c r="A937" t="s">
        <v>582</v>
      </c>
      <c r="B937">
        <v>101</v>
      </c>
      <c r="C937">
        <v>26505000</v>
      </c>
      <c r="D937" t="s">
        <v>140</v>
      </c>
      <c r="E937" t="s">
        <v>1822</v>
      </c>
      <c r="F937" t="s">
        <v>15</v>
      </c>
      <c r="G937" t="s">
        <v>16</v>
      </c>
      <c r="H937">
        <v>1800000</v>
      </c>
      <c r="I937">
        <v>7.5</v>
      </c>
      <c r="J937" t="str">
        <f>IF(ISNUMBER(SEARCH("|",D937)),LEFT(D937,SEARCH("|",D937)-1),D937)</f>
        <v>Horror</v>
      </c>
      <c r="K937">
        <f>(C937-H937)</f>
        <v>24705000</v>
      </c>
      <c r="L937">
        <f>CORREL(H937:H4722,C937:C4722)</f>
        <v>9.1805822396151482E-2</v>
      </c>
    </row>
    <row r="938" spans="1:12">
      <c r="A938" t="s">
        <v>669</v>
      </c>
      <c r="B938">
        <v>123</v>
      </c>
      <c r="C938">
        <v>59699513</v>
      </c>
      <c r="D938" t="s">
        <v>1823</v>
      </c>
      <c r="E938" t="s">
        <v>1824</v>
      </c>
      <c r="F938" t="s">
        <v>15</v>
      </c>
      <c r="G938" t="s">
        <v>16</v>
      </c>
      <c r="H938">
        <v>35000000</v>
      </c>
      <c r="I938">
        <v>7.2</v>
      </c>
      <c r="J938" t="str">
        <f>IF(ISNUMBER(SEARCH("|",D938)),LEFT(D938,SEARCH("|",D938)-1),D938)</f>
        <v>Biography</v>
      </c>
      <c r="K938">
        <f>(C938-H938)</f>
        <v>24699513</v>
      </c>
      <c r="L938">
        <f>CORREL(H938:H4723,C938:C4723)</f>
        <v>9.1807948709044893E-2</v>
      </c>
    </row>
    <row r="939" spans="1:12">
      <c r="A939" t="s">
        <v>323</v>
      </c>
      <c r="B939">
        <v>75</v>
      </c>
      <c r="C939">
        <v>57651794</v>
      </c>
      <c r="D939" t="s">
        <v>1825</v>
      </c>
      <c r="E939" t="s">
        <v>1826</v>
      </c>
      <c r="F939" t="s">
        <v>15</v>
      </c>
      <c r="G939" t="s">
        <v>16</v>
      </c>
      <c r="H939">
        <v>33000000</v>
      </c>
      <c r="I939">
        <v>5.6</v>
      </c>
      <c r="J939" t="str">
        <f>IF(ISNUMBER(SEARCH("|",D939)),LEFT(D939,SEARCH("|",D939)-1),D939)</f>
        <v>Comedy</v>
      </c>
      <c r="K939">
        <f>(C939-H939)</f>
        <v>24651794</v>
      </c>
      <c r="L939">
        <f>CORREL(H939:H4724,C939:C4724)</f>
        <v>9.1839196069941856E-2</v>
      </c>
    </row>
    <row r="940" spans="1:12">
      <c r="A940" t="s">
        <v>1647</v>
      </c>
      <c r="B940">
        <v>129</v>
      </c>
      <c r="C940">
        <v>134520804</v>
      </c>
      <c r="D940" t="s">
        <v>473</v>
      </c>
      <c r="E940" t="s">
        <v>1827</v>
      </c>
      <c r="F940" t="s">
        <v>15</v>
      </c>
      <c r="G940" t="s">
        <v>16</v>
      </c>
      <c r="H940">
        <v>110000000</v>
      </c>
      <c r="I940">
        <v>7.2</v>
      </c>
      <c r="J940" t="str">
        <f>IF(ISNUMBER(SEARCH("|",D940)),LEFT(D940,SEARCH("|",D940)-1),D940)</f>
        <v>Action</v>
      </c>
      <c r="K940">
        <f>(C940-H940)</f>
        <v>24520804</v>
      </c>
      <c r="L940">
        <f>CORREL(H940:H4725,C940:C4725)</f>
        <v>9.1870316226992696E-2</v>
      </c>
    </row>
    <row r="941" spans="1:12">
      <c r="A941" t="s">
        <v>1828</v>
      </c>
      <c r="B941">
        <v>101</v>
      </c>
      <c r="C941">
        <v>189412677</v>
      </c>
      <c r="D941" t="s">
        <v>991</v>
      </c>
      <c r="E941" t="s">
        <v>1829</v>
      </c>
      <c r="F941" t="s">
        <v>15</v>
      </c>
      <c r="G941" t="s">
        <v>16</v>
      </c>
      <c r="H941">
        <v>165000000</v>
      </c>
      <c r="I941">
        <v>7.8</v>
      </c>
      <c r="J941" t="str">
        <f>IF(ISNUMBER(SEARCH("|",D941)),LEFT(D941,SEARCH("|",D941)-1),D941)</f>
        <v>Adventure</v>
      </c>
      <c r="K941">
        <f>(C941-H941)</f>
        <v>24412677</v>
      </c>
      <c r="L941">
        <f>CORREL(H941:H4726,C941:C4726)</f>
        <v>9.1751268584892062E-2</v>
      </c>
    </row>
    <row r="942" spans="1:12">
      <c r="A942" t="s">
        <v>1450</v>
      </c>
      <c r="B942">
        <v>107</v>
      </c>
      <c r="C942">
        <v>63411478</v>
      </c>
      <c r="D942" t="s">
        <v>756</v>
      </c>
      <c r="E942" t="s">
        <v>1830</v>
      </c>
      <c r="F942" t="s">
        <v>15</v>
      </c>
      <c r="G942" t="s">
        <v>16</v>
      </c>
      <c r="H942">
        <v>39000000</v>
      </c>
      <c r="I942">
        <v>7.1</v>
      </c>
      <c r="J942" t="str">
        <f>IF(ISNUMBER(SEARCH("|",D942)),LEFT(D942,SEARCH("|",D942)-1),D942)</f>
        <v>Drama</v>
      </c>
      <c r="K942">
        <f>(C942-H942)</f>
        <v>24411478</v>
      </c>
      <c r="L942">
        <f>CORREL(H942:H4727,C942:C4727)</f>
        <v>9.1330156048878161E-2</v>
      </c>
    </row>
    <row r="943" spans="1:12">
      <c r="A943" t="s">
        <v>310</v>
      </c>
      <c r="B943">
        <v>97</v>
      </c>
      <c r="C943">
        <v>27900000</v>
      </c>
      <c r="D943" t="s">
        <v>65</v>
      </c>
      <c r="E943" t="s">
        <v>1831</v>
      </c>
      <c r="F943" t="s">
        <v>15</v>
      </c>
      <c r="G943" t="s">
        <v>16</v>
      </c>
      <c r="H943">
        <v>3500000</v>
      </c>
      <c r="I943">
        <v>7.3</v>
      </c>
      <c r="J943" t="str">
        <f>IF(ISNUMBER(SEARCH("|",D943)),LEFT(D943,SEARCH("|",D943)-1),D943)</f>
        <v>Comedy</v>
      </c>
      <c r="K943">
        <f>(C943-H943)</f>
        <v>24400000</v>
      </c>
      <c r="L943">
        <f>CORREL(H943:H4728,C943:C4728)</f>
        <v>9.1360882005285249E-2</v>
      </c>
    </row>
    <row r="944" spans="1:12">
      <c r="A944" t="s">
        <v>1832</v>
      </c>
      <c r="B944">
        <v>97</v>
      </c>
      <c r="C944">
        <v>27900000</v>
      </c>
      <c r="D944" t="s">
        <v>716</v>
      </c>
      <c r="E944" t="s">
        <v>1833</v>
      </c>
      <c r="F944" t="s">
        <v>15</v>
      </c>
      <c r="G944" t="s">
        <v>16</v>
      </c>
      <c r="H944">
        <v>3500000</v>
      </c>
      <c r="I944">
        <v>7.5</v>
      </c>
      <c r="J944" t="str">
        <f>IF(ISNUMBER(SEARCH("|",D944)),LEFT(D944,SEARCH("|",D944)-1),D944)</f>
        <v>Crime</v>
      </c>
      <c r="K944">
        <f>(C944-H944)</f>
        <v>24400000</v>
      </c>
      <c r="L944">
        <f>CORREL(H944:H4729,C944:C4729)</f>
        <v>9.1365640099231052E-2</v>
      </c>
    </row>
    <row r="945" spans="1:12">
      <c r="A945" t="s">
        <v>1834</v>
      </c>
      <c r="B945">
        <v>80</v>
      </c>
      <c r="C945">
        <v>40363530</v>
      </c>
      <c r="D945" t="s">
        <v>70</v>
      </c>
      <c r="E945" t="s">
        <v>1835</v>
      </c>
      <c r="F945" t="s">
        <v>15</v>
      </c>
      <c r="G945" t="s">
        <v>16</v>
      </c>
      <c r="H945">
        <v>16000000</v>
      </c>
      <c r="I945">
        <v>3.3</v>
      </c>
      <c r="J945" t="str">
        <f>IF(ISNUMBER(SEARCH("|",D945)),LEFT(D945,SEARCH("|",D945)-1),D945)</f>
        <v>Comedy</v>
      </c>
      <c r="K945">
        <f>(C945-H945)</f>
        <v>24363530</v>
      </c>
      <c r="L945">
        <f>CORREL(H945:H4730,C945:C4730)</f>
        <v>9.1370401591883643E-2</v>
      </c>
    </row>
    <row r="946" spans="1:12">
      <c r="A946" t="s">
        <v>302</v>
      </c>
      <c r="B946">
        <v>104</v>
      </c>
      <c r="C946">
        <v>234360014</v>
      </c>
      <c r="D946" t="s">
        <v>470</v>
      </c>
      <c r="E946" t="s">
        <v>1836</v>
      </c>
      <c r="F946" t="s">
        <v>15</v>
      </c>
      <c r="G946" t="s">
        <v>472</v>
      </c>
      <c r="H946">
        <v>210000000</v>
      </c>
      <c r="I946">
        <v>6.8</v>
      </c>
      <c r="J946" t="str">
        <f>IF(ISNUMBER(SEARCH("|",D946)),LEFT(D946,SEARCH("|",D946)-1),D946)</f>
        <v>Action</v>
      </c>
      <c r="K946">
        <f>(C946-H946)</f>
        <v>24360014</v>
      </c>
      <c r="L946">
        <f>CORREL(H946:H4731,C946:C4731)</f>
        <v>9.1391974067937323E-2</v>
      </c>
    </row>
    <row r="947" spans="1:12">
      <c r="A947" t="s">
        <v>1085</v>
      </c>
      <c r="B947">
        <v>119</v>
      </c>
      <c r="C947">
        <v>42335698</v>
      </c>
      <c r="D947" t="s">
        <v>233</v>
      </c>
      <c r="E947" t="s">
        <v>1837</v>
      </c>
      <c r="F947" t="s">
        <v>15</v>
      </c>
      <c r="G947" t="s">
        <v>16</v>
      </c>
      <c r="H947">
        <v>18000000</v>
      </c>
      <c r="I947">
        <v>7.8</v>
      </c>
      <c r="J947" t="str">
        <f>IF(ISNUMBER(SEARCH("|",D947)),LEFT(D947,SEARCH("|",D947)-1),D947)</f>
        <v>Comedy</v>
      </c>
      <c r="K947">
        <f>(C947-H947)</f>
        <v>24335698</v>
      </c>
      <c r="L947">
        <f>CORREL(H947:H4732,C947:C4732)</f>
        <v>9.0598827609221139E-2</v>
      </c>
    </row>
    <row r="948" spans="1:12">
      <c r="A948" t="s">
        <v>1026</v>
      </c>
      <c r="B948">
        <v>99</v>
      </c>
      <c r="C948">
        <v>70327868</v>
      </c>
      <c r="D948" t="s">
        <v>215</v>
      </c>
      <c r="E948" t="s">
        <v>1838</v>
      </c>
      <c r="F948" t="s">
        <v>15</v>
      </c>
      <c r="G948" t="s">
        <v>1097</v>
      </c>
      <c r="H948">
        <v>46000000</v>
      </c>
      <c r="I948">
        <v>5.9</v>
      </c>
      <c r="J948" t="str">
        <f>IF(ISNUMBER(SEARCH("|",D948)),LEFT(D948,SEARCH("|",D948)-1),D948)</f>
        <v>Action</v>
      </c>
      <c r="K948">
        <f>(C948-H948)</f>
        <v>24327868</v>
      </c>
      <c r="L948">
        <f>CORREL(H948:H4733,C948:C4733)</f>
        <v>9.0622551495123313E-2</v>
      </c>
    </row>
    <row r="949" spans="1:12">
      <c r="A949" t="s">
        <v>1839</v>
      </c>
      <c r="B949">
        <v>102</v>
      </c>
      <c r="C949">
        <v>26781723</v>
      </c>
      <c r="D949" t="s">
        <v>233</v>
      </c>
      <c r="E949" t="s">
        <v>1840</v>
      </c>
      <c r="F949" t="s">
        <v>15</v>
      </c>
      <c r="G949" t="s">
        <v>16</v>
      </c>
      <c r="H949">
        <v>2500000</v>
      </c>
      <c r="I949">
        <v>7.6</v>
      </c>
      <c r="J949" t="str">
        <f>IF(ISNUMBER(SEARCH("|",D949)),LEFT(D949,SEARCH("|",D949)-1),D949)</f>
        <v>Comedy</v>
      </c>
      <c r="K949">
        <f>(C949-H949)</f>
        <v>24281723</v>
      </c>
      <c r="L949">
        <f>CORREL(H949:H4734,C949:C4734)</f>
        <v>9.0650671001595129E-2</v>
      </c>
    </row>
    <row r="950" spans="1:12">
      <c r="A950" t="s">
        <v>1841</v>
      </c>
      <c r="B950">
        <v>87</v>
      </c>
      <c r="C950">
        <v>33244684</v>
      </c>
      <c r="D950" t="s">
        <v>810</v>
      </c>
      <c r="E950" t="s">
        <v>1842</v>
      </c>
      <c r="F950" t="s">
        <v>15</v>
      </c>
      <c r="G950" t="s">
        <v>16</v>
      </c>
      <c r="H950">
        <v>9000000</v>
      </c>
      <c r="I950">
        <v>6.5</v>
      </c>
      <c r="J950" t="str">
        <f>IF(ISNUMBER(SEARCH("|",D950)),LEFT(D950,SEARCH("|",D950)-1),D950)</f>
        <v>Fantasy</v>
      </c>
      <c r="K950">
        <f>(C950-H950)</f>
        <v>24244684</v>
      </c>
      <c r="L950">
        <f>CORREL(H950:H4735,C950:C4735)</f>
        <v>9.0653707948212606E-2</v>
      </c>
    </row>
    <row r="951" spans="1:12">
      <c r="A951" t="s">
        <v>498</v>
      </c>
      <c r="B951">
        <v>161</v>
      </c>
      <c r="C951">
        <v>27200000</v>
      </c>
      <c r="D951" t="s">
        <v>1174</v>
      </c>
      <c r="E951" t="s">
        <v>1843</v>
      </c>
      <c r="F951" t="s">
        <v>15</v>
      </c>
      <c r="G951" t="s">
        <v>153</v>
      </c>
      <c r="H951">
        <v>3000000</v>
      </c>
      <c r="I951">
        <v>8.1999999999999993</v>
      </c>
      <c r="J951" t="str">
        <f>IF(ISNUMBER(SEARCH("|",D951)),LEFT(D951,SEARCH("|",D951)-1),D951)</f>
        <v>Adventure</v>
      </c>
      <c r="K951">
        <f>(C951-H951)</f>
        <v>24200000</v>
      </c>
      <c r="L951">
        <f>CORREL(H951:H4736,C951:C4736)</f>
        <v>9.0666927255820415E-2</v>
      </c>
    </row>
    <row r="952" spans="1:12">
      <c r="A952" t="s">
        <v>1707</v>
      </c>
      <c r="B952">
        <v>112</v>
      </c>
      <c r="C952">
        <v>37623143</v>
      </c>
      <c r="D952" t="s">
        <v>1844</v>
      </c>
      <c r="E952" t="s">
        <v>1845</v>
      </c>
      <c r="F952" t="s">
        <v>1316</v>
      </c>
      <c r="G952" t="s">
        <v>1304</v>
      </c>
      <c r="H952">
        <v>13500000</v>
      </c>
      <c r="I952">
        <v>8.1999999999999993</v>
      </c>
      <c r="J952" t="str">
        <f>IF(ISNUMBER(SEARCH("|",D952)),LEFT(D952,SEARCH("|",D952)-1),D952)</f>
        <v>Drama</v>
      </c>
      <c r="K952">
        <f>(C952-H952)</f>
        <v>24123143</v>
      </c>
      <c r="L952">
        <f>CORREL(H952:H4737,C952:C4737)</f>
        <v>9.067069258175027E-2</v>
      </c>
    </row>
    <row r="953" spans="1:12">
      <c r="A953" t="s">
        <v>359</v>
      </c>
      <c r="B953">
        <v>104</v>
      </c>
      <c r="C953">
        <v>30093107</v>
      </c>
      <c r="D953" t="s">
        <v>397</v>
      </c>
      <c r="E953" t="s">
        <v>1846</v>
      </c>
      <c r="F953" t="s">
        <v>15</v>
      </c>
      <c r="G953" t="s">
        <v>153</v>
      </c>
      <c r="H953">
        <v>6000000</v>
      </c>
      <c r="I953">
        <v>8.3000000000000007</v>
      </c>
      <c r="J953" t="str">
        <f>IF(ISNUMBER(SEARCH("|",D953)),LEFT(D953,SEARCH("|",D953)-1),D953)</f>
        <v>Comedy</v>
      </c>
      <c r="K953">
        <f>(C953-H953)</f>
        <v>24093107</v>
      </c>
      <c r="L953">
        <f>CORREL(H953:H4738,C953:C4738)</f>
        <v>9.0689483143066268E-2</v>
      </c>
    </row>
    <row r="954" spans="1:12">
      <c r="A954" t="s">
        <v>392</v>
      </c>
      <c r="B954">
        <v>117</v>
      </c>
      <c r="C954">
        <v>104054514</v>
      </c>
      <c r="D954" t="s">
        <v>716</v>
      </c>
      <c r="E954" t="s">
        <v>1847</v>
      </c>
      <c r="F954" t="s">
        <v>15</v>
      </c>
      <c r="G954" t="s">
        <v>16</v>
      </c>
      <c r="H954">
        <v>80000000</v>
      </c>
      <c r="I954">
        <v>7.7</v>
      </c>
      <c r="J954" t="str">
        <f>IF(ISNUMBER(SEARCH("|",D954)),LEFT(D954,SEARCH("|",D954)-1),D954)</f>
        <v>Crime</v>
      </c>
      <c r="K954">
        <f>(C954-H954)</f>
        <v>24054514</v>
      </c>
      <c r="L954">
        <f>CORREL(H954:H4739,C954:C4739)</f>
        <v>9.0698007444794837E-2</v>
      </c>
    </row>
    <row r="955" spans="1:12">
      <c r="A955" t="s">
        <v>1848</v>
      </c>
      <c r="B955">
        <v>99</v>
      </c>
      <c r="C955">
        <v>38048637</v>
      </c>
      <c r="D955" t="s">
        <v>372</v>
      </c>
      <c r="E955" t="s">
        <v>1849</v>
      </c>
      <c r="F955" t="s">
        <v>15</v>
      </c>
      <c r="G955" t="s">
        <v>16</v>
      </c>
      <c r="H955">
        <v>14000000</v>
      </c>
      <c r="I955">
        <v>5.5</v>
      </c>
      <c r="J955" t="str">
        <f>IF(ISNUMBER(SEARCH("|",D955)),LEFT(D955,SEARCH("|",D955)-1),D955)</f>
        <v>Horror</v>
      </c>
      <c r="K955">
        <f>(C955-H955)</f>
        <v>24048637</v>
      </c>
      <c r="L955">
        <f>CORREL(H955:H4740,C955:C4740)</f>
        <v>9.0674590224093007E-2</v>
      </c>
    </row>
    <row r="956" spans="1:12">
      <c r="A956" t="s">
        <v>1850</v>
      </c>
      <c r="B956">
        <v>109</v>
      </c>
      <c r="C956">
        <v>35537564</v>
      </c>
      <c r="D956" t="s">
        <v>96</v>
      </c>
      <c r="E956" t="s">
        <v>1851</v>
      </c>
      <c r="F956" t="s">
        <v>15</v>
      </c>
      <c r="G956" t="s">
        <v>16</v>
      </c>
      <c r="H956">
        <v>11500000</v>
      </c>
      <c r="I956">
        <v>6</v>
      </c>
      <c r="J956" t="str">
        <f>IF(ISNUMBER(SEARCH("|",D956)),LEFT(D956,SEARCH("|",D956)-1),D956)</f>
        <v>Comedy</v>
      </c>
      <c r="K956">
        <f>(C956-H956)</f>
        <v>24037564</v>
      </c>
      <c r="L956">
        <f>CORREL(H956:H4741,C956:C4741)</f>
        <v>9.0693916476091152E-2</v>
      </c>
    </row>
    <row r="957" spans="1:12">
      <c r="A957" t="s">
        <v>1852</v>
      </c>
      <c r="B957">
        <v>119</v>
      </c>
      <c r="C957">
        <v>49024969</v>
      </c>
      <c r="D957" t="s">
        <v>453</v>
      </c>
      <c r="E957" t="s">
        <v>1853</v>
      </c>
      <c r="F957" t="s">
        <v>15</v>
      </c>
      <c r="G957" t="s">
        <v>16</v>
      </c>
      <c r="H957">
        <v>25000000</v>
      </c>
      <c r="I957">
        <v>7.3</v>
      </c>
      <c r="J957" t="str">
        <f>IF(ISNUMBER(SEARCH("|",D957)),LEFT(D957,SEARCH("|",D957)-1),D957)</f>
        <v>Crime</v>
      </c>
      <c r="K957">
        <f>(C957-H957)</f>
        <v>24024969</v>
      </c>
      <c r="L957">
        <f>CORREL(H957:H4742,C957:C4742)</f>
        <v>9.0710227632696316E-2</v>
      </c>
    </row>
    <row r="958" spans="1:12">
      <c r="A958" t="s">
        <v>1673</v>
      </c>
      <c r="B958">
        <v>93</v>
      </c>
      <c r="C958">
        <v>31501218</v>
      </c>
      <c r="D958" t="s">
        <v>744</v>
      </c>
      <c r="E958" t="s">
        <v>1854</v>
      </c>
      <c r="F958" t="s">
        <v>15</v>
      </c>
      <c r="G958" t="s">
        <v>16</v>
      </c>
      <c r="H958">
        <v>7500000</v>
      </c>
      <c r="I958">
        <v>7.5</v>
      </c>
      <c r="J958" t="str">
        <f>IF(ISNUMBER(SEARCH("|",D958)),LEFT(D958,SEARCH("|",D958)-1),D958)</f>
        <v>Biography</v>
      </c>
      <c r="K958">
        <f>(C958-H958)</f>
        <v>24001218</v>
      </c>
      <c r="L958">
        <f>CORREL(H958:H4743,C958:C4743)</f>
        <v>9.0738787752196778E-2</v>
      </c>
    </row>
    <row r="959" spans="1:12">
      <c r="A959" t="s">
        <v>518</v>
      </c>
      <c r="B959">
        <v>107</v>
      </c>
      <c r="C959">
        <v>36200000</v>
      </c>
      <c r="D959" t="s">
        <v>18</v>
      </c>
      <c r="E959" t="s">
        <v>1855</v>
      </c>
      <c r="F959" t="s">
        <v>15</v>
      </c>
      <c r="G959" t="s">
        <v>138</v>
      </c>
      <c r="H959">
        <v>12305523</v>
      </c>
      <c r="I959">
        <v>6.2</v>
      </c>
      <c r="J959" t="str">
        <f>IF(ISNUMBER(SEARCH("|",D959)),LEFT(D959,SEARCH("|",D959)-1),D959)</f>
        <v>Action</v>
      </c>
      <c r="K959">
        <f>(C959-H959)</f>
        <v>23894477</v>
      </c>
      <c r="L959">
        <f>CORREL(H959:H4744,C959:C4744)</f>
        <v>9.0749542485331389E-2</v>
      </c>
    </row>
    <row r="960" spans="1:12">
      <c r="A960" t="s">
        <v>125</v>
      </c>
      <c r="B960">
        <v>129</v>
      </c>
      <c r="C960">
        <v>49874933</v>
      </c>
      <c r="D960" t="s">
        <v>245</v>
      </c>
      <c r="E960" t="s">
        <v>1856</v>
      </c>
      <c r="F960" t="s">
        <v>15</v>
      </c>
      <c r="G960" t="s">
        <v>16</v>
      </c>
      <c r="H960">
        <v>26000000</v>
      </c>
      <c r="I960">
        <v>6.5</v>
      </c>
      <c r="J960" t="str">
        <f>IF(ISNUMBER(SEARCH("|",D960)),LEFT(D960,SEARCH("|",D960)-1),D960)</f>
        <v>Comedy</v>
      </c>
      <c r="K960">
        <f>(C960-H960)</f>
        <v>23874933</v>
      </c>
      <c r="L960">
        <f>CORREL(H960:H4745,C960:C4745)</f>
        <v>9.0766657547942983E-2</v>
      </c>
    </row>
    <row r="961" spans="1:12">
      <c r="A961" t="s">
        <v>815</v>
      </c>
      <c r="B961">
        <v>110</v>
      </c>
      <c r="C961">
        <v>39825798</v>
      </c>
      <c r="D961" t="s">
        <v>966</v>
      </c>
      <c r="E961" t="s">
        <v>1857</v>
      </c>
      <c r="F961" t="s">
        <v>15</v>
      </c>
      <c r="G961" t="s">
        <v>16</v>
      </c>
      <c r="H961">
        <v>16000000</v>
      </c>
      <c r="I961">
        <v>7.6</v>
      </c>
      <c r="J961" t="str">
        <f>IF(ISNUMBER(SEARCH("|",D961)),LEFT(D961,SEARCH("|",D961)-1),D961)</f>
        <v>Drama</v>
      </c>
      <c r="K961">
        <f>(C961-H961)</f>
        <v>23825798</v>
      </c>
      <c r="L961">
        <f>CORREL(H961:H4746,C961:C4746)</f>
        <v>9.0795564886024901E-2</v>
      </c>
    </row>
    <row r="962" spans="1:12">
      <c r="A962" t="s">
        <v>1858</v>
      </c>
      <c r="B962">
        <v>89</v>
      </c>
      <c r="C962">
        <v>43818159</v>
      </c>
      <c r="D962" t="s">
        <v>583</v>
      </c>
      <c r="E962" t="s">
        <v>1859</v>
      </c>
      <c r="F962" t="s">
        <v>15</v>
      </c>
      <c r="G962" t="s">
        <v>16</v>
      </c>
      <c r="H962">
        <v>20000000</v>
      </c>
      <c r="I962">
        <v>3.9</v>
      </c>
      <c r="J962" t="str">
        <f>IF(ISNUMBER(SEARCH("|",D962)),LEFT(D962,SEARCH("|",D962)-1),D962)</f>
        <v>Horror</v>
      </c>
      <c r="K962">
        <f>(C962-H962)</f>
        <v>23818159</v>
      </c>
      <c r="L962">
        <f>CORREL(H962:H4747,C962:C4747)</f>
        <v>9.0816783502178242E-2</v>
      </c>
    </row>
    <row r="963" spans="1:12">
      <c r="A963" t="s">
        <v>1860</v>
      </c>
      <c r="B963">
        <v>117</v>
      </c>
      <c r="C963">
        <v>32279955</v>
      </c>
      <c r="D963" t="s">
        <v>716</v>
      </c>
      <c r="E963" t="s">
        <v>1861</v>
      </c>
      <c r="F963" t="s">
        <v>15</v>
      </c>
      <c r="G963" t="s">
        <v>16</v>
      </c>
      <c r="H963">
        <v>8500000</v>
      </c>
      <c r="I963">
        <v>7.9</v>
      </c>
      <c r="J963" t="str">
        <f>IF(ISNUMBER(SEARCH("|",D963)),LEFT(D963,SEARCH("|",D963)-1),D963)</f>
        <v>Crime</v>
      </c>
      <c r="K963">
        <f>(C963-H963)</f>
        <v>23779955</v>
      </c>
      <c r="L963">
        <f>CORREL(H963:H4748,C963:C4748)</f>
        <v>9.0841712207405417E-2</v>
      </c>
    </row>
    <row r="964" spans="1:12">
      <c r="A964" t="s">
        <v>1057</v>
      </c>
      <c r="B964">
        <v>114</v>
      </c>
      <c r="C964">
        <v>78745923</v>
      </c>
      <c r="D964" t="s">
        <v>239</v>
      </c>
      <c r="E964" t="s">
        <v>1862</v>
      </c>
      <c r="F964" t="s">
        <v>15</v>
      </c>
      <c r="G964" t="s">
        <v>1097</v>
      </c>
      <c r="H964">
        <v>55000000</v>
      </c>
      <c r="I964">
        <v>6.7</v>
      </c>
      <c r="J964" t="str">
        <f>IF(ISNUMBER(SEARCH("|",D964)),LEFT(D964,SEARCH("|",D964)-1),D964)</f>
        <v>Drama</v>
      </c>
      <c r="K964">
        <f>(C964-H964)</f>
        <v>23745923</v>
      </c>
      <c r="L964">
        <f>CORREL(H964:H4749,C964:C4749)</f>
        <v>9.0853605696046905E-2</v>
      </c>
    </row>
    <row r="965" spans="1:12">
      <c r="A965" t="s">
        <v>1863</v>
      </c>
      <c r="B965">
        <v>126</v>
      </c>
      <c r="C965">
        <v>53680848</v>
      </c>
      <c r="D965" t="s">
        <v>20</v>
      </c>
      <c r="E965" t="s">
        <v>1864</v>
      </c>
      <c r="F965" t="s">
        <v>15</v>
      </c>
      <c r="G965" t="s">
        <v>16</v>
      </c>
      <c r="H965">
        <v>30000000</v>
      </c>
      <c r="I965">
        <v>7.1</v>
      </c>
      <c r="J965" t="str">
        <f>IF(ISNUMBER(SEARCH("|",D965)),LEFT(D965,SEARCH("|",D965)-1),D965)</f>
        <v>Drama</v>
      </c>
      <c r="K965">
        <f>(C965-H965)</f>
        <v>23680848</v>
      </c>
      <c r="L965">
        <f>CORREL(H965:H4750,C965:C4750)</f>
        <v>9.0874109922220406E-2</v>
      </c>
    </row>
    <row r="966" spans="1:12">
      <c r="A966" t="s">
        <v>1865</v>
      </c>
      <c r="B966">
        <v>148</v>
      </c>
      <c r="C966">
        <v>24475416</v>
      </c>
      <c r="D966" t="s">
        <v>256</v>
      </c>
      <c r="E966" t="s">
        <v>1866</v>
      </c>
      <c r="F966" t="s">
        <v>15</v>
      </c>
      <c r="G966" t="s">
        <v>16</v>
      </c>
      <c r="H966">
        <v>890000</v>
      </c>
      <c r="I966">
        <v>8</v>
      </c>
      <c r="J966" t="str">
        <f>IF(ISNUMBER(SEARCH("|",D966)),LEFT(D966,SEARCH("|",D966)-1),D966)</f>
        <v>Drama</v>
      </c>
      <c r="K966">
        <f>(C966-H966)</f>
        <v>23585416</v>
      </c>
      <c r="L966">
        <f>CORREL(H966:H4751,C966:C4751)</f>
        <v>9.0904412929233111E-2</v>
      </c>
    </row>
    <row r="967" spans="1:12">
      <c r="A967" t="s">
        <v>1867</v>
      </c>
      <c r="B967">
        <v>80</v>
      </c>
      <c r="C967">
        <v>33583175</v>
      </c>
      <c r="D967" t="s">
        <v>372</v>
      </c>
      <c r="E967" t="s">
        <v>1868</v>
      </c>
      <c r="F967" t="s">
        <v>15</v>
      </c>
      <c r="G967" t="s">
        <v>16</v>
      </c>
      <c r="H967">
        <v>10000000</v>
      </c>
      <c r="I967">
        <v>6.3</v>
      </c>
      <c r="J967" t="str">
        <f>IF(ISNUMBER(SEARCH("|",D967)),LEFT(D967,SEARCH("|",D967)-1),D967)</f>
        <v>Horror</v>
      </c>
      <c r="K967">
        <f>(C967-H967)</f>
        <v>23583175</v>
      </c>
      <c r="L967">
        <f>CORREL(H967:H4752,C967:C4752)</f>
        <v>9.0903481117318774E-2</v>
      </c>
    </row>
    <row r="968" spans="1:12">
      <c r="A968" t="s">
        <v>455</v>
      </c>
      <c r="B968">
        <v>100</v>
      </c>
      <c r="C968">
        <v>24741700</v>
      </c>
      <c r="D968" t="s">
        <v>256</v>
      </c>
      <c r="E968" t="s">
        <v>1869</v>
      </c>
      <c r="F968" t="s">
        <v>15</v>
      </c>
      <c r="G968" t="s">
        <v>16</v>
      </c>
      <c r="H968">
        <v>1200000</v>
      </c>
      <c r="I968">
        <v>7.2</v>
      </c>
      <c r="J968" t="str">
        <f>IF(ISNUMBER(SEARCH("|",D968)),LEFT(D968,SEARCH("|",D968)-1),D968)</f>
        <v>Drama</v>
      </c>
      <c r="K968">
        <f>(C968-H968)</f>
        <v>23541700</v>
      </c>
      <c r="L968">
        <f>CORREL(H968:H4753,C968:C4753)</f>
        <v>9.0917207215639881E-2</v>
      </c>
    </row>
    <row r="969" spans="1:12">
      <c r="A969" t="s">
        <v>812</v>
      </c>
      <c r="B969">
        <v>83</v>
      </c>
      <c r="C969">
        <v>39511038</v>
      </c>
      <c r="D969" t="s">
        <v>140</v>
      </c>
      <c r="E969" t="s">
        <v>1870</v>
      </c>
      <c r="F969" t="s">
        <v>15</v>
      </c>
      <c r="G969" t="s">
        <v>16</v>
      </c>
      <c r="H969">
        <v>16000000</v>
      </c>
      <c r="I969">
        <v>5.9</v>
      </c>
      <c r="J969" t="str">
        <f>IF(ISNUMBER(SEARCH("|",D969)),LEFT(D969,SEARCH("|",D969)-1),D969)</f>
        <v>Horror</v>
      </c>
      <c r="K969">
        <f>(C969-H969)</f>
        <v>23511038</v>
      </c>
      <c r="L969">
        <f>CORREL(H969:H4754,C969:C4754)</f>
        <v>9.0916772408637783E-2</v>
      </c>
    </row>
    <row r="970" spans="1:12">
      <c r="A970" t="s">
        <v>325</v>
      </c>
      <c r="B970">
        <v>103</v>
      </c>
      <c r="C970">
        <v>41382841</v>
      </c>
      <c r="D970" t="s">
        <v>797</v>
      </c>
      <c r="E970" t="s">
        <v>1871</v>
      </c>
      <c r="F970" t="s">
        <v>15</v>
      </c>
      <c r="G970" t="s">
        <v>16</v>
      </c>
      <c r="H970">
        <v>18000000</v>
      </c>
      <c r="I970">
        <v>6.3</v>
      </c>
      <c r="J970" t="str">
        <f>IF(ISNUMBER(SEARCH("|",D970)),LEFT(D970,SEARCH("|",D970)-1),D970)</f>
        <v>Comedy</v>
      </c>
      <c r="K970">
        <f>(C970-H970)</f>
        <v>23382841</v>
      </c>
      <c r="L970">
        <f>CORREL(H970:H4755,C970:C4755)</f>
        <v>9.0937610479297465E-2</v>
      </c>
    </row>
    <row r="971" spans="1:12">
      <c r="A971" t="s">
        <v>310</v>
      </c>
      <c r="B971">
        <v>118</v>
      </c>
      <c r="C971">
        <v>73343413</v>
      </c>
      <c r="D971" t="s">
        <v>716</v>
      </c>
      <c r="E971" t="s">
        <v>1872</v>
      </c>
      <c r="F971" t="s">
        <v>15</v>
      </c>
      <c r="G971" t="s">
        <v>16</v>
      </c>
      <c r="H971">
        <v>50000000</v>
      </c>
      <c r="I971">
        <v>7.4</v>
      </c>
      <c r="J971" t="str">
        <f>IF(ISNUMBER(SEARCH("|",D971)),LEFT(D971,SEARCH("|",D971)-1),D971)</f>
        <v>Crime</v>
      </c>
      <c r="K971">
        <f>(C971-H971)</f>
        <v>23343413</v>
      </c>
      <c r="L971">
        <f>CORREL(H971:H4756,C971:C4756)</f>
        <v>9.0960229457486955E-2</v>
      </c>
    </row>
    <row r="972" spans="1:12">
      <c r="A972" t="s">
        <v>308</v>
      </c>
      <c r="B972">
        <v>96</v>
      </c>
      <c r="C972">
        <v>60338891</v>
      </c>
      <c r="D972" t="s">
        <v>65</v>
      </c>
      <c r="E972" t="s">
        <v>1873</v>
      </c>
      <c r="F972" t="s">
        <v>15</v>
      </c>
      <c r="G972" t="s">
        <v>16</v>
      </c>
      <c r="H972">
        <v>37000000</v>
      </c>
      <c r="I972">
        <v>7</v>
      </c>
      <c r="J972" t="str">
        <f>IF(ISNUMBER(SEARCH("|",D972)),LEFT(D972,SEARCH("|",D972)-1),D972)</f>
        <v>Comedy</v>
      </c>
      <c r="K972">
        <f>(C972-H972)</f>
        <v>23338891</v>
      </c>
      <c r="L972">
        <f>CORREL(H972:H4757,C972:C4757)</f>
        <v>9.0985153762943527E-2</v>
      </c>
    </row>
    <row r="973" spans="1:12">
      <c r="A973" t="s">
        <v>1353</v>
      </c>
      <c r="B973">
        <v>92</v>
      </c>
      <c r="C973">
        <v>34334256</v>
      </c>
      <c r="D973" t="s">
        <v>867</v>
      </c>
      <c r="E973" t="s">
        <v>1874</v>
      </c>
      <c r="F973" t="s">
        <v>15</v>
      </c>
      <c r="G973" t="s">
        <v>16</v>
      </c>
      <c r="H973">
        <v>11000000</v>
      </c>
      <c r="I973">
        <v>4.8</v>
      </c>
      <c r="J973" t="str">
        <f>IF(ISNUMBER(SEARCH("|",D973)),LEFT(D973,SEARCH("|",D973)-1),D973)</f>
        <v>Horror</v>
      </c>
      <c r="K973">
        <f>(C973-H973)</f>
        <v>23334256</v>
      </c>
      <c r="L973">
        <f>CORREL(H973:H4758,C973:C4758)</f>
        <v>9.1015827659219922E-2</v>
      </c>
    </row>
    <row r="974" spans="1:12">
      <c r="A974" t="s">
        <v>1875</v>
      </c>
      <c r="B974">
        <v>94</v>
      </c>
      <c r="C974">
        <v>198332128</v>
      </c>
      <c r="D974" t="s">
        <v>1038</v>
      </c>
      <c r="E974" t="s">
        <v>1876</v>
      </c>
      <c r="F974" t="s">
        <v>15</v>
      </c>
      <c r="G974" t="s">
        <v>16</v>
      </c>
      <c r="H974">
        <v>175000000</v>
      </c>
      <c r="I974">
        <v>6.5</v>
      </c>
      <c r="J974" t="str">
        <f>IF(ISNUMBER(SEARCH("|",D974)),LEFT(D974,SEARCH("|",D974)-1),D974)</f>
        <v>Action</v>
      </c>
      <c r="K974">
        <f>(C974-H974)</f>
        <v>23332128</v>
      </c>
      <c r="L974">
        <f>CORREL(H974:H4759,C974:C4759)</f>
        <v>9.1030567417519206E-2</v>
      </c>
    </row>
    <row r="975" spans="1:12">
      <c r="A975" t="s">
        <v>1877</v>
      </c>
      <c r="B975">
        <v>97</v>
      </c>
      <c r="C975">
        <v>48237389</v>
      </c>
      <c r="D975" t="s">
        <v>128</v>
      </c>
      <c r="E975" t="s">
        <v>1878</v>
      </c>
      <c r="F975" t="s">
        <v>15</v>
      </c>
      <c r="G975" t="s">
        <v>16</v>
      </c>
      <c r="H975">
        <v>25000000</v>
      </c>
      <c r="I975">
        <v>5.5</v>
      </c>
      <c r="J975" t="str">
        <f>IF(ISNUMBER(SEARCH("|",D975)),LEFT(D975,SEARCH("|",D975)-1),D975)</f>
        <v>Comedy</v>
      </c>
      <c r="K975">
        <f>(C975-H975)</f>
        <v>23237389</v>
      </c>
      <c r="L975">
        <f>CORREL(H975:H4760,C975:C4760)</f>
        <v>9.0534045296732188E-2</v>
      </c>
    </row>
    <row r="976" spans="1:12">
      <c r="A976" t="s">
        <v>727</v>
      </c>
      <c r="B976">
        <v>122</v>
      </c>
      <c r="C976">
        <v>33071558</v>
      </c>
      <c r="D976" t="s">
        <v>65</v>
      </c>
      <c r="E976" t="s">
        <v>1879</v>
      </c>
      <c r="F976" t="s">
        <v>15</v>
      </c>
      <c r="G976" t="s">
        <v>153</v>
      </c>
      <c r="H976">
        <v>10000000</v>
      </c>
      <c r="I976">
        <v>6.6</v>
      </c>
      <c r="J976" t="str">
        <f>IF(ISNUMBER(SEARCH("|",D976)),LEFT(D976,SEARCH("|",D976)-1),D976)</f>
        <v>Comedy</v>
      </c>
      <c r="K976">
        <f>(C976-H976)</f>
        <v>23071558</v>
      </c>
      <c r="L976">
        <f>CORREL(H976:H4761,C976:C4761)</f>
        <v>9.0561981654593171E-2</v>
      </c>
    </row>
    <row r="977" spans="1:12">
      <c r="A977" t="s">
        <v>323</v>
      </c>
      <c r="B977">
        <v>117</v>
      </c>
      <c r="C977">
        <v>103028109</v>
      </c>
      <c r="D977" t="s">
        <v>128</v>
      </c>
      <c r="E977" t="s">
        <v>1880</v>
      </c>
      <c r="F977" t="s">
        <v>15</v>
      </c>
      <c r="G977" t="s">
        <v>16</v>
      </c>
      <c r="H977">
        <v>80000000</v>
      </c>
      <c r="I977">
        <v>6.4</v>
      </c>
      <c r="J977" t="str">
        <f>IF(ISNUMBER(SEARCH("|",D977)),LEFT(D977,SEARCH("|",D977)-1),D977)</f>
        <v>Comedy</v>
      </c>
      <c r="K977">
        <f>(C977-H977)</f>
        <v>23028109</v>
      </c>
      <c r="L977">
        <f>CORREL(H977:H4762,C977:C4762)</f>
        <v>9.0575110022995675E-2</v>
      </c>
    </row>
    <row r="978" spans="1:12">
      <c r="A978" t="s">
        <v>1665</v>
      </c>
      <c r="B978">
        <v>105</v>
      </c>
      <c r="C978">
        <v>53021560</v>
      </c>
      <c r="D978" t="s">
        <v>233</v>
      </c>
      <c r="E978" t="s">
        <v>1881</v>
      </c>
      <c r="F978" t="s">
        <v>15</v>
      </c>
      <c r="G978" t="s">
        <v>16</v>
      </c>
      <c r="H978">
        <v>30000000</v>
      </c>
      <c r="I978">
        <v>6.5</v>
      </c>
      <c r="J978" t="str">
        <f>IF(ISNUMBER(SEARCH("|",D978)),LEFT(D978,SEARCH("|",D978)-1),D978)</f>
        <v>Comedy</v>
      </c>
      <c r="K978">
        <f>(C978-H978)</f>
        <v>23021560</v>
      </c>
      <c r="L978">
        <f>CORREL(H978:H4763,C978:C4763)</f>
        <v>9.0551821519775103E-2</v>
      </c>
    </row>
    <row r="979" spans="1:12">
      <c r="A979" t="s">
        <v>1882</v>
      </c>
      <c r="B979">
        <v>109</v>
      </c>
      <c r="C979">
        <v>33000000</v>
      </c>
      <c r="D979" t="s">
        <v>1883</v>
      </c>
      <c r="E979" t="s">
        <v>1884</v>
      </c>
      <c r="F979" t="s">
        <v>15</v>
      </c>
      <c r="G979" t="s">
        <v>16</v>
      </c>
      <c r="H979">
        <v>10000000</v>
      </c>
      <c r="I979">
        <v>6.9</v>
      </c>
      <c r="J979" t="str">
        <f>IF(ISNUMBER(SEARCH("|",D979)),LEFT(D979,SEARCH("|",D979)-1),D979)</f>
        <v>Action</v>
      </c>
      <c r="K979">
        <f>(C979-H979)</f>
        <v>23000000</v>
      </c>
      <c r="L979">
        <f>CORREL(H979:H4764,C979:C4764)</f>
        <v>9.0581682335401856E-2</v>
      </c>
    </row>
    <row r="980" spans="1:12">
      <c r="A980" t="s">
        <v>34</v>
      </c>
      <c r="B980">
        <v>169</v>
      </c>
      <c r="C980">
        <v>187991439</v>
      </c>
      <c r="D980" t="s">
        <v>353</v>
      </c>
      <c r="E980" t="s">
        <v>1885</v>
      </c>
      <c r="F980" t="s">
        <v>15</v>
      </c>
      <c r="G980" t="s">
        <v>16</v>
      </c>
      <c r="H980">
        <v>165000000</v>
      </c>
      <c r="I980">
        <v>8.6</v>
      </c>
      <c r="J980" t="str">
        <f>IF(ISNUMBER(SEARCH("|",D980)),LEFT(D980,SEARCH("|",D980)-1),D980)</f>
        <v>Adventure</v>
      </c>
      <c r="K980">
        <f>(C980-H980)</f>
        <v>22991439</v>
      </c>
      <c r="L980">
        <f>CORREL(H980:H4765,C980:C4765)</f>
        <v>9.0594775949714088E-2</v>
      </c>
    </row>
    <row r="981" spans="1:12">
      <c r="A981" t="s">
        <v>1150</v>
      </c>
      <c r="B981">
        <v>113</v>
      </c>
      <c r="C981">
        <v>102981571</v>
      </c>
      <c r="D981" t="s">
        <v>473</v>
      </c>
      <c r="E981" t="s">
        <v>1886</v>
      </c>
      <c r="F981" t="s">
        <v>15</v>
      </c>
      <c r="G981" t="s">
        <v>16</v>
      </c>
      <c r="H981">
        <v>80000000</v>
      </c>
      <c r="I981">
        <v>6.5</v>
      </c>
      <c r="J981" t="str">
        <f>IF(ISNUMBER(SEARCH("|",D981)),LEFT(D981,SEARCH("|",D981)-1),D981)</f>
        <v>Action</v>
      </c>
      <c r="K981">
        <f>(C981-H981)</f>
        <v>22981571</v>
      </c>
      <c r="L981">
        <f>CORREL(H981:H4766,C981:C4766)</f>
        <v>9.0168982431130487E-2</v>
      </c>
    </row>
    <row r="982" spans="1:12">
      <c r="A982" t="s">
        <v>1887</v>
      </c>
      <c r="B982">
        <v>124</v>
      </c>
      <c r="C982">
        <v>52937130</v>
      </c>
      <c r="D982" t="s">
        <v>412</v>
      </c>
      <c r="E982" t="s">
        <v>1888</v>
      </c>
      <c r="F982" t="s">
        <v>15</v>
      </c>
      <c r="G982" t="s">
        <v>16</v>
      </c>
      <c r="H982">
        <v>30000000</v>
      </c>
      <c r="I982">
        <v>7.6</v>
      </c>
      <c r="J982" t="str">
        <f>IF(ISNUMBER(SEARCH("|",D982)),LEFT(D982,SEARCH("|",D982)-1),D982)</f>
        <v>Biography</v>
      </c>
      <c r="K982">
        <f>(C982-H982)</f>
        <v>22937130</v>
      </c>
      <c r="L982">
        <f>CORREL(H982:H4767,C982:C4767)</f>
        <v>9.0145627517687316E-2</v>
      </c>
    </row>
    <row r="983" spans="1:12">
      <c r="A983" t="s">
        <v>697</v>
      </c>
      <c r="B983">
        <v>101</v>
      </c>
      <c r="C983">
        <v>82931301</v>
      </c>
      <c r="D983" t="s">
        <v>128</v>
      </c>
      <c r="E983" t="s">
        <v>1889</v>
      </c>
      <c r="F983" t="s">
        <v>15</v>
      </c>
      <c r="G983" t="s">
        <v>1097</v>
      </c>
      <c r="H983">
        <v>60000000</v>
      </c>
      <c r="I983">
        <v>5.5</v>
      </c>
      <c r="J983" t="str">
        <f>IF(ISNUMBER(SEARCH("|",D983)),LEFT(D983,SEARCH("|",D983)-1),D983)</f>
        <v>Comedy</v>
      </c>
      <c r="K983">
        <f>(C983-H983)</f>
        <v>22931301</v>
      </c>
      <c r="L983">
        <f>CORREL(H983:H4768,C983:C4768)</f>
        <v>9.0175668498806524E-2</v>
      </c>
    </row>
    <row r="984" spans="1:12">
      <c r="A984" t="s">
        <v>1890</v>
      </c>
      <c r="B984">
        <v>115</v>
      </c>
      <c r="C984">
        <v>37877959</v>
      </c>
      <c r="D984" t="s">
        <v>1891</v>
      </c>
      <c r="E984" t="s">
        <v>1892</v>
      </c>
      <c r="F984" t="s">
        <v>15</v>
      </c>
      <c r="G984" t="s">
        <v>16</v>
      </c>
      <c r="H984">
        <v>15000000</v>
      </c>
      <c r="I984">
        <v>7.1</v>
      </c>
      <c r="J984" t="str">
        <f>IF(ISNUMBER(SEARCH("|",D984)),LEFT(D984,SEARCH("|",D984)-1),D984)</f>
        <v>Adventure</v>
      </c>
      <c r="K984">
        <f>(C984-H984)</f>
        <v>22877959</v>
      </c>
      <c r="L984">
        <f>CORREL(H984:H4769,C984:C4769)</f>
        <v>9.0190097428653804E-2</v>
      </c>
    </row>
    <row r="985" spans="1:12">
      <c r="A985" t="s">
        <v>959</v>
      </c>
      <c r="B985">
        <v>115</v>
      </c>
      <c r="C985">
        <v>24800000</v>
      </c>
      <c r="D985" t="s">
        <v>473</v>
      </c>
      <c r="E985" t="s">
        <v>1893</v>
      </c>
      <c r="F985" t="s">
        <v>15</v>
      </c>
      <c r="G985" t="s">
        <v>153</v>
      </c>
      <c r="H985">
        <v>2000000</v>
      </c>
      <c r="I985">
        <v>7.5</v>
      </c>
      <c r="J985" t="str">
        <f>IF(ISNUMBER(SEARCH("|",D985)),LEFT(D985,SEARCH("|",D985)-1),D985)</f>
        <v>Action</v>
      </c>
      <c r="K985">
        <f>(C985-H985)</f>
        <v>22800000</v>
      </c>
      <c r="L985">
        <f>CORREL(H985:H4770,C985:C4770)</f>
        <v>9.0209523407601702E-2</v>
      </c>
    </row>
    <row r="986" spans="1:12">
      <c r="A986" t="s">
        <v>1894</v>
      </c>
      <c r="B986">
        <v>93</v>
      </c>
      <c r="C986">
        <v>54696902</v>
      </c>
      <c r="D986" t="s">
        <v>699</v>
      </c>
      <c r="E986" t="s">
        <v>1895</v>
      </c>
      <c r="F986" t="s">
        <v>15</v>
      </c>
      <c r="G986" t="s">
        <v>16</v>
      </c>
      <c r="H986">
        <v>32000000</v>
      </c>
      <c r="I986">
        <v>7.5</v>
      </c>
      <c r="J986" t="str">
        <f>IF(ISNUMBER(SEARCH("|",D986)),LEFT(D986,SEARCH("|",D986)-1),D986)</f>
        <v>Mystery</v>
      </c>
      <c r="K986">
        <f>(C986-H986)</f>
        <v>22696902</v>
      </c>
      <c r="L986">
        <f>CORREL(H986:H4771,C986:C4771)</f>
        <v>9.0209690048869862E-2</v>
      </c>
    </row>
    <row r="987" spans="1:12">
      <c r="A987" t="s">
        <v>1896</v>
      </c>
      <c r="B987">
        <v>104</v>
      </c>
      <c r="C987">
        <v>27689474</v>
      </c>
      <c r="D987" t="s">
        <v>583</v>
      </c>
      <c r="E987" t="s">
        <v>1897</v>
      </c>
      <c r="F987" t="s">
        <v>15</v>
      </c>
      <c r="G987" t="s">
        <v>16</v>
      </c>
      <c r="H987">
        <v>5000000</v>
      </c>
      <c r="I987">
        <v>6.5</v>
      </c>
      <c r="J987" t="str">
        <f>IF(ISNUMBER(SEARCH("|",D987)),LEFT(D987,SEARCH("|",D987)-1),D987)</f>
        <v>Horror</v>
      </c>
      <c r="K987">
        <f>(C987-H987)</f>
        <v>22689474</v>
      </c>
      <c r="L987">
        <f>CORREL(H987:H4772,C987:C4772)</f>
        <v>9.0239982844406597E-2</v>
      </c>
    </row>
    <row r="988" spans="1:12">
      <c r="A988" t="s">
        <v>204</v>
      </c>
      <c r="B988">
        <v>107</v>
      </c>
      <c r="C988">
        <v>82670733</v>
      </c>
      <c r="D988" t="s">
        <v>1898</v>
      </c>
      <c r="E988" t="s">
        <v>1899</v>
      </c>
      <c r="F988" t="s">
        <v>15</v>
      </c>
      <c r="G988" t="s">
        <v>16</v>
      </c>
      <c r="H988">
        <v>60000000</v>
      </c>
      <c r="I988">
        <v>5.9</v>
      </c>
      <c r="J988" t="str">
        <f>IF(ISNUMBER(SEARCH("|",D988)),LEFT(D988,SEARCH("|",D988)-1),D988)</f>
        <v>Action</v>
      </c>
      <c r="K988">
        <f>(C988-H988)</f>
        <v>22670733</v>
      </c>
      <c r="L988">
        <f>CORREL(H988:H4773,C988:C4773)</f>
        <v>9.0245208342535313E-2</v>
      </c>
    </row>
    <row r="989" spans="1:12">
      <c r="A989" t="s">
        <v>1900</v>
      </c>
      <c r="B989">
        <v>81</v>
      </c>
      <c r="C989">
        <v>22757819</v>
      </c>
      <c r="D989" t="s">
        <v>867</v>
      </c>
      <c r="E989" t="s">
        <v>1901</v>
      </c>
      <c r="F989" t="s">
        <v>15</v>
      </c>
      <c r="G989" t="s">
        <v>16</v>
      </c>
      <c r="H989">
        <v>100000</v>
      </c>
      <c r="I989">
        <v>4.2</v>
      </c>
      <c r="J989" t="str">
        <f>IF(ISNUMBER(SEARCH("|",D989)),LEFT(D989,SEARCH("|",D989)-1),D989)</f>
        <v>Horror</v>
      </c>
      <c r="K989">
        <f>(C989-H989)</f>
        <v>22657819</v>
      </c>
      <c r="L989">
        <f>CORREL(H989:H4774,C989:C4774)</f>
        <v>9.0259560594997748E-2</v>
      </c>
    </row>
    <row r="990" spans="1:12">
      <c r="A990" t="s">
        <v>604</v>
      </c>
      <c r="B990">
        <v>111</v>
      </c>
      <c r="C990">
        <v>42652003</v>
      </c>
      <c r="D990" t="s">
        <v>1902</v>
      </c>
      <c r="E990" t="s">
        <v>1903</v>
      </c>
      <c r="F990" t="s">
        <v>15</v>
      </c>
      <c r="G990" t="s">
        <v>16</v>
      </c>
      <c r="H990">
        <v>20000000</v>
      </c>
      <c r="I990">
        <v>6.8</v>
      </c>
      <c r="J990" t="str">
        <f>IF(ISNUMBER(SEARCH("|",D990)),LEFT(D990,SEARCH("|",D990)-1),D990)</f>
        <v>Adventure</v>
      </c>
      <c r="K990">
        <f>(C990-H990)</f>
        <v>22652003</v>
      </c>
      <c r="L990">
        <f>CORREL(H990:H4775,C990:C4775)</f>
        <v>9.0255947813038473E-2</v>
      </c>
    </row>
    <row r="991" spans="1:12">
      <c r="A991" t="s">
        <v>507</v>
      </c>
      <c r="B991">
        <v>94</v>
      </c>
      <c r="C991">
        <v>82569532</v>
      </c>
      <c r="D991" t="s">
        <v>230</v>
      </c>
      <c r="E991" t="s">
        <v>1904</v>
      </c>
      <c r="F991" t="s">
        <v>15</v>
      </c>
      <c r="G991" t="s">
        <v>16</v>
      </c>
      <c r="H991">
        <v>60000000</v>
      </c>
      <c r="I991">
        <v>5.4</v>
      </c>
      <c r="J991" t="str">
        <f>IF(ISNUMBER(SEARCH("|",D991)),LEFT(D991,SEARCH("|",D991)-1),D991)</f>
        <v>Adventure</v>
      </c>
      <c r="K991">
        <f>(C991-H991)</f>
        <v>22569532</v>
      </c>
      <c r="L991">
        <f>CORREL(H991:H4776,C991:C4776)</f>
        <v>9.0280031830340585E-2</v>
      </c>
    </row>
    <row r="992" spans="1:12">
      <c r="A992" t="s">
        <v>1905</v>
      </c>
      <c r="B992">
        <v>100</v>
      </c>
      <c r="C992">
        <v>26005908</v>
      </c>
      <c r="D992" t="s">
        <v>636</v>
      </c>
      <c r="E992" t="s">
        <v>1906</v>
      </c>
      <c r="F992" t="s">
        <v>15</v>
      </c>
      <c r="G992" t="s">
        <v>153</v>
      </c>
      <c r="H992">
        <v>3500000</v>
      </c>
      <c r="I992">
        <v>7.2</v>
      </c>
      <c r="J992" t="str">
        <f>IF(ISNUMBER(SEARCH("|",D992)),LEFT(D992,SEARCH("|",D992)-1),D992)</f>
        <v>Adventure</v>
      </c>
      <c r="K992">
        <f>(C992-H992)</f>
        <v>22505908</v>
      </c>
      <c r="L992">
        <f>CORREL(H992:H4777,C992:C4777)</f>
        <v>9.0294408360439504E-2</v>
      </c>
    </row>
    <row r="993" spans="1:12">
      <c r="A993" t="s">
        <v>1907</v>
      </c>
      <c r="B993">
        <v>83</v>
      </c>
      <c r="C993">
        <v>25799043</v>
      </c>
      <c r="D993" t="s">
        <v>856</v>
      </c>
      <c r="E993" t="s">
        <v>1908</v>
      </c>
      <c r="F993" t="s">
        <v>15</v>
      </c>
      <c r="G993" t="s">
        <v>16</v>
      </c>
      <c r="H993">
        <v>3300000</v>
      </c>
      <c r="I993">
        <v>5.2</v>
      </c>
      <c r="J993" t="str">
        <f>IF(ISNUMBER(SEARCH("|",D993)),LEFT(D993,SEARCH("|",D993)-1),D993)</f>
        <v>Horror</v>
      </c>
      <c r="K993">
        <f>(C993-H993)</f>
        <v>22499043</v>
      </c>
      <c r="L993">
        <f>CORREL(H993:H4778,C993:C4778)</f>
        <v>9.0296831686661583E-2</v>
      </c>
    </row>
    <row r="994" spans="1:12">
      <c r="A994" t="s">
        <v>1909</v>
      </c>
      <c r="B994">
        <v>90</v>
      </c>
      <c r="C994">
        <v>31487293</v>
      </c>
      <c r="D994" t="s">
        <v>1397</v>
      </c>
      <c r="E994" t="s">
        <v>1910</v>
      </c>
      <c r="F994" t="s">
        <v>15</v>
      </c>
      <c r="G994" t="s">
        <v>16</v>
      </c>
      <c r="H994">
        <v>9000000</v>
      </c>
      <c r="I994">
        <v>6.7</v>
      </c>
      <c r="J994" t="str">
        <f>IF(ISNUMBER(SEARCH("|",D994)),LEFT(D994,SEARCH("|",D994)-1),D994)</f>
        <v>Comedy</v>
      </c>
      <c r="K994">
        <f>(C994-H994)</f>
        <v>22487293</v>
      </c>
      <c r="L994">
        <f>CORREL(H994:H4779,C994:C4779)</f>
        <v>9.0298892532840763E-2</v>
      </c>
    </row>
    <row r="995" spans="1:12">
      <c r="A995" t="s">
        <v>1143</v>
      </c>
      <c r="B995">
        <v>124</v>
      </c>
      <c r="C995">
        <v>52418902</v>
      </c>
      <c r="D995" t="s">
        <v>385</v>
      </c>
      <c r="E995" t="s">
        <v>1911</v>
      </c>
      <c r="F995" t="s">
        <v>15</v>
      </c>
      <c r="G995" t="s">
        <v>16</v>
      </c>
      <c r="H995">
        <v>30000000</v>
      </c>
      <c r="I995">
        <v>7.5</v>
      </c>
      <c r="J995" t="str">
        <f>IF(ISNUMBER(SEARCH("|",D995)),LEFT(D995,SEARCH("|",D995)-1),D995)</f>
        <v>Drama</v>
      </c>
      <c r="K995">
        <f>(C995-H995)</f>
        <v>22418902</v>
      </c>
      <c r="L995">
        <f>CORREL(H995:H4780,C995:C4780)</f>
        <v>9.0310106724602462E-2</v>
      </c>
    </row>
    <row r="996" spans="1:12">
      <c r="A996" t="s">
        <v>1912</v>
      </c>
      <c r="B996">
        <v>110</v>
      </c>
      <c r="C996">
        <v>97360069</v>
      </c>
      <c r="D996" t="s">
        <v>691</v>
      </c>
      <c r="E996" t="s">
        <v>1913</v>
      </c>
      <c r="F996" t="s">
        <v>15</v>
      </c>
      <c r="G996" t="s">
        <v>16</v>
      </c>
      <c r="H996">
        <v>75000000</v>
      </c>
      <c r="I996">
        <v>4.0999999999999996</v>
      </c>
      <c r="J996" t="str">
        <f>IF(ISNUMBER(SEARCH("|",D996)),LEFT(D996,SEARCH("|",D996)-1),D996)</f>
        <v>Action</v>
      </c>
      <c r="K996">
        <f>(C996-H996)</f>
        <v>22360069</v>
      </c>
      <c r="L996">
        <f>CORREL(H996:H4781,C996:C4781)</f>
        <v>9.0339738816723386E-2</v>
      </c>
    </row>
    <row r="997" spans="1:12">
      <c r="A997" t="s">
        <v>1914</v>
      </c>
      <c r="B997">
        <v>109</v>
      </c>
      <c r="C997">
        <v>33305037</v>
      </c>
      <c r="D997" t="s">
        <v>744</v>
      </c>
      <c r="E997" t="s">
        <v>1915</v>
      </c>
      <c r="F997" t="s">
        <v>15</v>
      </c>
      <c r="G997" t="s">
        <v>153</v>
      </c>
      <c r="H997">
        <v>11000000</v>
      </c>
      <c r="I997">
        <v>7.3</v>
      </c>
      <c r="J997" t="str">
        <f>IF(ISNUMBER(SEARCH("|",D997)),LEFT(D997,SEARCH("|",D997)-1),D997)</f>
        <v>Biography</v>
      </c>
      <c r="K997">
        <f>(C997-H997)</f>
        <v>22305037</v>
      </c>
      <c r="L997">
        <f>CORREL(H997:H4782,C997:C4782)</f>
        <v>9.0328067489492653E-2</v>
      </c>
    </row>
    <row r="998" spans="1:12">
      <c r="A998" t="s">
        <v>1890</v>
      </c>
      <c r="B998">
        <v>117</v>
      </c>
      <c r="C998">
        <v>27296514</v>
      </c>
      <c r="D998" t="s">
        <v>410</v>
      </c>
      <c r="E998" t="s">
        <v>1916</v>
      </c>
      <c r="F998" t="s">
        <v>15</v>
      </c>
      <c r="G998" t="s">
        <v>16</v>
      </c>
      <c r="H998">
        <v>5000000</v>
      </c>
      <c r="I998">
        <v>8</v>
      </c>
      <c r="J998" t="str">
        <f>IF(ISNUMBER(SEARCH("|",D998)),LEFT(D998,SEARCH("|",D998)-1),D998)</f>
        <v>Biography</v>
      </c>
      <c r="K998">
        <f>(C998-H998)</f>
        <v>22296514</v>
      </c>
      <c r="L998">
        <f>CORREL(H998:H4783,C998:C4783)</f>
        <v>9.0341849253229356E-2</v>
      </c>
    </row>
    <row r="999" spans="1:12">
      <c r="A999" t="s">
        <v>1867</v>
      </c>
      <c r="B999">
        <v>103</v>
      </c>
      <c r="C999">
        <v>27285953</v>
      </c>
      <c r="D999" t="s">
        <v>130</v>
      </c>
      <c r="E999" t="s">
        <v>1917</v>
      </c>
      <c r="F999" t="s">
        <v>15</v>
      </c>
      <c r="G999" t="s">
        <v>16</v>
      </c>
      <c r="H999">
        <v>5000000</v>
      </c>
      <c r="I999">
        <v>6.8</v>
      </c>
      <c r="J999" t="str">
        <f>IF(ISNUMBER(SEARCH("|",D999)),LEFT(D999,SEARCH("|",D999)-1),D999)</f>
        <v>Action</v>
      </c>
      <c r="K999">
        <f>(C999-H999)</f>
        <v>22285953</v>
      </c>
      <c r="L999">
        <f>CORREL(H999:H4784,C999:C4784)</f>
        <v>9.0346549453473979E-2</v>
      </c>
    </row>
    <row r="1000" spans="1:12">
      <c r="A1000" t="s">
        <v>1918</v>
      </c>
      <c r="B1000">
        <v>85</v>
      </c>
      <c r="C1000">
        <v>64238770</v>
      </c>
      <c r="D1000" t="s">
        <v>54</v>
      </c>
      <c r="E1000" t="s">
        <v>1919</v>
      </c>
      <c r="F1000" t="s">
        <v>15</v>
      </c>
      <c r="G1000" t="s">
        <v>472</v>
      </c>
      <c r="H1000">
        <v>42000000</v>
      </c>
      <c r="I1000">
        <v>5.8</v>
      </c>
      <c r="J1000" t="str">
        <f>IF(ISNUMBER(SEARCH("|",D1000)),LEFT(D1000,SEARCH("|",D1000)-1),D1000)</f>
        <v>Adventure</v>
      </c>
      <c r="K1000">
        <f>(C1000-H1000)</f>
        <v>22238770</v>
      </c>
      <c r="L1000">
        <f>CORREL(H1000:H4785,C1000:C4785)</f>
        <v>9.03512340126848E-2</v>
      </c>
    </row>
    <row r="1001" spans="1:12">
      <c r="A1001" t="s">
        <v>1920</v>
      </c>
      <c r="B1001">
        <v>97</v>
      </c>
      <c r="C1001">
        <v>38176108</v>
      </c>
      <c r="D1001" t="s">
        <v>233</v>
      </c>
      <c r="E1001" t="s">
        <v>1921</v>
      </c>
      <c r="F1001" t="s">
        <v>15</v>
      </c>
      <c r="G1001" t="s">
        <v>16</v>
      </c>
      <c r="H1001">
        <v>16000000</v>
      </c>
      <c r="I1001">
        <v>7.2</v>
      </c>
      <c r="J1001" t="str">
        <f>IF(ISNUMBER(SEARCH("|",D1001)),LEFT(D1001,SEARCH("|",D1001)-1),D1001)</f>
        <v>Comedy</v>
      </c>
      <c r="K1001">
        <f>(C1001-H1001)</f>
        <v>22176108</v>
      </c>
      <c r="L1001">
        <f>CORREL(H1001:H4786,C1001:C4786)</f>
        <v>9.0380592104672433E-2</v>
      </c>
    </row>
    <row r="1002" spans="1:12">
      <c r="A1002" t="s">
        <v>1264</v>
      </c>
      <c r="B1002">
        <v>103</v>
      </c>
      <c r="C1002">
        <v>53133888</v>
      </c>
      <c r="D1002" t="s">
        <v>1757</v>
      </c>
      <c r="E1002" t="s">
        <v>1922</v>
      </c>
      <c r="F1002" t="s">
        <v>15</v>
      </c>
      <c r="G1002" t="s">
        <v>16</v>
      </c>
      <c r="H1002">
        <v>31000000</v>
      </c>
      <c r="I1002">
        <v>6.3</v>
      </c>
      <c r="J1002" t="str">
        <f>IF(ISNUMBER(SEARCH("|",D1002)),LEFT(D1002,SEARCH("|",D1002)-1),D1002)</f>
        <v>Comedy</v>
      </c>
      <c r="K1002">
        <f>(C1002-H1002)</f>
        <v>22133888</v>
      </c>
      <c r="L1002">
        <f>CORREL(H1002:H4787,C1002:C4787)</f>
        <v>9.0400282229683673E-2</v>
      </c>
    </row>
    <row r="1003" spans="1:12">
      <c r="A1003" t="s">
        <v>1267</v>
      </c>
      <c r="B1003">
        <v>97</v>
      </c>
      <c r="C1003">
        <v>47124400</v>
      </c>
      <c r="D1003" t="s">
        <v>296</v>
      </c>
      <c r="E1003" t="s">
        <v>1923</v>
      </c>
      <c r="F1003" t="s">
        <v>15</v>
      </c>
      <c r="G1003" t="s">
        <v>16</v>
      </c>
      <c r="H1003">
        <v>25000000</v>
      </c>
      <c r="I1003">
        <v>6.6</v>
      </c>
      <c r="J1003" t="str">
        <f>IF(ISNUMBER(SEARCH("|",D1003)),LEFT(D1003,SEARCH("|",D1003)-1),D1003)</f>
        <v>Comedy</v>
      </c>
      <c r="K1003">
        <f>(C1003-H1003)</f>
        <v>22124400</v>
      </c>
      <c r="L1003">
        <f>CORREL(H1003:H4788,C1003:C4788)</f>
        <v>9.0429985558080586E-2</v>
      </c>
    </row>
    <row r="1004" spans="1:12">
      <c r="A1004" t="s">
        <v>1924</v>
      </c>
      <c r="B1004">
        <v>120</v>
      </c>
      <c r="C1004">
        <v>25000000</v>
      </c>
      <c r="D1004" t="s">
        <v>1103</v>
      </c>
      <c r="E1004" t="s">
        <v>1925</v>
      </c>
      <c r="F1004" t="s">
        <v>15</v>
      </c>
      <c r="G1004" t="s">
        <v>16</v>
      </c>
      <c r="H1004">
        <v>2883848</v>
      </c>
      <c r="I1004">
        <v>8.3000000000000007</v>
      </c>
      <c r="J1004" t="str">
        <f>IF(ISNUMBER(SEARCH("|",D1004)),LEFT(D1004,SEARCH("|",D1004)-1),D1004)</f>
        <v>Comedy</v>
      </c>
      <c r="K1004">
        <f>(C1004-H1004)</f>
        <v>22116152</v>
      </c>
      <c r="L1004">
        <f>CORREL(H1004:H4789,C1004:C4789)</f>
        <v>9.0457147799142268E-2</v>
      </c>
    </row>
    <row r="1005" spans="1:12">
      <c r="A1005" t="s">
        <v>98</v>
      </c>
      <c r="B1005">
        <v>93</v>
      </c>
      <c r="C1005">
        <v>48114556</v>
      </c>
      <c r="D1005" t="s">
        <v>283</v>
      </c>
      <c r="E1005" t="s">
        <v>1926</v>
      </c>
      <c r="F1005" t="s">
        <v>15</v>
      </c>
      <c r="G1005" t="s">
        <v>16</v>
      </c>
      <c r="H1005">
        <v>26000000</v>
      </c>
      <c r="I1005">
        <v>4.3</v>
      </c>
      <c r="J1005" t="str">
        <f>IF(ISNUMBER(SEARCH("|",D1005)),LEFT(D1005,SEARCH("|",D1005)-1),D1005)</f>
        <v>Comedy</v>
      </c>
      <c r="K1005">
        <f>(C1005-H1005)</f>
        <v>22114556</v>
      </c>
      <c r="L1005">
        <f>CORREL(H1005:H4790,C1005:C4790)</f>
        <v>9.0457921974162497E-2</v>
      </c>
    </row>
    <row r="1006" spans="1:12">
      <c r="A1006" t="s">
        <v>1927</v>
      </c>
      <c r="B1006">
        <v>140</v>
      </c>
      <c r="C1006">
        <v>32101000</v>
      </c>
      <c r="D1006" t="s">
        <v>790</v>
      </c>
      <c r="E1006" t="s">
        <v>1928</v>
      </c>
      <c r="F1006" t="s">
        <v>15</v>
      </c>
      <c r="G1006" t="s">
        <v>153</v>
      </c>
      <c r="H1006">
        <v>10000000</v>
      </c>
      <c r="I1006">
        <v>5.4</v>
      </c>
      <c r="J1006" t="str">
        <f>IF(ISNUMBER(SEARCH("|",D1006)),LEFT(D1006,SEARCH("|",D1006)-1),D1006)</f>
        <v>Horror</v>
      </c>
      <c r="K1006">
        <f>(C1006-H1006)</f>
        <v>22101000</v>
      </c>
      <c r="L1006">
        <f>CORREL(H1006:H4791,C1006:C4791)</f>
        <v>9.0485673088375781E-2</v>
      </c>
    </row>
    <row r="1007" spans="1:12">
      <c r="A1007" t="s">
        <v>1875</v>
      </c>
      <c r="B1007">
        <v>103</v>
      </c>
      <c r="C1007">
        <v>80021740</v>
      </c>
      <c r="D1007" t="s">
        <v>1929</v>
      </c>
      <c r="E1007" t="s">
        <v>1930</v>
      </c>
      <c r="F1007" t="s">
        <v>15</v>
      </c>
      <c r="G1007" t="s">
        <v>16</v>
      </c>
      <c r="H1007">
        <v>58000000</v>
      </c>
      <c r="I1007">
        <v>6.4</v>
      </c>
      <c r="J1007" t="str">
        <f>IF(ISNUMBER(SEARCH("|",D1007)),LEFT(D1007,SEARCH("|",D1007)-1),D1007)</f>
        <v>Adventure</v>
      </c>
      <c r="K1007">
        <f>(C1007-H1007)</f>
        <v>22021740</v>
      </c>
      <c r="L1007">
        <f>CORREL(H1007:H4792,C1007:C4792)</f>
        <v>9.0497849657907761E-2</v>
      </c>
    </row>
    <row r="1008" spans="1:12">
      <c r="A1008" t="s">
        <v>1067</v>
      </c>
      <c r="B1008">
        <v>82</v>
      </c>
      <c r="C1008">
        <v>49968653</v>
      </c>
      <c r="D1008" t="s">
        <v>128</v>
      </c>
      <c r="E1008" t="s">
        <v>1931</v>
      </c>
      <c r="F1008" t="s">
        <v>15</v>
      </c>
      <c r="G1008" t="s">
        <v>16</v>
      </c>
      <c r="H1008">
        <v>28000000</v>
      </c>
      <c r="I1008">
        <v>6.9</v>
      </c>
      <c r="J1008" t="str">
        <f>IF(ISNUMBER(SEARCH("|",D1008)),LEFT(D1008,SEARCH("|",D1008)-1),D1008)</f>
        <v>Comedy</v>
      </c>
      <c r="K1008">
        <f>(C1008-H1008)</f>
        <v>21968653</v>
      </c>
      <c r="L1008">
        <f>CORREL(H1008:H4793,C1008:C4793)</f>
        <v>9.0514835329818993E-2</v>
      </c>
    </row>
    <row r="1009" spans="1:12">
      <c r="A1009" t="s">
        <v>1932</v>
      </c>
      <c r="B1009">
        <v>99</v>
      </c>
      <c r="C1009">
        <v>37882551</v>
      </c>
      <c r="D1009" t="s">
        <v>96</v>
      </c>
      <c r="E1009" t="s">
        <v>1933</v>
      </c>
      <c r="F1009" t="s">
        <v>15</v>
      </c>
      <c r="G1009" t="s">
        <v>16</v>
      </c>
      <c r="H1009">
        <v>16000000</v>
      </c>
      <c r="I1009">
        <v>5.7</v>
      </c>
      <c r="J1009" t="str">
        <f>IF(ISNUMBER(SEARCH("|",D1009)),LEFT(D1009,SEARCH("|",D1009)-1),D1009)</f>
        <v>Comedy</v>
      </c>
      <c r="K1009">
        <f>(C1009-H1009)</f>
        <v>21882551</v>
      </c>
      <c r="L1009">
        <f>CORREL(H1009:H4794,C1009:C4794)</f>
        <v>9.0543420798992511E-2</v>
      </c>
    </row>
    <row r="1010" spans="1:12">
      <c r="A1010" t="s">
        <v>669</v>
      </c>
      <c r="B1010">
        <v>132</v>
      </c>
      <c r="C1010">
        <v>56876365</v>
      </c>
      <c r="D1010" t="s">
        <v>108</v>
      </c>
      <c r="E1010" t="s">
        <v>1934</v>
      </c>
      <c r="F1010" t="s">
        <v>15</v>
      </c>
      <c r="G1010" t="s">
        <v>16</v>
      </c>
      <c r="H1010">
        <v>35000000</v>
      </c>
      <c r="I1010">
        <v>6.4</v>
      </c>
      <c r="J1010" t="str">
        <f>IF(ISNUMBER(SEARCH("|",D1010)),LEFT(D1010,SEARCH("|",D1010)-1),D1010)</f>
        <v>Action</v>
      </c>
      <c r="K1010">
        <f>(C1010-H1010)</f>
        <v>21876365</v>
      </c>
      <c r="L1010">
        <f>CORREL(H1010:H4795,C1010:C4795)</f>
        <v>9.0562785690512751E-2</v>
      </c>
    </row>
    <row r="1011" spans="1:12">
      <c r="A1011" t="s">
        <v>1935</v>
      </c>
      <c r="B1011">
        <v>91</v>
      </c>
      <c r="C1011">
        <v>41867960</v>
      </c>
      <c r="D1011" t="s">
        <v>140</v>
      </c>
      <c r="E1011" t="s">
        <v>1936</v>
      </c>
      <c r="F1011" t="s">
        <v>15</v>
      </c>
      <c r="G1011" t="s">
        <v>16</v>
      </c>
      <c r="H1011">
        <v>20000000</v>
      </c>
      <c r="I1011">
        <v>5.5</v>
      </c>
      <c r="J1011" t="str">
        <f>IF(ISNUMBER(SEARCH("|",D1011)),LEFT(D1011,SEARCH("|",D1011)-1),D1011)</f>
        <v>Horror</v>
      </c>
      <c r="K1011">
        <f>(C1011-H1011)</f>
        <v>21867960</v>
      </c>
      <c r="L1011">
        <f>CORREL(H1011:H4796,C1011:C4796)</f>
        <v>9.0592975355411789E-2</v>
      </c>
    </row>
    <row r="1012" spans="1:12">
      <c r="A1012" t="s">
        <v>1937</v>
      </c>
      <c r="B1012">
        <v>93</v>
      </c>
      <c r="C1012">
        <v>40846082</v>
      </c>
      <c r="D1012" t="s">
        <v>372</v>
      </c>
      <c r="E1012" t="s">
        <v>1938</v>
      </c>
      <c r="F1012" t="s">
        <v>15</v>
      </c>
      <c r="G1012" t="s">
        <v>16</v>
      </c>
      <c r="H1012">
        <v>19000000</v>
      </c>
      <c r="I1012">
        <v>5.6</v>
      </c>
      <c r="J1012" t="str">
        <f>IF(ISNUMBER(SEARCH("|",D1012)),LEFT(D1012,SEARCH("|",D1012)-1),D1012)</f>
        <v>Horror</v>
      </c>
      <c r="K1012">
        <f>(C1012-H1012)</f>
        <v>21846082</v>
      </c>
      <c r="L1012">
        <f>CORREL(H1012:H4797,C1012:C4797)</f>
        <v>9.0616272973973497E-2</v>
      </c>
    </row>
    <row r="1013" spans="1:12">
      <c r="A1013" t="s">
        <v>1105</v>
      </c>
      <c r="B1013">
        <v>146</v>
      </c>
      <c r="C1013">
        <v>46836394</v>
      </c>
      <c r="D1013" t="s">
        <v>412</v>
      </c>
      <c r="E1013" t="s">
        <v>1939</v>
      </c>
      <c r="F1013" t="s">
        <v>15</v>
      </c>
      <c r="G1013" t="s">
        <v>16</v>
      </c>
      <c r="H1013">
        <v>25000000</v>
      </c>
      <c r="I1013">
        <v>8.6999999999999993</v>
      </c>
      <c r="J1013" t="str">
        <f>IF(ISNUMBER(SEARCH("|",D1013)),LEFT(D1013,SEARCH("|",D1013)-1),D1013)</f>
        <v>Biography</v>
      </c>
      <c r="K1013">
        <f>(C1013-H1013)</f>
        <v>21836394</v>
      </c>
      <c r="L1013">
        <f>CORREL(H1013:H4798,C1013:C4798)</f>
        <v>9.0638656492549763E-2</v>
      </c>
    </row>
    <row r="1014" spans="1:12">
      <c r="A1014" t="s">
        <v>746</v>
      </c>
      <c r="B1014">
        <v>91</v>
      </c>
      <c r="C1014">
        <v>66790248</v>
      </c>
      <c r="D1014" t="s">
        <v>493</v>
      </c>
      <c r="E1014" t="s">
        <v>1940</v>
      </c>
      <c r="F1014" t="s">
        <v>15</v>
      </c>
      <c r="G1014" t="s">
        <v>16</v>
      </c>
      <c r="H1014">
        <v>45000000</v>
      </c>
      <c r="I1014">
        <v>6.5</v>
      </c>
      <c r="J1014" t="str">
        <f>IF(ISNUMBER(SEARCH("|",D1014)),LEFT(D1014,SEARCH("|",D1014)-1),D1014)</f>
        <v>Drama</v>
      </c>
      <c r="K1014">
        <f>(C1014-H1014)</f>
        <v>21790248</v>
      </c>
      <c r="L1014">
        <f>CORREL(H1014:H4799,C1014:C4799)</f>
        <v>9.0665616178146585E-2</v>
      </c>
    </row>
    <row r="1015" spans="1:12">
      <c r="A1015" t="s">
        <v>1267</v>
      </c>
      <c r="B1015">
        <v>91</v>
      </c>
      <c r="C1015">
        <v>24788807</v>
      </c>
      <c r="D1015" t="s">
        <v>96</v>
      </c>
      <c r="E1015" t="s">
        <v>1941</v>
      </c>
      <c r="F1015" t="s">
        <v>15</v>
      </c>
      <c r="G1015" t="s">
        <v>153</v>
      </c>
      <c r="H1015">
        <v>3000000</v>
      </c>
      <c r="I1015">
        <v>7.4</v>
      </c>
      <c r="J1015" t="str">
        <f>IF(ISNUMBER(SEARCH("|",D1015)),LEFT(D1015,SEARCH("|",D1015)-1),D1015)</f>
        <v>Comedy</v>
      </c>
      <c r="K1015">
        <f>(C1015-H1015)</f>
        <v>21788807</v>
      </c>
      <c r="L1015">
        <f>CORREL(H1015:H4800,C1015:C4800)</f>
        <v>9.0693630220287744E-2</v>
      </c>
    </row>
    <row r="1016" spans="1:12">
      <c r="A1016" t="s">
        <v>1786</v>
      </c>
      <c r="B1016">
        <v>110</v>
      </c>
      <c r="C1016">
        <v>28747570</v>
      </c>
      <c r="D1016" t="s">
        <v>412</v>
      </c>
      <c r="E1016" t="s">
        <v>1942</v>
      </c>
      <c r="F1016" t="s">
        <v>15</v>
      </c>
      <c r="G1016" t="s">
        <v>472</v>
      </c>
      <c r="H1016">
        <v>7000000</v>
      </c>
      <c r="I1016">
        <v>7.4</v>
      </c>
      <c r="J1016" t="str">
        <f>IF(ISNUMBER(SEARCH("|",D1016)),LEFT(D1016,SEARCH("|",D1016)-1),D1016)</f>
        <v>Biography</v>
      </c>
      <c r="K1016">
        <f>(C1016-H1016)</f>
        <v>21747570</v>
      </c>
      <c r="L1016">
        <f>CORREL(H1016:H4801,C1016:C4801)</f>
        <v>9.0694186285166775E-2</v>
      </c>
    </row>
    <row r="1017" spans="1:12">
      <c r="A1017" t="s">
        <v>1943</v>
      </c>
      <c r="B1017">
        <v>113</v>
      </c>
      <c r="C1017">
        <v>87704396</v>
      </c>
      <c r="D1017" t="s">
        <v>1944</v>
      </c>
      <c r="E1017" t="s">
        <v>1945</v>
      </c>
      <c r="F1017" t="s">
        <v>15</v>
      </c>
      <c r="G1017" t="s">
        <v>16</v>
      </c>
      <c r="H1017">
        <v>66000000</v>
      </c>
      <c r="I1017">
        <v>6.2</v>
      </c>
      <c r="J1017" t="str">
        <f>IF(ISNUMBER(SEARCH("|",D1017)),LEFT(D1017,SEARCH("|",D1017)-1),D1017)</f>
        <v>Action</v>
      </c>
      <c r="K1017">
        <f>(C1017-H1017)</f>
        <v>21704396</v>
      </c>
      <c r="L1017">
        <f>CORREL(H1017:H4802,C1017:C4802)</f>
        <v>9.0701431612170896E-2</v>
      </c>
    </row>
    <row r="1018" spans="1:12">
      <c r="A1018" t="s">
        <v>1946</v>
      </c>
      <c r="B1018">
        <v>92</v>
      </c>
      <c r="C1018">
        <v>25138292</v>
      </c>
      <c r="D1018" t="s">
        <v>583</v>
      </c>
      <c r="E1018" t="s">
        <v>1947</v>
      </c>
      <c r="F1018" t="s">
        <v>15</v>
      </c>
      <c r="G1018" t="s">
        <v>16</v>
      </c>
      <c r="H1018">
        <v>3500000</v>
      </c>
      <c r="I1018">
        <v>6.8</v>
      </c>
      <c r="J1018" t="str">
        <f>IF(ISNUMBER(SEARCH("|",D1018)),LEFT(D1018,SEARCH("|",D1018)-1),D1018)</f>
        <v>Horror</v>
      </c>
      <c r="K1018">
        <f>(C1018-H1018)</f>
        <v>21638292</v>
      </c>
      <c r="L1018">
        <f>CORREL(H1018:H4803,C1018:C4803)</f>
        <v>9.0707193466383479E-2</v>
      </c>
    </row>
    <row r="1019" spans="1:12">
      <c r="A1019" t="s">
        <v>1433</v>
      </c>
      <c r="B1019">
        <v>98</v>
      </c>
      <c r="C1019">
        <v>24629916</v>
      </c>
      <c r="D1019" t="s">
        <v>1284</v>
      </c>
      <c r="E1019" t="s">
        <v>1948</v>
      </c>
      <c r="F1019" t="s">
        <v>15</v>
      </c>
      <c r="G1019" t="s">
        <v>16</v>
      </c>
      <c r="H1019">
        <v>3000000</v>
      </c>
      <c r="I1019">
        <v>5.0999999999999996</v>
      </c>
      <c r="J1019" t="str">
        <f>IF(ISNUMBER(SEARCH("|",D1019)),LEFT(D1019,SEARCH("|",D1019)-1),D1019)</f>
        <v>Comedy</v>
      </c>
      <c r="K1019">
        <f>(C1019-H1019)</f>
        <v>21629916</v>
      </c>
      <c r="L1019">
        <f>CORREL(H1019:H4804,C1019:C4804)</f>
        <v>9.0708414479210797E-2</v>
      </c>
    </row>
    <row r="1020" spans="1:12">
      <c r="A1020" t="s">
        <v>221</v>
      </c>
      <c r="B1020">
        <v>110</v>
      </c>
      <c r="C1020">
        <v>75604320</v>
      </c>
      <c r="D1020" t="s">
        <v>128</v>
      </c>
      <c r="E1020" t="s">
        <v>1949</v>
      </c>
      <c r="F1020" t="s">
        <v>15</v>
      </c>
      <c r="G1020" t="s">
        <v>16</v>
      </c>
      <c r="H1020">
        <v>54000000</v>
      </c>
      <c r="I1020">
        <v>5.6</v>
      </c>
      <c r="J1020" t="str">
        <f>IF(ISNUMBER(SEARCH("|",D1020)),LEFT(D1020,SEARCH("|",D1020)-1),D1020)</f>
        <v>Comedy</v>
      </c>
      <c r="K1020">
        <f>(C1020-H1020)</f>
        <v>21604320</v>
      </c>
      <c r="L1020">
        <f>CORREL(H1020:H4805,C1020:C4805)</f>
        <v>9.0708726386428282E-2</v>
      </c>
    </row>
    <row r="1021" spans="1:12">
      <c r="A1021" t="s">
        <v>680</v>
      </c>
      <c r="B1021">
        <v>90</v>
      </c>
      <c r="C1021">
        <v>72601713</v>
      </c>
      <c r="D1021" t="s">
        <v>88</v>
      </c>
      <c r="E1021" t="s">
        <v>1950</v>
      </c>
      <c r="F1021" t="s">
        <v>15</v>
      </c>
      <c r="G1021" t="s">
        <v>1097</v>
      </c>
      <c r="H1021">
        <v>51000000</v>
      </c>
      <c r="I1021">
        <v>5.6</v>
      </c>
      <c r="J1021" t="str">
        <f>IF(ISNUMBER(SEARCH("|",D1021)),LEFT(D1021,SEARCH("|",D1021)-1),D1021)</f>
        <v>Animation</v>
      </c>
      <c r="K1021">
        <f>(C1021-H1021)</f>
        <v>21601713</v>
      </c>
      <c r="L1021">
        <f>CORREL(H1021:H4806,C1021:C4806)</f>
        <v>9.0730140904939582E-2</v>
      </c>
    </row>
    <row r="1022" spans="1:12">
      <c r="A1022" t="s">
        <v>1951</v>
      </c>
      <c r="B1022">
        <v>172</v>
      </c>
      <c r="C1022">
        <v>23650000</v>
      </c>
      <c r="D1022" t="s">
        <v>499</v>
      </c>
      <c r="E1022" t="s">
        <v>1952</v>
      </c>
      <c r="F1022" t="s">
        <v>15</v>
      </c>
      <c r="G1022" t="s">
        <v>16</v>
      </c>
      <c r="H1022">
        <v>2100000</v>
      </c>
      <c r="I1022">
        <v>8.1</v>
      </c>
      <c r="J1022" t="str">
        <f>IF(ISNUMBER(SEARCH("|",D1022)),LEFT(D1022,SEARCH("|",D1022)-1),D1022)</f>
        <v>Drama</v>
      </c>
      <c r="K1022">
        <f>(C1022-H1022)</f>
        <v>21550000</v>
      </c>
      <c r="L1022">
        <f>CORREL(H1022:H4807,C1022:C4807)</f>
        <v>9.0754287827727598E-2</v>
      </c>
    </row>
    <row r="1023" spans="1:12">
      <c r="A1023" t="s">
        <v>204</v>
      </c>
      <c r="B1023">
        <v>140</v>
      </c>
      <c r="C1023">
        <v>111544445</v>
      </c>
      <c r="D1023" t="s">
        <v>1645</v>
      </c>
      <c r="E1023" t="s">
        <v>1953</v>
      </c>
      <c r="F1023" t="s">
        <v>15</v>
      </c>
      <c r="G1023" t="s">
        <v>16</v>
      </c>
      <c r="H1023">
        <v>90000000</v>
      </c>
      <c r="I1023">
        <v>7.3</v>
      </c>
      <c r="J1023" t="str">
        <f>IF(ISNUMBER(SEARCH("|",D1023)),LEFT(D1023,SEARCH("|",D1023)-1),D1023)</f>
        <v>Action</v>
      </c>
      <c r="K1023">
        <f>(C1023-H1023)</f>
        <v>21544445</v>
      </c>
      <c r="L1023">
        <f>CORREL(H1023:H4808,C1023:C4808)</f>
        <v>9.0752872256402661E-2</v>
      </c>
    </row>
    <row r="1024" spans="1:12">
      <c r="A1024" t="s">
        <v>1954</v>
      </c>
      <c r="B1024">
        <v>131</v>
      </c>
      <c r="C1024">
        <v>41300105</v>
      </c>
      <c r="D1024" t="s">
        <v>1955</v>
      </c>
      <c r="E1024" t="s">
        <v>1956</v>
      </c>
      <c r="F1024" t="s">
        <v>15</v>
      </c>
      <c r="G1024" t="s">
        <v>153</v>
      </c>
      <c r="H1024">
        <v>19800000</v>
      </c>
      <c r="I1024">
        <v>7.3</v>
      </c>
      <c r="J1024" t="str">
        <f>IF(ISNUMBER(SEARCH("|",D1024)),LEFT(D1024,SEARCH("|",D1024)-1),D1024)</f>
        <v>Drama</v>
      </c>
      <c r="K1024">
        <f>(C1024-H1024)</f>
        <v>21500105</v>
      </c>
      <c r="L1024">
        <f>CORREL(H1024:H4809,C1024:C4809)</f>
        <v>9.0703993879444472E-2</v>
      </c>
    </row>
    <row r="1025" spans="1:12">
      <c r="A1025" t="s">
        <v>562</v>
      </c>
      <c r="B1025">
        <v>91</v>
      </c>
      <c r="C1025">
        <v>51475962</v>
      </c>
      <c r="D1025" t="s">
        <v>552</v>
      </c>
      <c r="E1025" t="s">
        <v>1957</v>
      </c>
      <c r="F1025" t="s">
        <v>15</v>
      </c>
      <c r="G1025" t="s">
        <v>16</v>
      </c>
      <c r="H1025">
        <v>30000000</v>
      </c>
      <c r="I1025">
        <v>7.3</v>
      </c>
      <c r="J1025" t="str">
        <f>IF(ISNUMBER(SEARCH("|",D1025)),LEFT(D1025,SEARCH("|",D1025)-1),D1025)</f>
        <v>Mystery</v>
      </c>
      <c r="K1025">
        <f>(C1025-H1025)</f>
        <v>21475962</v>
      </c>
      <c r="L1025">
        <f>CORREL(H1025:H4810,C1025:C4810)</f>
        <v>9.0726875512452648E-2</v>
      </c>
    </row>
    <row r="1026" spans="1:12">
      <c r="A1026" t="s">
        <v>1958</v>
      </c>
      <c r="B1026">
        <v>90</v>
      </c>
      <c r="C1026">
        <v>24475193</v>
      </c>
      <c r="D1026" t="s">
        <v>233</v>
      </c>
      <c r="E1026" t="s">
        <v>1959</v>
      </c>
      <c r="F1026" t="s">
        <v>15</v>
      </c>
      <c r="G1026" t="s">
        <v>16</v>
      </c>
      <c r="H1026">
        <v>3000000</v>
      </c>
      <c r="I1026">
        <v>6.6</v>
      </c>
      <c r="J1026" t="str">
        <f>IF(ISNUMBER(SEARCH("|",D1026)),LEFT(D1026,SEARCH("|",D1026)-1),D1026)</f>
        <v>Comedy</v>
      </c>
      <c r="K1026">
        <f>(C1026-H1026)</f>
        <v>21475193</v>
      </c>
      <c r="L1026">
        <f>CORREL(H1026:H4811,C1026:C4811)</f>
        <v>9.0756008274978331E-2</v>
      </c>
    </row>
    <row r="1027" spans="1:12">
      <c r="A1027" t="s">
        <v>1960</v>
      </c>
      <c r="B1027">
        <v>106</v>
      </c>
      <c r="C1027">
        <v>27457409</v>
      </c>
      <c r="D1027" t="s">
        <v>65</v>
      </c>
      <c r="E1027" t="s">
        <v>1961</v>
      </c>
      <c r="F1027" t="s">
        <v>15</v>
      </c>
      <c r="G1027" t="s">
        <v>16</v>
      </c>
      <c r="H1027">
        <v>6000000</v>
      </c>
      <c r="I1027">
        <v>6.3</v>
      </c>
      <c r="J1027" t="str">
        <f>IF(ISNUMBER(SEARCH("|",D1027)),LEFT(D1027,SEARCH("|",D1027)-1),D1027)</f>
        <v>Comedy</v>
      </c>
      <c r="K1027">
        <f>(C1027-H1027)</f>
        <v>21457409</v>
      </c>
      <c r="L1027">
        <f>CORREL(H1027:H4812,C1027:C4812)</f>
        <v>9.0756188863815992E-2</v>
      </c>
    </row>
    <row r="1028" spans="1:12">
      <c r="A1028" t="s">
        <v>1962</v>
      </c>
      <c r="B1028">
        <v>99</v>
      </c>
      <c r="C1028">
        <v>51432423</v>
      </c>
      <c r="D1028" t="s">
        <v>1963</v>
      </c>
      <c r="E1028" t="s">
        <v>1964</v>
      </c>
      <c r="F1028" t="s">
        <v>15</v>
      </c>
      <c r="G1028" t="s">
        <v>16</v>
      </c>
      <c r="H1028">
        <v>30000000</v>
      </c>
      <c r="I1028">
        <v>5.0999999999999996</v>
      </c>
      <c r="J1028" t="str">
        <f>IF(ISNUMBER(SEARCH("|",D1028)),LEFT(D1028,SEARCH("|",D1028)-1),D1028)</f>
        <v>Comedy</v>
      </c>
      <c r="K1028">
        <f>(C1028-H1028)</f>
        <v>21432423</v>
      </c>
      <c r="L1028">
        <f>CORREL(H1028:H4813,C1028:C4813)</f>
        <v>9.0761522821374521E-2</v>
      </c>
    </row>
    <row r="1029" spans="1:12">
      <c r="A1029" t="s">
        <v>1152</v>
      </c>
      <c r="B1029">
        <v>165</v>
      </c>
      <c r="C1029">
        <v>25359200</v>
      </c>
      <c r="D1029" t="s">
        <v>256</v>
      </c>
      <c r="E1029" t="s">
        <v>1965</v>
      </c>
      <c r="F1029" t="s">
        <v>15</v>
      </c>
      <c r="G1029" t="s">
        <v>16</v>
      </c>
      <c r="H1029">
        <v>4000000</v>
      </c>
      <c r="I1029">
        <v>8</v>
      </c>
      <c r="J1029" t="str">
        <f>IF(ISNUMBER(SEARCH("|",D1029)),LEFT(D1029,SEARCH("|",D1029)-1),D1029)</f>
        <v>Drama</v>
      </c>
      <c r="K1029">
        <f>(C1029-H1029)</f>
        <v>21359200</v>
      </c>
      <c r="L1029">
        <f>CORREL(H1029:H4814,C1029:C4814)</f>
        <v>9.0790656076152582E-2</v>
      </c>
    </row>
    <row r="1030" spans="1:12">
      <c r="A1030" t="s">
        <v>554</v>
      </c>
      <c r="B1030">
        <v>113</v>
      </c>
      <c r="C1030">
        <v>69304264</v>
      </c>
      <c r="D1030" t="s">
        <v>1966</v>
      </c>
      <c r="E1030" t="s">
        <v>1967</v>
      </c>
      <c r="F1030" t="s">
        <v>15</v>
      </c>
      <c r="G1030" t="s">
        <v>16</v>
      </c>
      <c r="H1030">
        <v>48000000</v>
      </c>
      <c r="I1030">
        <v>6.8</v>
      </c>
      <c r="J1030" t="str">
        <f>IF(ISNUMBER(SEARCH("|",D1030)),LEFT(D1030,SEARCH("|",D1030)-1),D1030)</f>
        <v>Crime</v>
      </c>
      <c r="K1030">
        <f>(C1030-H1030)</f>
        <v>21304264</v>
      </c>
      <c r="L1030">
        <f>CORREL(H1030:H4815,C1030:C4815)</f>
        <v>9.0792430375105246E-2</v>
      </c>
    </row>
    <row r="1031" spans="1:12">
      <c r="A1031" t="s">
        <v>1968</v>
      </c>
      <c r="B1031">
        <v>91</v>
      </c>
      <c r="C1031">
        <v>37300107</v>
      </c>
      <c r="D1031" t="s">
        <v>944</v>
      </c>
      <c r="E1031" t="s">
        <v>1969</v>
      </c>
      <c r="F1031" t="s">
        <v>15</v>
      </c>
      <c r="G1031" t="s">
        <v>16</v>
      </c>
      <c r="H1031">
        <v>16000000</v>
      </c>
      <c r="I1031">
        <v>4.8</v>
      </c>
      <c r="J1031" t="str">
        <f>IF(ISNUMBER(SEARCH("|",D1031)),LEFT(D1031,SEARCH("|",D1031)-1),D1031)</f>
        <v>Drama</v>
      </c>
      <c r="K1031">
        <f>(C1031-H1031)</f>
        <v>21300107</v>
      </c>
      <c r="L1031">
        <f>CORREL(H1031:H4816,C1031:C4816)</f>
        <v>9.0818734907644402E-2</v>
      </c>
    </row>
    <row r="1032" spans="1:12">
      <c r="A1032" t="s">
        <v>1970</v>
      </c>
      <c r="B1032">
        <v>102</v>
      </c>
      <c r="C1032">
        <v>47285499</v>
      </c>
      <c r="D1032" t="s">
        <v>1971</v>
      </c>
      <c r="E1032" t="s">
        <v>1972</v>
      </c>
      <c r="F1032" t="s">
        <v>15</v>
      </c>
      <c r="G1032" t="s">
        <v>16</v>
      </c>
      <c r="H1032">
        <v>26000000</v>
      </c>
      <c r="I1032">
        <v>5</v>
      </c>
      <c r="J1032" t="str">
        <f>IF(ISNUMBER(SEARCH("|",D1032)),LEFT(D1032,SEARCH("|",D1032)-1),D1032)</f>
        <v>Action</v>
      </c>
      <c r="K1032">
        <f>(C1032-H1032)</f>
        <v>21285499</v>
      </c>
      <c r="L1032">
        <f>CORREL(H1032:H4817,C1032:C4817)</f>
        <v>9.0837622309200644E-2</v>
      </c>
    </row>
    <row r="1033" spans="1:12">
      <c r="A1033" t="s">
        <v>34</v>
      </c>
      <c r="B1033">
        <v>118</v>
      </c>
      <c r="C1033">
        <v>67263182</v>
      </c>
      <c r="D1033" t="s">
        <v>80</v>
      </c>
      <c r="E1033" t="s">
        <v>1973</v>
      </c>
      <c r="F1033" t="s">
        <v>15</v>
      </c>
      <c r="G1033" t="s">
        <v>16</v>
      </c>
      <c r="H1033">
        <v>46000000</v>
      </c>
      <c r="I1033">
        <v>7.2</v>
      </c>
      <c r="J1033" t="str">
        <f>IF(ISNUMBER(SEARCH("|",D1033)),LEFT(D1033,SEARCH("|",D1033)-1),D1033)</f>
        <v>Drama</v>
      </c>
      <c r="K1033">
        <f>(C1033-H1033)</f>
        <v>21263182</v>
      </c>
      <c r="L1033">
        <f>CORREL(H1033:H4818,C1033:C4818)</f>
        <v>9.0864835219335124E-2</v>
      </c>
    </row>
    <row r="1034" spans="1:12">
      <c r="A1034" t="s">
        <v>1291</v>
      </c>
      <c r="B1034">
        <v>130</v>
      </c>
      <c r="C1034">
        <v>51185897</v>
      </c>
      <c r="D1034" t="s">
        <v>473</v>
      </c>
      <c r="E1034" t="s">
        <v>1974</v>
      </c>
      <c r="F1034" t="s">
        <v>15</v>
      </c>
      <c r="G1034" t="s">
        <v>153</v>
      </c>
      <c r="H1034">
        <v>30000000</v>
      </c>
      <c r="I1034">
        <v>6.7</v>
      </c>
      <c r="J1034" t="str">
        <f>IF(ISNUMBER(SEARCH("|",D1034)),LEFT(D1034,SEARCH("|",D1034)-1),D1034)</f>
        <v>Action</v>
      </c>
      <c r="K1034">
        <f>(C1034-H1034)</f>
        <v>21185897</v>
      </c>
      <c r="L1034">
        <f>CORREL(H1034:H4819,C1034:C4819)</f>
        <v>9.0892377038333583E-2</v>
      </c>
    </row>
    <row r="1035" spans="1:12">
      <c r="A1035" t="s">
        <v>1975</v>
      </c>
      <c r="B1035">
        <v>95</v>
      </c>
      <c r="C1035">
        <v>76137505</v>
      </c>
      <c r="D1035" t="s">
        <v>575</v>
      </c>
      <c r="E1035" t="s">
        <v>1976</v>
      </c>
      <c r="F1035" t="s">
        <v>15</v>
      </c>
      <c r="G1035" t="s">
        <v>153</v>
      </c>
      <c r="H1035">
        <v>55000000</v>
      </c>
      <c r="I1035">
        <v>7.2</v>
      </c>
      <c r="J1035" t="str">
        <f>IF(ISNUMBER(SEARCH("|",D1035)),LEFT(D1035,SEARCH("|",D1035)-1),D1035)</f>
        <v>Animation</v>
      </c>
      <c r="K1035">
        <f>(C1035-H1035)</f>
        <v>21137505</v>
      </c>
      <c r="L1035">
        <f>CORREL(H1035:H4820,C1035:C4820)</f>
        <v>9.0921313632910464E-2</v>
      </c>
    </row>
    <row r="1036" spans="1:12">
      <c r="A1036" t="s">
        <v>812</v>
      </c>
      <c r="B1036">
        <v>96</v>
      </c>
      <c r="C1036">
        <v>32131483</v>
      </c>
      <c r="D1036" t="s">
        <v>372</v>
      </c>
      <c r="E1036" t="s">
        <v>1977</v>
      </c>
      <c r="F1036" t="s">
        <v>15</v>
      </c>
      <c r="G1036" t="s">
        <v>16</v>
      </c>
      <c r="H1036">
        <v>11000000</v>
      </c>
      <c r="I1036">
        <v>4.9000000000000004</v>
      </c>
      <c r="J1036" t="str">
        <f>IF(ISNUMBER(SEARCH("|",D1036)),LEFT(D1036,SEARCH("|",D1036)-1),D1036)</f>
        <v>Horror</v>
      </c>
      <c r="K1036">
        <f>(C1036-H1036)</f>
        <v>21131483</v>
      </c>
      <c r="L1036">
        <f>CORREL(H1036:H4821,C1036:C4821)</f>
        <v>9.0941836634436141E-2</v>
      </c>
    </row>
    <row r="1037" spans="1:12">
      <c r="A1037" t="s">
        <v>869</v>
      </c>
      <c r="B1037">
        <v>118</v>
      </c>
      <c r="C1037">
        <v>101111837</v>
      </c>
      <c r="D1037" t="s">
        <v>377</v>
      </c>
      <c r="E1037" t="s">
        <v>1978</v>
      </c>
      <c r="F1037" t="s">
        <v>15</v>
      </c>
      <c r="G1037" t="s">
        <v>16</v>
      </c>
      <c r="H1037">
        <v>80000000</v>
      </c>
      <c r="I1037">
        <v>6.6</v>
      </c>
      <c r="J1037" t="str">
        <f>IF(ISNUMBER(SEARCH("|",D1037)),LEFT(D1037,SEARCH("|",D1037)-1),D1037)</f>
        <v>Action</v>
      </c>
      <c r="K1037">
        <f>(C1037-H1037)</f>
        <v>21111837</v>
      </c>
      <c r="L1037">
        <f>CORREL(H1037:H4822,C1037:C4822)</f>
        <v>9.0954344328845985E-2</v>
      </c>
    </row>
    <row r="1038" spans="1:12">
      <c r="A1038" t="s">
        <v>713</v>
      </c>
      <c r="B1038">
        <v>83</v>
      </c>
      <c r="C1038">
        <v>51109400</v>
      </c>
      <c r="D1038" t="s">
        <v>397</v>
      </c>
      <c r="E1038" t="s">
        <v>1979</v>
      </c>
      <c r="F1038" t="s">
        <v>15</v>
      </c>
      <c r="G1038" t="s">
        <v>16</v>
      </c>
      <c r="H1038">
        <v>30000000</v>
      </c>
      <c r="I1038">
        <v>6.4</v>
      </c>
      <c r="J1038" t="str">
        <f>IF(ISNUMBER(SEARCH("|",D1038)),LEFT(D1038,SEARCH("|",D1038)-1),D1038)</f>
        <v>Comedy</v>
      </c>
      <c r="K1038">
        <f>(C1038-H1038)</f>
        <v>21109400</v>
      </c>
      <c r="L1038">
        <f>CORREL(H1038:H4823,C1038:C4823)</f>
        <v>9.093252700856666E-2</v>
      </c>
    </row>
    <row r="1039" spans="1:12">
      <c r="A1039" t="s">
        <v>1980</v>
      </c>
      <c r="B1039">
        <v>101</v>
      </c>
      <c r="C1039">
        <v>51097664</v>
      </c>
      <c r="D1039" t="s">
        <v>1162</v>
      </c>
      <c r="E1039" t="s">
        <v>1981</v>
      </c>
      <c r="F1039" t="s">
        <v>15</v>
      </c>
      <c r="G1039" t="s">
        <v>16</v>
      </c>
      <c r="H1039">
        <v>30000000</v>
      </c>
      <c r="I1039">
        <v>5.9</v>
      </c>
      <c r="J1039" t="str">
        <f>IF(ISNUMBER(SEARCH("|",D1039)),LEFT(D1039,SEARCH("|",D1039)-1),D1039)</f>
        <v>Drama</v>
      </c>
      <c r="K1039">
        <f>(C1039-H1039)</f>
        <v>21097664</v>
      </c>
      <c r="L1039">
        <f>CORREL(H1039:H4824,C1039:C4824)</f>
        <v>9.0961514750883682E-2</v>
      </c>
    </row>
    <row r="1040" spans="1:12">
      <c r="A1040" t="s">
        <v>1223</v>
      </c>
      <c r="B1040">
        <v>120</v>
      </c>
      <c r="C1040">
        <v>27545445</v>
      </c>
      <c r="D1040" t="s">
        <v>256</v>
      </c>
      <c r="E1040" t="s">
        <v>1982</v>
      </c>
      <c r="F1040" t="s">
        <v>15</v>
      </c>
      <c r="G1040" t="s">
        <v>16</v>
      </c>
      <c r="H1040">
        <v>6500000</v>
      </c>
      <c r="I1040">
        <v>7.9</v>
      </c>
      <c r="J1040" t="str">
        <f>IF(ISNUMBER(SEARCH("|",D1040)),LEFT(D1040,SEARCH("|",D1040)-1),D1040)</f>
        <v>Drama</v>
      </c>
      <c r="K1040">
        <f>(C1040-H1040)</f>
        <v>21045445</v>
      </c>
      <c r="L1040">
        <f>CORREL(H1040:H4825,C1040:C4825)</f>
        <v>9.099051490834055E-2</v>
      </c>
    </row>
    <row r="1041" spans="1:12">
      <c r="A1041" t="s">
        <v>1983</v>
      </c>
      <c r="B1041">
        <v>103</v>
      </c>
      <c r="C1041">
        <v>50041732</v>
      </c>
      <c r="D1041" t="s">
        <v>140</v>
      </c>
      <c r="E1041" t="s">
        <v>1984</v>
      </c>
      <c r="F1041" t="s">
        <v>15</v>
      </c>
      <c r="G1041" t="s">
        <v>16</v>
      </c>
      <c r="H1041">
        <v>29000000</v>
      </c>
      <c r="I1041">
        <v>6.2</v>
      </c>
      <c r="J1041" t="str">
        <f>IF(ISNUMBER(SEARCH("|",D1041)),LEFT(D1041,SEARCH("|",D1041)-1),D1041)</f>
        <v>Horror</v>
      </c>
      <c r="K1041">
        <f>(C1041-H1041)</f>
        <v>21041732</v>
      </c>
      <c r="L1041">
        <f>CORREL(H1041:H4826,C1041:C4826)</f>
        <v>9.0996197070449272E-2</v>
      </c>
    </row>
    <row r="1042" spans="1:12">
      <c r="A1042" t="s">
        <v>963</v>
      </c>
      <c r="B1042">
        <v>125</v>
      </c>
      <c r="C1042">
        <v>60000000</v>
      </c>
      <c r="D1042" t="s">
        <v>1985</v>
      </c>
      <c r="E1042" t="s">
        <v>1986</v>
      </c>
      <c r="F1042" t="s">
        <v>15</v>
      </c>
      <c r="G1042" t="s">
        <v>153</v>
      </c>
      <c r="H1042">
        <v>39000000</v>
      </c>
      <c r="I1042">
        <v>4.9000000000000004</v>
      </c>
      <c r="J1042" t="str">
        <f>IF(ISNUMBER(SEARCH("|",D1042)),LEFT(D1042,SEARCH("|",D1042)-1),D1042)</f>
        <v>Action</v>
      </c>
      <c r="K1042">
        <f>(C1042-H1042)</f>
        <v>21000000</v>
      </c>
      <c r="L1042">
        <f>CORREL(H1042:H4827,C1042:C4827)</f>
        <v>9.1024782474002072E-2</v>
      </c>
    </row>
    <row r="1043" spans="1:12">
      <c r="A1043" t="s">
        <v>1987</v>
      </c>
      <c r="B1043">
        <v>219</v>
      </c>
      <c r="C1043">
        <v>43984230</v>
      </c>
      <c r="D1043" t="s">
        <v>744</v>
      </c>
      <c r="E1043" t="s">
        <v>1988</v>
      </c>
      <c r="F1043" t="s">
        <v>15</v>
      </c>
      <c r="G1043" t="s">
        <v>1190</v>
      </c>
      <c r="H1043">
        <v>23000000</v>
      </c>
      <c r="I1043">
        <v>7.8</v>
      </c>
      <c r="J1043" t="str">
        <f>IF(ISNUMBER(SEARCH("|",D1043)),LEFT(D1043,SEARCH("|",D1043)-1),D1043)</f>
        <v>Biography</v>
      </c>
      <c r="K1043">
        <f>(C1043-H1043)</f>
        <v>20984230</v>
      </c>
      <c r="L1043">
        <f>CORREL(H1043:H4828,C1043:C4828)</f>
        <v>9.1054668385406309E-2</v>
      </c>
    </row>
    <row r="1044" spans="1:12">
      <c r="A1044" t="s">
        <v>1989</v>
      </c>
      <c r="B1044">
        <v>96</v>
      </c>
      <c r="C1044">
        <v>37939782</v>
      </c>
      <c r="D1044" t="s">
        <v>128</v>
      </c>
      <c r="E1044" t="s">
        <v>1990</v>
      </c>
      <c r="F1044" t="s">
        <v>15</v>
      </c>
      <c r="G1044" t="s">
        <v>16</v>
      </c>
      <c r="H1044">
        <v>17000000</v>
      </c>
      <c r="I1044">
        <v>5.6</v>
      </c>
      <c r="J1044" t="str">
        <f>IF(ISNUMBER(SEARCH("|",D1044)),LEFT(D1044,SEARCH("|",D1044)-1),D1044)</f>
        <v>Comedy</v>
      </c>
      <c r="K1044">
        <f>(C1044-H1044)</f>
        <v>20939782</v>
      </c>
      <c r="L1044">
        <f>CORREL(H1044:H4829,C1044:C4829)</f>
        <v>9.107980825649549E-2</v>
      </c>
    </row>
    <row r="1045" spans="1:12">
      <c r="A1045" t="s">
        <v>1991</v>
      </c>
      <c r="B1045">
        <v>123</v>
      </c>
      <c r="C1045">
        <v>50921738</v>
      </c>
      <c r="D1045" t="s">
        <v>1992</v>
      </c>
      <c r="E1045" t="s">
        <v>1993</v>
      </c>
      <c r="F1045" t="s">
        <v>15</v>
      </c>
      <c r="G1045" t="s">
        <v>153</v>
      </c>
      <c r="H1045">
        <v>30000000</v>
      </c>
      <c r="I1045">
        <v>7.8</v>
      </c>
      <c r="J1045" t="str">
        <f>IF(ISNUMBER(SEARCH("|",D1045)),LEFT(D1045,SEARCH("|",D1045)-1),D1045)</f>
        <v>Drama</v>
      </c>
      <c r="K1045">
        <f>(C1045-H1045)</f>
        <v>20921738</v>
      </c>
      <c r="L1045">
        <f>CORREL(H1045:H4830,C1045:C4830)</f>
        <v>9.1099510822767765E-2</v>
      </c>
    </row>
    <row r="1046" spans="1:12">
      <c r="A1046" t="s">
        <v>1053</v>
      </c>
      <c r="B1046">
        <v>118</v>
      </c>
      <c r="C1046">
        <v>85911262</v>
      </c>
      <c r="D1046" t="s">
        <v>1994</v>
      </c>
      <c r="E1046" t="s">
        <v>1995</v>
      </c>
      <c r="F1046" t="s">
        <v>15</v>
      </c>
      <c r="G1046" t="s">
        <v>16</v>
      </c>
      <c r="H1046">
        <v>65000000</v>
      </c>
      <c r="I1046">
        <v>5.2</v>
      </c>
      <c r="J1046" t="str">
        <f>IF(ISNUMBER(SEARCH("|",D1046)),LEFT(D1046,SEARCH("|",D1046)-1),D1046)</f>
        <v>Comedy</v>
      </c>
      <c r="K1046">
        <f>(C1046-H1046)</f>
        <v>20911262</v>
      </c>
      <c r="L1046">
        <f>CORREL(H1046:H4831,C1046:C4831)</f>
        <v>9.1128404396514692E-2</v>
      </c>
    </row>
    <row r="1047" spans="1:12">
      <c r="A1047" t="s">
        <v>1996</v>
      </c>
      <c r="B1047">
        <v>123</v>
      </c>
      <c r="C1047">
        <v>35887263</v>
      </c>
      <c r="D1047" t="s">
        <v>922</v>
      </c>
      <c r="E1047" t="s">
        <v>1997</v>
      </c>
      <c r="F1047" t="s">
        <v>15</v>
      </c>
      <c r="G1047" t="s">
        <v>153</v>
      </c>
      <c r="H1047">
        <v>15000000</v>
      </c>
      <c r="I1047">
        <v>7.7</v>
      </c>
      <c r="J1047" t="str">
        <f>IF(ISNUMBER(SEARCH("|",D1047)),LEFT(D1047,SEARCH("|",D1047)-1),D1047)</f>
        <v>Biography</v>
      </c>
      <c r="K1047">
        <f>(C1047-H1047)</f>
        <v>20887263</v>
      </c>
      <c r="L1047">
        <f>CORREL(H1047:H4832,C1047:C4832)</f>
        <v>9.1136373875925603E-2</v>
      </c>
    </row>
    <row r="1048" spans="1:12">
      <c r="A1048" t="s">
        <v>1053</v>
      </c>
      <c r="B1048">
        <v>109</v>
      </c>
      <c r="C1048">
        <v>55802754</v>
      </c>
      <c r="D1048" t="s">
        <v>128</v>
      </c>
      <c r="E1048" t="s">
        <v>1998</v>
      </c>
      <c r="F1048" t="s">
        <v>15</v>
      </c>
      <c r="G1048" t="s">
        <v>16</v>
      </c>
      <c r="H1048">
        <v>35000000</v>
      </c>
      <c r="I1048">
        <v>6.6</v>
      </c>
      <c r="J1048" t="str">
        <f>IF(ISNUMBER(SEARCH("|",D1048)),LEFT(D1048,SEARCH("|",D1048)-1),D1048)</f>
        <v>Comedy</v>
      </c>
      <c r="K1048">
        <f>(C1048-H1048)</f>
        <v>20802754</v>
      </c>
      <c r="L1048">
        <f>CORREL(H1048:H4833,C1048:C4833)</f>
        <v>9.1153841260676285E-2</v>
      </c>
    </row>
    <row r="1049" spans="1:12">
      <c r="A1049" t="s">
        <v>170</v>
      </c>
      <c r="B1049">
        <v>107</v>
      </c>
      <c r="C1049">
        <v>34793160</v>
      </c>
      <c r="D1049" t="s">
        <v>1206</v>
      </c>
      <c r="E1049" t="s">
        <v>1999</v>
      </c>
      <c r="F1049" t="s">
        <v>15</v>
      </c>
      <c r="G1049" t="s">
        <v>16</v>
      </c>
      <c r="H1049">
        <v>14000000</v>
      </c>
      <c r="I1049">
        <v>6.7</v>
      </c>
      <c r="J1049" t="str">
        <f>IF(ISNUMBER(SEARCH("|",D1049)),LEFT(D1049,SEARCH("|",D1049)-1),D1049)</f>
        <v>Adventure</v>
      </c>
      <c r="K1049">
        <f>(C1049-H1049)</f>
        <v>20793160</v>
      </c>
      <c r="L1049">
        <f>CORREL(H1049:H4834,C1049:C4834)</f>
        <v>9.1183764018890681E-2</v>
      </c>
    </row>
    <row r="1050" spans="1:12">
      <c r="A1050" t="s">
        <v>43</v>
      </c>
      <c r="B1050">
        <v>120</v>
      </c>
      <c r="C1050">
        <v>58700247</v>
      </c>
      <c r="D1050" t="s">
        <v>20</v>
      </c>
      <c r="E1050" t="s">
        <v>2000</v>
      </c>
      <c r="F1050" t="s">
        <v>15</v>
      </c>
      <c r="G1050" t="s">
        <v>16</v>
      </c>
      <c r="H1050">
        <v>38000000</v>
      </c>
      <c r="I1050">
        <v>6.9</v>
      </c>
      <c r="J1050" t="str">
        <f>IF(ISNUMBER(SEARCH("|",D1050)),LEFT(D1050,SEARCH("|",D1050)-1),D1050)</f>
        <v>Drama</v>
      </c>
      <c r="K1050">
        <f>(C1050-H1050)</f>
        <v>20700247</v>
      </c>
      <c r="L1050">
        <f>CORREL(H1050:H4835,C1050:C4835)</f>
        <v>9.1199909170454327E-2</v>
      </c>
    </row>
    <row r="1051" spans="1:12">
      <c r="A1051" t="s">
        <v>1141</v>
      </c>
      <c r="B1051">
        <v>119</v>
      </c>
      <c r="C1051">
        <v>34700000</v>
      </c>
      <c r="D1051" t="s">
        <v>20</v>
      </c>
      <c r="E1051" t="s">
        <v>2001</v>
      </c>
      <c r="F1051" t="s">
        <v>15</v>
      </c>
      <c r="G1051" t="s">
        <v>16</v>
      </c>
      <c r="H1051">
        <v>14000000</v>
      </c>
      <c r="I1051">
        <v>7.7</v>
      </c>
      <c r="J1051" t="str">
        <f>IF(ISNUMBER(SEARCH("|",D1051)),LEFT(D1051,SEARCH("|",D1051)-1),D1051)</f>
        <v>Drama</v>
      </c>
      <c r="K1051">
        <f>(C1051-H1051)</f>
        <v>20700000</v>
      </c>
      <c r="L1051">
        <f>CORREL(H1051:H4836,C1051:C4836)</f>
        <v>9.1229756005869592E-2</v>
      </c>
    </row>
    <row r="1052" spans="1:12">
      <c r="A1052" t="s">
        <v>2002</v>
      </c>
      <c r="B1052">
        <v>125</v>
      </c>
      <c r="C1052">
        <v>29200000</v>
      </c>
      <c r="D1052" t="s">
        <v>565</v>
      </c>
      <c r="E1052" t="s">
        <v>2003</v>
      </c>
      <c r="F1052" t="s">
        <v>15</v>
      </c>
      <c r="G1052" t="s">
        <v>16</v>
      </c>
      <c r="H1052">
        <v>8500000</v>
      </c>
      <c r="I1052">
        <v>6.9</v>
      </c>
      <c r="J1052" t="str">
        <f>IF(ISNUMBER(SEARCH("|",D1052)),LEFT(D1052,SEARCH("|",D1052)-1),D1052)</f>
        <v>Drama</v>
      </c>
      <c r="K1052">
        <f>(C1052-H1052)</f>
        <v>20700000</v>
      </c>
      <c r="L1052">
        <f>CORREL(H1052:H4837,C1052:C4837)</f>
        <v>9.1245781601932557E-2</v>
      </c>
    </row>
    <row r="1053" spans="1:12">
      <c r="A1053" t="s">
        <v>785</v>
      </c>
      <c r="B1053">
        <v>132</v>
      </c>
      <c r="C1053">
        <v>81687587</v>
      </c>
      <c r="D1053" t="s">
        <v>600</v>
      </c>
      <c r="E1053" t="s">
        <v>2004</v>
      </c>
      <c r="F1053" t="s">
        <v>15</v>
      </c>
      <c r="G1053" t="s">
        <v>16</v>
      </c>
      <c r="H1053">
        <v>61000000</v>
      </c>
      <c r="I1053">
        <v>6.4</v>
      </c>
      <c r="J1053" t="str">
        <f>IF(ISNUMBER(SEARCH("|",D1053)),LEFT(D1053,SEARCH("|",D1053)-1),D1053)</f>
        <v>Action</v>
      </c>
      <c r="K1053">
        <f>(C1053-H1053)</f>
        <v>20687587</v>
      </c>
      <c r="L1053">
        <f>CORREL(H1053:H4838,C1053:C4838)</f>
        <v>9.1254223962348752E-2</v>
      </c>
    </row>
    <row r="1054" spans="1:12">
      <c r="A1054" t="s">
        <v>2005</v>
      </c>
      <c r="B1054">
        <v>130</v>
      </c>
      <c r="C1054">
        <v>30651422</v>
      </c>
      <c r="D1054" t="s">
        <v>2006</v>
      </c>
      <c r="E1054" t="s">
        <v>2007</v>
      </c>
      <c r="F1054" t="s">
        <v>15</v>
      </c>
      <c r="G1054" t="s">
        <v>16</v>
      </c>
      <c r="H1054">
        <v>10000000</v>
      </c>
      <c r="I1054">
        <v>7.4</v>
      </c>
      <c r="J1054" t="str">
        <f>IF(ISNUMBER(SEARCH("|",D1054)),LEFT(D1054,SEARCH("|",D1054)-1),D1054)</f>
        <v>Adventure</v>
      </c>
      <c r="K1054">
        <f>(C1054-H1054)</f>
        <v>20651422</v>
      </c>
      <c r="L1054">
        <f>CORREL(H1054:H4839,C1054:C4839)</f>
        <v>9.126803716800333E-2</v>
      </c>
    </row>
    <row r="1055" spans="1:12">
      <c r="A1055" t="s">
        <v>2008</v>
      </c>
      <c r="B1055">
        <v>140</v>
      </c>
      <c r="C1055">
        <v>80574010</v>
      </c>
      <c r="D1055" t="s">
        <v>20</v>
      </c>
      <c r="E1055" t="s">
        <v>2009</v>
      </c>
      <c r="F1055" t="s">
        <v>15</v>
      </c>
      <c r="G1055" t="s">
        <v>16</v>
      </c>
      <c r="H1055">
        <v>60000000</v>
      </c>
      <c r="I1055">
        <v>5.7</v>
      </c>
      <c r="J1055" t="str">
        <f>IF(ISNUMBER(SEARCH("|",D1055)),LEFT(D1055,SEARCH("|",D1055)-1),D1055)</f>
        <v>Drama</v>
      </c>
      <c r="K1055">
        <f>(C1055-H1055)</f>
        <v>20574010</v>
      </c>
      <c r="L1055">
        <f>CORREL(H1055:H4840,C1055:C4840)</f>
        <v>9.1278678517181591E-2</v>
      </c>
    </row>
    <row r="1056" spans="1:12">
      <c r="A1056" t="s">
        <v>2010</v>
      </c>
      <c r="B1056">
        <v>87</v>
      </c>
      <c r="C1056">
        <v>37566230</v>
      </c>
      <c r="D1056" t="s">
        <v>2011</v>
      </c>
      <c r="E1056" t="s">
        <v>2012</v>
      </c>
      <c r="F1056" t="s">
        <v>15</v>
      </c>
      <c r="G1056" t="s">
        <v>16</v>
      </c>
      <c r="H1056">
        <v>17000000</v>
      </c>
      <c r="I1056">
        <v>5.0999999999999996</v>
      </c>
      <c r="J1056" t="str">
        <f>IF(ISNUMBER(SEARCH("|",D1056)),LEFT(D1056,SEARCH("|",D1056)-1),D1056)</f>
        <v>Comedy</v>
      </c>
      <c r="K1056">
        <f>(C1056-H1056)</f>
        <v>20566230</v>
      </c>
      <c r="L1056">
        <f>CORREL(H1056:H4841,C1056:C4841)</f>
        <v>9.1293753386062548E-2</v>
      </c>
    </row>
    <row r="1057" spans="1:12">
      <c r="A1057" t="s">
        <v>2013</v>
      </c>
      <c r="B1057">
        <v>89</v>
      </c>
      <c r="C1057">
        <v>65557989</v>
      </c>
      <c r="D1057" t="s">
        <v>2014</v>
      </c>
      <c r="E1057" t="s">
        <v>2015</v>
      </c>
      <c r="F1057" t="s">
        <v>15</v>
      </c>
      <c r="G1057" t="s">
        <v>16</v>
      </c>
      <c r="H1057">
        <v>45000000</v>
      </c>
      <c r="I1057">
        <v>4.5999999999999996</v>
      </c>
      <c r="J1057" t="str">
        <f>IF(ISNUMBER(SEARCH("|",D1057)),LEFT(D1057,SEARCH("|",D1057)-1),D1057)</f>
        <v>Action</v>
      </c>
      <c r="K1057">
        <f>(C1057-H1057)</f>
        <v>20557989</v>
      </c>
      <c r="L1057">
        <f>CORREL(H1057:H4842,C1057:C4842)</f>
        <v>9.131313028069965E-2</v>
      </c>
    </row>
    <row r="1058" spans="1:12">
      <c r="A1058" t="s">
        <v>317</v>
      </c>
      <c r="B1058">
        <v>156</v>
      </c>
      <c r="C1058">
        <v>75530832</v>
      </c>
      <c r="D1058" t="s">
        <v>385</v>
      </c>
      <c r="E1058" t="s">
        <v>2016</v>
      </c>
      <c r="F1058" t="s">
        <v>15</v>
      </c>
      <c r="G1058" t="s">
        <v>16</v>
      </c>
      <c r="H1058">
        <v>55000000</v>
      </c>
      <c r="I1058">
        <v>6.8</v>
      </c>
      <c r="J1058" t="str">
        <f>IF(ISNUMBER(SEARCH("|",D1058)),LEFT(D1058,SEARCH("|",D1058)-1),D1058)</f>
        <v>Drama</v>
      </c>
      <c r="K1058">
        <f>(C1058-H1058)</f>
        <v>20530832</v>
      </c>
      <c r="L1058">
        <f>CORREL(H1058:H4843,C1058:C4843)</f>
        <v>9.1341195970763567E-2</v>
      </c>
    </row>
    <row r="1059" spans="1:12">
      <c r="A1059" t="s">
        <v>1752</v>
      </c>
      <c r="B1059">
        <v>90</v>
      </c>
      <c r="C1059">
        <v>46455802</v>
      </c>
      <c r="D1059" t="s">
        <v>867</v>
      </c>
      <c r="E1059" t="s">
        <v>2017</v>
      </c>
      <c r="F1059" t="s">
        <v>15</v>
      </c>
      <c r="G1059" t="s">
        <v>16</v>
      </c>
      <c r="H1059">
        <v>26000000</v>
      </c>
      <c r="I1059">
        <v>6.2</v>
      </c>
      <c r="J1059" t="str">
        <f>IF(ISNUMBER(SEARCH("|",D1059)),LEFT(D1059,SEARCH("|",D1059)-1),D1059)</f>
        <v>Horror</v>
      </c>
      <c r="K1059">
        <f>(C1059-H1059)</f>
        <v>20455802</v>
      </c>
      <c r="L1059">
        <f>CORREL(H1059:H4844,C1059:C4844)</f>
        <v>9.1362040431887545E-2</v>
      </c>
    </row>
    <row r="1060" spans="1:12">
      <c r="A1060" t="s">
        <v>569</v>
      </c>
      <c r="B1060">
        <v>108</v>
      </c>
      <c r="C1060">
        <v>70450000</v>
      </c>
      <c r="D1060" t="s">
        <v>215</v>
      </c>
      <c r="E1060" t="s">
        <v>2018</v>
      </c>
      <c r="F1060" t="s">
        <v>15</v>
      </c>
      <c r="G1060" t="s">
        <v>16</v>
      </c>
      <c r="H1060">
        <v>50000000</v>
      </c>
      <c r="I1060">
        <v>6</v>
      </c>
      <c r="J1060" t="str">
        <f>IF(ISNUMBER(SEARCH("|",D1060)),LEFT(D1060,SEARCH("|",D1060)-1),D1060)</f>
        <v>Action</v>
      </c>
      <c r="K1060">
        <f>(C1060-H1060)</f>
        <v>20450000</v>
      </c>
      <c r="L1060">
        <f>CORREL(H1060:H4845,C1060:C4845)</f>
        <v>9.1388786170331818E-2</v>
      </c>
    </row>
    <row r="1061" spans="1:12">
      <c r="A1061" t="s">
        <v>1139</v>
      </c>
      <c r="B1061">
        <v>89</v>
      </c>
      <c r="C1061">
        <v>21378000</v>
      </c>
      <c r="D1061" t="s">
        <v>810</v>
      </c>
      <c r="E1061" t="s">
        <v>2019</v>
      </c>
      <c r="F1061" t="s">
        <v>15</v>
      </c>
      <c r="G1061" t="s">
        <v>16</v>
      </c>
      <c r="H1061">
        <v>1000000</v>
      </c>
      <c r="I1061">
        <v>6.8</v>
      </c>
      <c r="J1061" t="str">
        <f>IF(ISNUMBER(SEARCH("|",D1061)),LEFT(D1061,SEARCH("|",D1061)-1),D1061)</f>
        <v>Fantasy</v>
      </c>
      <c r="K1061">
        <f>(C1061-H1061)</f>
        <v>20378000</v>
      </c>
      <c r="L1061">
        <f>CORREL(H1061:H4846,C1061:C4846)</f>
        <v>9.1413916338949408E-2</v>
      </c>
    </row>
    <row r="1062" spans="1:12">
      <c r="A1062" t="s">
        <v>2020</v>
      </c>
      <c r="B1062">
        <v>98</v>
      </c>
      <c r="C1062">
        <v>30306281</v>
      </c>
      <c r="D1062" t="s">
        <v>65</v>
      </c>
      <c r="E1062" t="s">
        <v>2021</v>
      </c>
      <c r="F1062" t="s">
        <v>15</v>
      </c>
      <c r="G1062" t="s">
        <v>16</v>
      </c>
      <c r="H1062">
        <v>10000000</v>
      </c>
      <c r="I1062">
        <v>5.6</v>
      </c>
      <c r="J1062" t="str">
        <f>IF(ISNUMBER(SEARCH("|",D1062)),LEFT(D1062,SEARCH("|",D1062)-1),D1062)</f>
        <v>Comedy</v>
      </c>
      <c r="K1062">
        <f>(C1062-H1062)</f>
        <v>20306281</v>
      </c>
      <c r="L1062">
        <f>CORREL(H1062:H4847,C1062:C4847)</f>
        <v>9.1408940878731762E-2</v>
      </c>
    </row>
    <row r="1063" spans="1:12">
      <c r="A1063" t="s">
        <v>1291</v>
      </c>
      <c r="B1063">
        <v>131</v>
      </c>
      <c r="C1063">
        <v>50300000</v>
      </c>
      <c r="D1063" t="s">
        <v>473</v>
      </c>
      <c r="E1063" t="s">
        <v>2022</v>
      </c>
      <c r="F1063" t="s">
        <v>15</v>
      </c>
      <c r="G1063" t="s">
        <v>153</v>
      </c>
      <c r="H1063">
        <v>30000000</v>
      </c>
      <c r="I1063">
        <v>6.3</v>
      </c>
      <c r="J1063" t="str">
        <f>IF(ISNUMBER(SEARCH("|",D1063)),LEFT(D1063,SEARCH("|",D1063)-1),D1063)</f>
        <v>Action</v>
      </c>
      <c r="K1063">
        <f>(C1063-H1063)</f>
        <v>20300000</v>
      </c>
      <c r="L1063">
        <f>CORREL(H1063:H4848,C1063:C4848)</f>
        <v>9.1419160937898883E-2</v>
      </c>
    </row>
    <row r="1064" spans="1:12">
      <c r="A1064" t="s">
        <v>314</v>
      </c>
      <c r="B1064">
        <v>92</v>
      </c>
      <c r="C1064">
        <v>55291815</v>
      </c>
      <c r="D1064" t="s">
        <v>96</v>
      </c>
      <c r="E1064" t="s">
        <v>2023</v>
      </c>
      <c r="F1064" t="s">
        <v>15</v>
      </c>
      <c r="G1064" t="s">
        <v>16</v>
      </c>
      <c r="H1064">
        <v>35000000</v>
      </c>
      <c r="I1064">
        <v>6</v>
      </c>
      <c r="J1064" t="str">
        <f>IF(ISNUMBER(SEARCH("|",D1064)),LEFT(D1064,SEARCH("|",D1064)-1),D1064)</f>
        <v>Comedy</v>
      </c>
      <c r="K1064">
        <f>(C1064-H1064)</f>
        <v>20291815</v>
      </c>
      <c r="L1064">
        <f>CORREL(H1064:H4849,C1064:C4849)</f>
        <v>9.1447675298521963E-2</v>
      </c>
    </row>
    <row r="1065" spans="1:12">
      <c r="A1065" t="s">
        <v>1000</v>
      </c>
      <c r="B1065">
        <v>109</v>
      </c>
      <c r="C1065">
        <v>80281096</v>
      </c>
      <c r="D1065" t="s">
        <v>776</v>
      </c>
      <c r="E1065" t="s">
        <v>2024</v>
      </c>
      <c r="F1065" t="s">
        <v>15</v>
      </c>
      <c r="G1065" t="s">
        <v>16</v>
      </c>
      <c r="H1065">
        <v>60000000</v>
      </c>
      <c r="I1065">
        <v>5.6</v>
      </c>
      <c r="J1065" t="str">
        <f>IF(ISNUMBER(SEARCH("|",D1065)),LEFT(D1065,SEARCH("|",D1065)-1),D1065)</f>
        <v>Action</v>
      </c>
      <c r="K1065">
        <f>(C1065-H1065)</f>
        <v>20281096</v>
      </c>
      <c r="L1065">
        <f>CORREL(H1065:H4850,C1065:C4850)</f>
        <v>9.1477383638387269E-2</v>
      </c>
    </row>
    <row r="1066" spans="1:12">
      <c r="A1066" t="s">
        <v>547</v>
      </c>
      <c r="B1066">
        <v>109</v>
      </c>
      <c r="C1066">
        <v>26236603</v>
      </c>
      <c r="D1066" t="s">
        <v>385</v>
      </c>
      <c r="E1066" t="s">
        <v>2025</v>
      </c>
      <c r="F1066" t="s">
        <v>15</v>
      </c>
      <c r="G1066" t="s">
        <v>16</v>
      </c>
      <c r="H1066">
        <v>6000000</v>
      </c>
      <c r="I1066">
        <v>7.9</v>
      </c>
      <c r="J1066" t="str">
        <f>IF(ISNUMBER(SEARCH("|",D1066)),LEFT(D1066,SEARCH("|",D1066)-1),D1066)</f>
        <v>Drama</v>
      </c>
      <c r="K1066">
        <f>(C1066-H1066)</f>
        <v>20236603</v>
      </c>
      <c r="L1066">
        <f>CORREL(H1066:H4851,C1066:C4851)</f>
        <v>9.1492609473040984E-2</v>
      </c>
    </row>
    <row r="1067" spans="1:12">
      <c r="A1067" t="s">
        <v>914</v>
      </c>
      <c r="B1067">
        <v>80</v>
      </c>
      <c r="C1067">
        <v>100169068</v>
      </c>
      <c r="D1067" t="s">
        <v>54</v>
      </c>
      <c r="E1067" t="s">
        <v>2026</v>
      </c>
      <c r="F1067" t="s">
        <v>15</v>
      </c>
      <c r="G1067" t="s">
        <v>16</v>
      </c>
      <c r="H1067">
        <v>80000000</v>
      </c>
      <c r="I1067">
        <v>4.5999999999999996</v>
      </c>
      <c r="J1067" t="str">
        <f>IF(ISNUMBER(SEARCH("|",D1067)),LEFT(D1067,SEARCH("|",D1067)-1),D1067)</f>
        <v>Adventure</v>
      </c>
      <c r="K1067">
        <f>(C1067-H1067)</f>
        <v>20169068</v>
      </c>
      <c r="L1067">
        <f>CORREL(H1067:H4852,C1067:C4852)</f>
        <v>9.1496519323086292E-2</v>
      </c>
    </row>
    <row r="1068" spans="1:12">
      <c r="A1068" t="s">
        <v>2027</v>
      </c>
      <c r="B1068">
        <v>87</v>
      </c>
      <c r="C1068">
        <v>54132596</v>
      </c>
      <c r="D1068" t="s">
        <v>2028</v>
      </c>
      <c r="E1068" t="s">
        <v>2029</v>
      </c>
      <c r="F1068" t="s">
        <v>15</v>
      </c>
      <c r="G1068" t="s">
        <v>1814</v>
      </c>
      <c r="H1068">
        <v>34000000</v>
      </c>
      <c r="I1068">
        <v>6.3</v>
      </c>
      <c r="J1068" t="str">
        <f>IF(ISNUMBER(SEARCH("|",D1068)),LEFT(D1068,SEARCH("|",D1068)-1),D1068)</f>
        <v>Action</v>
      </c>
      <c r="K1068">
        <f>(C1068-H1068)</f>
        <v>20132596</v>
      </c>
      <c r="L1068">
        <f>CORREL(H1068:H4853,C1068:C4853)</f>
        <v>9.1475645367736572E-2</v>
      </c>
    </row>
    <row r="1069" spans="1:12">
      <c r="A1069" t="s">
        <v>871</v>
      </c>
      <c r="B1069">
        <v>97</v>
      </c>
      <c r="C1069">
        <v>45089048</v>
      </c>
      <c r="D1069" t="s">
        <v>2030</v>
      </c>
      <c r="E1069" t="s">
        <v>2031</v>
      </c>
      <c r="F1069" t="s">
        <v>15</v>
      </c>
      <c r="G1069" t="s">
        <v>608</v>
      </c>
      <c r="H1069">
        <v>25000000</v>
      </c>
      <c r="I1069">
        <v>6.5</v>
      </c>
      <c r="J1069" t="str">
        <f>IF(ISNUMBER(SEARCH("|",D1069)),LEFT(D1069,SEARCH("|",D1069)-1),D1069)</f>
        <v>Drama</v>
      </c>
      <c r="K1069">
        <f>(C1069-H1069)</f>
        <v>20089048</v>
      </c>
      <c r="L1069">
        <f>CORREL(H1069:H4854,C1069:C4854)</f>
        <v>9.1505167048395314E-2</v>
      </c>
    </row>
    <row r="1070" spans="1:12">
      <c r="A1070" t="s">
        <v>1980</v>
      </c>
      <c r="B1070">
        <v>85</v>
      </c>
      <c r="C1070">
        <v>28563926</v>
      </c>
      <c r="D1070" t="s">
        <v>493</v>
      </c>
      <c r="E1070" t="s">
        <v>2032</v>
      </c>
      <c r="F1070" t="s">
        <v>15</v>
      </c>
      <c r="G1070" t="s">
        <v>16</v>
      </c>
      <c r="H1070">
        <v>8500000</v>
      </c>
      <c r="I1070">
        <v>5</v>
      </c>
      <c r="J1070" t="str">
        <f>IF(ISNUMBER(SEARCH("|",D1070)),LEFT(D1070,SEARCH("|",D1070)-1),D1070)</f>
        <v>Drama</v>
      </c>
      <c r="K1070">
        <f>(C1070-H1070)</f>
        <v>20063926</v>
      </c>
      <c r="L1070">
        <f>CORREL(H1070:H4855,C1070:C4855)</f>
        <v>9.1531028609972642E-2</v>
      </c>
    </row>
    <row r="1071" spans="1:12">
      <c r="A1071" t="s">
        <v>2033</v>
      </c>
      <c r="B1071">
        <v>100</v>
      </c>
      <c r="C1071">
        <v>35054909</v>
      </c>
      <c r="D1071" t="s">
        <v>326</v>
      </c>
      <c r="E1071" t="s">
        <v>2034</v>
      </c>
      <c r="F1071" t="s">
        <v>15</v>
      </c>
      <c r="G1071" t="s">
        <v>16</v>
      </c>
      <c r="H1071">
        <v>15000000</v>
      </c>
      <c r="I1071">
        <v>7.8</v>
      </c>
      <c r="J1071" t="str">
        <f>IF(ISNUMBER(SEARCH("|",D1071)),LEFT(D1071,SEARCH("|",D1071)-1),D1071)</f>
        <v>Crime</v>
      </c>
      <c r="K1071">
        <f>(C1071-H1071)</f>
        <v>20054909</v>
      </c>
      <c r="L1071">
        <f>CORREL(H1071:H4856,C1071:C4856)</f>
        <v>9.1538758226712619E-2</v>
      </c>
    </row>
    <row r="1072" spans="1:12">
      <c r="A1072" t="s">
        <v>1188</v>
      </c>
      <c r="B1072">
        <v>130</v>
      </c>
      <c r="C1072">
        <v>80033643</v>
      </c>
      <c r="D1072" t="s">
        <v>1277</v>
      </c>
      <c r="E1072" t="s">
        <v>2035</v>
      </c>
      <c r="F1072" t="s">
        <v>15</v>
      </c>
      <c r="G1072" t="s">
        <v>16</v>
      </c>
      <c r="H1072">
        <v>60000000</v>
      </c>
      <c r="I1072">
        <v>7</v>
      </c>
      <c r="J1072" t="str">
        <f>IF(ISNUMBER(SEARCH("|",D1072)),LEFT(D1072,SEARCH("|",D1072)-1),D1072)</f>
        <v>Action</v>
      </c>
      <c r="K1072">
        <f>(C1072-H1072)</f>
        <v>20033643</v>
      </c>
      <c r="L1072">
        <f>CORREL(H1072:H4857,C1072:C4857)</f>
        <v>9.1555387589504197E-2</v>
      </c>
    </row>
    <row r="1073" spans="1:12">
      <c r="A1073" t="s">
        <v>459</v>
      </c>
      <c r="B1073">
        <v>106</v>
      </c>
      <c r="C1073">
        <v>35007180</v>
      </c>
      <c r="D1073" t="s">
        <v>35</v>
      </c>
      <c r="E1073" t="s">
        <v>2036</v>
      </c>
      <c r="F1073" t="s">
        <v>15</v>
      </c>
      <c r="G1073" t="s">
        <v>16</v>
      </c>
      <c r="H1073">
        <v>15000000</v>
      </c>
      <c r="I1073">
        <v>5.6</v>
      </c>
      <c r="J1073" t="str">
        <f>IF(ISNUMBER(SEARCH("|",D1073)),LEFT(D1073,SEARCH("|",D1073)-1),D1073)</f>
        <v>Action</v>
      </c>
      <c r="K1073">
        <f>(C1073-H1073)</f>
        <v>20007180</v>
      </c>
      <c r="L1073">
        <f>CORREL(H1073:H4858,C1073:C4858)</f>
        <v>9.1570656381978255E-2</v>
      </c>
    </row>
    <row r="1074" spans="1:12">
      <c r="A1074" t="s">
        <v>79</v>
      </c>
      <c r="B1074">
        <v>106</v>
      </c>
      <c r="C1074">
        <v>94999143</v>
      </c>
      <c r="D1074" t="s">
        <v>1635</v>
      </c>
      <c r="E1074" t="s">
        <v>2037</v>
      </c>
      <c r="F1074" t="s">
        <v>15</v>
      </c>
      <c r="G1074" t="s">
        <v>16</v>
      </c>
      <c r="H1074">
        <v>75000000</v>
      </c>
      <c r="I1074">
        <v>7.2</v>
      </c>
      <c r="J1074" t="str">
        <f>IF(ISNUMBER(SEARCH("|",D1074)),LEFT(D1074,SEARCH("|",D1074)-1),D1074)</f>
        <v>Drama</v>
      </c>
      <c r="K1074">
        <f>(C1074-H1074)</f>
        <v>19999143</v>
      </c>
      <c r="L1074">
        <f>CORREL(H1074:H4859,C1074:C4859)</f>
        <v>9.1587261304212964E-2</v>
      </c>
    </row>
    <row r="1075" spans="1:12">
      <c r="A1075" t="s">
        <v>1450</v>
      </c>
      <c r="B1075">
        <v>119</v>
      </c>
      <c r="C1075">
        <v>129995817</v>
      </c>
      <c r="D1075" t="s">
        <v>44</v>
      </c>
      <c r="E1075" t="s">
        <v>2038</v>
      </c>
      <c r="F1075" t="s">
        <v>15</v>
      </c>
      <c r="G1075" t="s">
        <v>16</v>
      </c>
      <c r="H1075">
        <v>110000000</v>
      </c>
      <c r="I1075">
        <v>6.3</v>
      </c>
      <c r="J1075" t="str">
        <f>IF(ISNUMBER(SEARCH("|",D1075)),LEFT(D1075,SEARCH("|",D1075)-1),D1075)</f>
        <v>Adventure</v>
      </c>
      <c r="K1075">
        <f>(C1075-H1075)</f>
        <v>19995817</v>
      </c>
      <c r="L1075">
        <f>CORREL(H1075:H4860,C1075:C4860)</f>
        <v>9.1577672145618502E-2</v>
      </c>
    </row>
    <row r="1076" spans="1:12">
      <c r="A1076" t="s">
        <v>2039</v>
      </c>
      <c r="B1076">
        <v>109</v>
      </c>
      <c r="C1076">
        <v>31990064</v>
      </c>
      <c r="D1076" t="s">
        <v>2040</v>
      </c>
      <c r="E1076" t="s">
        <v>2041</v>
      </c>
      <c r="F1076" t="s">
        <v>15</v>
      </c>
      <c r="G1076" t="s">
        <v>16</v>
      </c>
      <c r="H1076">
        <v>12000000</v>
      </c>
      <c r="I1076">
        <v>6.4</v>
      </c>
      <c r="J1076" t="str">
        <f>IF(ISNUMBER(SEARCH("|",D1076)),LEFT(D1076,SEARCH("|",D1076)-1),D1076)</f>
        <v>Drama</v>
      </c>
      <c r="K1076">
        <f>(C1076-H1076)</f>
        <v>19990064</v>
      </c>
      <c r="L1076">
        <f>CORREL(H1076:H4861,C1076:C4861)</f>
        <v>9.1462234610271614E-2</v>
      </c>
    </row>
    <row r="1077" spans="1:12">
      <c r="A1077" t="s">
        <v>73</v>
      </c>
      <c r="B1077">
        <v>130</v>
      </c>
      <c r="C1077">
        <v>234903076</v>
      </c>
      <c r="D1077" t="s">
        <v>151</v>
      </c>
      <c r="E1077" t="s">
        <v>2042</v>
      </c>
      <c r="F1077" t="s">
        <v>15</v>
      </c>
      <c r="G1077" t="s">
        <v>16</v>
      </c>
      <c r="H1077">
        <v>215000000</v>
      </c>
      <c r="I1077">
        <v>6.4</v>
      </c>
      <c r="J1077" t="str">
        <f>IF(ISNUMBER(SEARCH("|",D1077)),LEFT(D1077,SEARCH("|",D1077)-1),D1077)</f>
        <v>Adventure</v>
      </c>
      <c r="K1077">
        <f>(C1077-H1077)</f>
        <v>19903076</v>
      </c>
      <c r="L1077">
        <f>CORREL(H1077:H4862,C1077:C4862)</f>
        <v>9.147513116274969E-2</v>
      </c>
    </row>
    <row r="1078" spans="1:12">
      <c r="A1078" t="s">
        <v>2043</v>
      </c>
      <c r="B1078">
        <v>90</v>
      </c>
      <c r="C1078">
        <v>24809547</v>
      </c>
      <c r="D1078" t="s">
        <v>65</v>
      </c>
      <c r="E1078" t="s">
        <v>2044</v>
      </c>
      <c r="F1078" t="s">
        <v>15</v>
      </c>
      <c r="G1078" t="s">
        <v>16</v>
      </c>
      <c r="H1078">
        <v>5000000</v>
      </c>
      <c r="I1078">
        <v>6.4</v>
      </c>
      <c r="J1078" t="str">
        <f>IF(ISNUMBER(SEARCH("|",D1078)),LEFT(D1078,SEARCH("|",D1078)-1),D1078)</f>
        <v>Comedy</v>
      </c>
      <c r="K1078">
        <f>(C1078-H1078)</f>
        <v>19809547</v>
      </c>
      <c r="L1078">
        <f>CORREL(H1078:H4863,C1078:C4863)</f>
        <v>9.0636878607858309E-2</v>
      </c>
    </row>
    <row r="1079" spans="1:12">
      <c r="A1079" t="s">
        <v>2045</v>
      </c>
      <c r="B1079">
        <v>84</v>
      </c>
      <c r="C1079">
        <v>27979400</v>
      </c>
      <c r="D1079" t="s">
        <v>113</v>
      </c>
      <c r="E1079" t="s">
        <v>2046</v>
      </c>
      <c r="F1079" t="s">
        <v>15</v>
      </c>
      <c r="G1079" t="s">
        <v>16</v>
      </c>
      <c r="H1079">
        <v>8200000</v>
      </c>
      <c r="I1079">
        <v>6.1</v>
      </c>
      <c r="J1079" t="str">
        <f>IF(ISNUMBER(SEARCH("|",D1079)),LEFT(D1079,SEARCH("|",D1079)-1),D1079)</f>
        <v>Action</v>
      </c>
      <c r="K1079">
        <f>(C1079-H1079)</f>
        <v>19779400</v>
      </c>
      <c r="L1079">
        <f>CORREL(H1079:H4864,C1079:C4864)</f>
        <v>9.063873174984001E-2</v>
      </c>
    </row>
    <row r="1080" spans="1:12">
      <c r="A1080" t="s">
        <v>2047</v>
      </c>
      <c r="B1080">
        <v>93</v>
      </c>
      <c r="C1080">
        <v>39737645</v>
      </c>
      <c r="D1080" t="s">
        <v>190</v>
      </c>
      <c r="E1080" t="s">
        <v>2048</v>
      </c>
      <c r="F1080" t="s">
        <v>15</v>
      </c>
      <c r="G1080" t="s">
        <v>16</v>
      </c>
      <c r="H1080">
        <v>20000000</v>
      </c>
      <c r="I1080">
        <v>2.2999999999999998</v>
      </c>
      <c r="J1080" t="str">
        <f>IF(ISNUMBER(SEARCH("|",D1080)),LEFT(D1080,SEARCH("|",D1080)-1),D1080)</f>
        <v>Adventure</v>
      </c>
      <c r="K1080">
        <f>(C1080-H1080)</f>
        <v>19737645</v>
      </c>
      <c r="L1080">
        <f>CORREL(H1080:H4865,C1080:C4865)</f>
        <v>9.0645878994518744E-2</v>
      </c>
    </row>
    <row r="1081" spans="1:12">
      <c r="A1081" t="s">
        <v>496</v>
      </c>
      <c r="B1081">
        <v>142</v>
      </c>
      <c r="C1081">
        <v>44700000</v>
      </c>
      <c r="D1081" t="s">
        <v>326</v>
      </c>
      <c r="E1081" t="s">
        <v>2049</v>
      </c>
      <c r="F1081" t="s">
        <v>15</v>
      </c>
      <c r="G1081" t="s">
        <v>16</v>
      </c>
      <c r="H1081">
        <v>25000000</v>
      </c>
      <c r="I1081">
        <v>8.3000000000000007</v>
      </c>
      <c r="J1081" t="str">
        <f>IF(ISNUMBER(SEARCH("|",D1081)),LEFT(D1081,SEARCH("|",D1081)-1),D1081)</f>
        <v>Crime</v>
      </c>
      <c r="K1081">
        <f>(C1081-H1081)</f>
        <v>19700000</v>
      </c>
      <c r="L1081">
        <f>CORREL(H1081:H4866,C1081:C4866)</f>
        <v>9.0667816880134366E-2</v>
      </c>
    </row>
    <row r="1082" spans="1:12">
      <c r="A1082" t="s">
        <v>1867</v>
      </c>
      <c r="B1082">
        <v>89</v>
      </c>
      <c r="C1082">
        <v>31691811</v>
      </c>
      <c r="D1082" t="s">
        <v>856</v>
      </c>
      <c r="E1082" t="s">
        <v>2050</v>
      </c>
      <c r="F1082" t="s">
        <v>15</v>
      </c>
      <c r="G1082" t="s">
        <v>16</v>
      </c>
      <c r="H1082">
        <v>12000000</v>
      </c>
      <c r="I1082">
        <v>6</v>
      </c>
      <c r="J1082" t="str">
        <f>IF(ISNUMBER(SEARCH("|",D1082)),LEFT(D1082,SEARCH("|",D1082)-1),D1082)</f>
        <v>Horror</v>
      </c>
      <c r="K1082">
        <f>(C1082-H1082)</f>
        <v>19691811</v>
      </c>
      <c r="L1082">
        <f>CORREL(H1082:H4867,C1082:C4867)</f>
        <v>9.0693700643307992E-2</v>
      </c>
    </row>
    <row r="1083" spans="1:12">
      <c r="A1083" t="s">
        <v>2051</v>
      </c>
      <c r="B1083">
        <v>96</v>
      </c>
      <c r="C1083">
        <v>31597131</v>
      </c>
      <c r="D1083" t="s">
        <v>493</v>
      </c>
      <c r="E1083" t="s">
        <v>2052</v>
      </c>
      <c r="F1083" t="s">
        <v>15</v>
      </c>
      <c r="G1083" t="s">
        <v>16</v>
      </c>
      <c r="H1083">
        <v>12000000</v>
      </c>
      <c r="I1083">
        <v>6.8</v>
      </c>
      <c r="J1083" t="str">
        <f>IF(ISNUMBER(SEARCH("|",D1083)),LEFT(D1083,SEARCH("|",D1083)-1),D1083)</f>
        <v>Drama</v>
      </c>
      <c r="K1083">
        <f>(C1083-H1083)</f>
        <v>19597131</v>
      </c>
      <c r="L1083">
        <f>CORREL(H1083:H4868,C1083:C4868)</f>
        <v>9.0706352674910076E-2</v>
      </c>
    </row>
    <row r="1084" spans="1:12">
      <c r="A1084" t="s">
        <v>2053</v>
      </c>
      <c r="B1084">
        <v>98</v>
      </c>
      <c r="C1084">
        <v>59588068</v>
      </c>
      <c r="D1084" t="s">
        <v>372</v>
      </c>
      <c r="E1084" t="s">
        <v>2054</v>
      </c>
      <c r="F1084" t="s">
        <v>15</v>
      </c>
      <c r="G1084" t="s">
        <v>16</v>
      </c>
      <c r="H1084">
        <v>40000000</v>
      </c>
      <c r="I1084">
        <v>5.8</v>
      </c>
      <c r="J1084" t="str">
        <f>IF(ISNUMBER(SEARCH("|",D1084)),LEFT(D1084,SEARCH("|",D1084)-1),D1084)</f>
        <v>Horror</v>
      </c>
      <c r="K1084">
        <f>(C1084-H1084)</f>
        <v>19588068</v>
      </c>
      <c r="L1084">
        <f>CORREL(H1084:H4869,C1084:C4869)</f>
        <v>9.0718849374984992E-2</v>
      </c>
    </row>
    <row r="1085" spans="1:12">
      <c r="A1085" t="s">
        <v>1650</v>
      </c>
      <c r="B1085">
        <v>115</v>
      </c>
      <c r="C1085">
        <v>74540762</v>
      </c>
      <c r="D1085" t="s">
        <v>1049</v>
      </c>
      <c r="E1085" t="s">
        <v>2055</v>
      </c>
      <c r="F1085" t="s">
        <v>15</v>
      </c>
      <c r="G1085" t="s">
        <v>16</v>
      </c>
      <c r="H1085">
        <v>55000000</v>
      </c>
      <c r="I1085">
        <v>6.5</v>
      </c>
      <c r="J1085" t="str">
        <f>IF(ISNUMBER(SEARCH("|",D1085)),LEFT(D1085,SEARCH("|",D1085)-1),D1085)</f>
        <v>Action</v>
      </c>
      <c r="K1085">
        <f>(C1085-H1085)</f>
        <v>19540762</v>
      </c>
      <c r="L1085">
        <f>CORREL(H1085:H4870,C1085:C4870)</f>
        <v>9.0748374543850624E-2</v>
      </c>
    </row>
    <row r="1086" spans="1:12">
      <c r="A1086" t="s">
        <v>2056</v>
      </c>
      <c r="B1086">
        <v>107</v>
      </c>
      <c r="C1086">
        <v>45506619</v>
      </c>
      <c r="D1086" t="s">
        <v>2057</v>
      </c>
      <c r="E1086" t="s">
        <v>2058</v>
      </c>
      <c r="F1086" t="s">
        <v>15</v>
      </c>
      <c r="G1086" t="s">
        <v>153</v>
      </c>
      <c r="H1086">
        <v>26000000</v>
      </c>
      <c r="I1086">
        <v>7.8</v>
      </c>
      <c r="J1086" t="str">
        <f>IF(ISNUMBER(SEARCH("|",D1086)),LEFT(D1086,SEARCH("|",D1086)-1),D1086)</f>
        <v>Adventure</v>
      </c>
      <c r="K1086">
        <f>(C1086-H1086)</f>
        <v>19506619</v>
      </c>
      <c r="L1086">
        <f>CORREL(H1086:H4871,C1086:C4871)</f>
        <v>9.0769276745736177E-2</v>
      </c>
    </row>
    <row r="1087" spans="1:12">
      <c r="A1087" t="s">
        <v>67</v>
      </c>
      <c r="B1087">
        <v>121</v>
      </c>
      <c r="C1087">
        <v>55500000</v>
      </c>
      <c r="D1087" t="s">
        <v>473</v>
      </c>
      <c r="E1087" t="s">
        <v>2059</v>
      </c>
      <c r="F1087" t="s">
        <v>15</v>
      </c>
      <c r="G1087" t="s">
        <v>153</v>
      </c>
      <c r="H1087">
        <v>36000000</v>
      </c>
      <c r="I1087">
        <v>6.2</v>
      </c>
      <c r="J1087" t="str">
        <f>IF(ISNUMBER(SEARCH("|",D1087)),LEFT(D1087,SEARCH("|",D1087)-1),D1087)</f>
        <v>Action</v>
      </c>
      <c r="K1087">
        <f>(C1087-H1087)</f>
        <v>19500000</v>
      </c>
      <c r="L1087">
        <f>CORREL(H1087:H4872,C1087:C4872)</f>
        <v>9.0795623586410898E-2</v>
      </c>
    </row>
    <row r="1088" spans="1:12">
      <c r="A1088" t="s">
        <v>292</v>
      </c>
      <c r="B1088">
        <v>101</v>
      </c>
      <c r="C1088">
        <v>29500000</v>
      </c>
      <c r="D1088" t="s">
        <v>2060</v>
      </c>
      <c r="E1088" t="s">
        <v>2061</v>
      </c>
      <c r="F1088" t="s">
        <v>15</v>
      </c>
      <c r="G1088" t="s">
        <v>16</v>
      </c>
      <c r="H1088">
        <v>10000000</v>
      </c>
      <c r="I1088">
        <v>6.5</v>
      </c>
      <c r="J1088" t="str">
        <f>IF(ISNUMBER(SEARCH("|",D1088)),LEFT(D1088,SEARCH("|",D1088)-1),D1088)</f>
        <v>Fantasy</v>
      </c>
      <c r="K1088">
        <f>(C1088-H1088)</f>
        <v>19500000</v>
      </c>
      <c r="L1088">
        <f>CORREL(H1088:H4873,C1088:C4873)</f>
        <v>9.0825344407701847E-2</v>
      </c>
    </row>
    <row r="1089" spans="1:12">
      <c r="A1089" t="s">
        <v>567</v>
      </c>
      <c r="B1089">
        <v>109</v>
      </c>
      <c r="C1089">
        <v>45489752</v>
      </c>
      <c r="D1089" t="s">
        <v>233</v>
      </c>
      <c r="E1089" t="s">
        <v>2062</v>
      </c>
      <c r="F1089" t="s">
        <v>15</v>
      </c>
      <c r="G1089" t="s">
        <v>16</v>
      </c>
      <c r="H1089">
        <v>26000000</v>
      </c>
      <c r="I1089">
        <v>6.5</v>
      </c>
      <c r="J1089" t="str">
        <f>IF(ISNUMBER(SEARCH("|",D1089)),LEFT(D1089,SEARCH("|",D1089)-1),D1089)</f>
        <v>Comedy</v>
      </c>
      <c r="K1089">
        <f>(C1089-H1089)</f>
        <v>19489752</v>
      </c>
      <c r="L1089">
        <f>CORREL(H1089:H4874,C1089:C4874)</f>
        <v>9.0834917096327322E-2</v>
      </c>
    </row>
    <row r="1090" spans="1:12">
      <c r="A1090" t="s">
        <v>680</v>
      </c>
      <c r="B1090">
        <v>98</v>
      </c>
      <c r="C1090">
        <v>44455658</v>
      </c>
      <c r="D1090" t="s">
        <v>178</v>
      </c>
      <c r="E1090" t="s">
        <v>2063</v>
      </c>
      <c r="F1090" t="s">
        <v>15</v>
      </c>
      <c r="G1090" t="s">
        <v>16</v>
      </c>
      <c r="H1090">
        <v>25000000</v>
      </c>
      <c r="I1090">
        <v>6.7</v>
      </c>
      <c r="J1090" t="str">
        <f>IF(ISNUMBER(SEARCH("|",D1090)),LEFT(D1090,SEARCH("|",D1090)-1),D1090)</f>
        <v>Action</v>
      </c>
      <c r="K1090">
        <f>(C1090-H1090)</f>
        <v>19455658</v>
      </c>
      <c r="L1090">
        <f>CORREL(H1090:H4875,C1090:C4875)</f>
        <v>9.0861310522807853E-2</v>
      </c>
    </row>
    <row r="1091" spans="1:12">
      <c r="A1091" t="s">
        <v>146</v>
      </c>
      <c r="B1091">
        <v>102</v>
      </c>
      <c r="C1091">
        <v>22202612</v>
      </c>
      <c r="D1091" t="s">
        <v>2064</v>
      </c>
      <c r="E1091" t="s">
        <v>2065</v>
      </c>
      <c r="F1091" t="s">
        <v>15</v>
      </c>
      <c r="G1091" t="s">
        <v>16</v>
      </c>
      <c r="H1091">
        <v>2800000</v>
      </c>
      <c r="I1091">
        <v>8.1</v>
      </c>
      <c r="J1091" t="str">
        <f>IF(ISNUMBER(SEARCH("|",D1091)),LEFT(D1091,SEARCH("|",D1091)-1),D1091)</f>
        <v>Adventure</v>
      </c>
      <c r="K1091">
        <f>(C1091-H1091)</f>
        <v>19402612</v>
      </c>
      <c r="L1091">
        <f>CORREL(H1091:H4876,C1091:C4876)</f>
        <v>9.0887033825321678E-2</v>
      </c>
    </row>
    <row r="1092" spans="1:12">
      <c r="A1092" t="s">
        <v>2066</v>
      </c>
      <c r="B1092">
        <v>92</v>
      </c>
      <c r="C1092">
        <v>31397498</v>
      </c>
      <c r="D1092" t="s">
        <v>583</v>
      </c>
      <c r="E1092" t="s">
        <v>2067</v>
      </c>
      <c r="F1092" t="s">
        <v>15</v>
      </c>
      <c r="G1092" t="s">
        <v>16</v>
      </c>
      <c r="H1092">
        <v>12000000</v>
      </c>
      <c r="I1092">
        <v>5.4</v>
      </c>
      <c r="J1092" t="str">
        <f>IF(ISNUMBER(SEARCH("|",D1092)),LEFT(D1092,SEARCH("|",D1092)-1),D1092)</f>
        <v>Horror</v>
      </c>
      <c r="K1092">
        <f>(C1092-H1092)</f>
        <v>19397498</v>
      </c>
      <c r="L1092">
        <f>CORREL(H1092:H4877,C1092:C4877)</f>
        <v>9.0884297002488276E-2</v>
      </c>
    </row>
    <row r="1093" spans="1:12">
      <c r="A1093" t="s">
        <v>1539</v>
      </c>
      <c r="B1093">
        <v>100</v>
      </c>
      <c r="C1093">
        <v>29392418</v>
      </c>
      <c r="D1093" t="s">
        <v>113</v>
      </c>
      <c r="E1093" t="s">
        <v>2068</v>
      </c>
      <c r="F1093" t="s">
        <v>15</v>
      </c>
      <c r="G1093" t="s">
        <v>16</v>
      </c>
      <c r="H1093">
        <v>10000000</v>
      </c>
      <c r="I1093">
        <v>5.8</v>
      </c>
      <c r="J1093" t="str">
        <f>IF(ISNUMBER(SEARCH("|",D1093)),LEFT(D1093,SEARCH("|",D1093)-1),D1093)</f>
        <v>Action</v>
      </c>
      <c r="K1093">
        <f>(C1093-H1093)</f>
        <v>19392418</v>
      </c>
      <c r="L1093">
        <f>CORREL(H1093:H4878,C1093:C4878)</f>
        <v>9.0896611486826318E-2</v>
      </c>
    </row>
    <row r="1094" spans="1:12">
      <c r="A1094" t="s">
        <v>2069</v>
      </c>
      <c r="B1094">
        <v>109</v>
      </c>
      <c r="C1094">
        <v>27362712</v>
      </c>
      <c r="D1094" t="s">
        <v>1397</v>
      </c>
      <c r="E1094" t="s">
        <v>2070</v>
      </c>
      <c r="F1094" t="s">
        <v>15</v>
      </c>
      <c r="G1094" t="s">
        <v>16</v>
      </c>
      <c r="H1094">
        <v>8000000</v>
      </c>
      <c r="I1094">
        <v>6.5</v>
      </c>
      <c r="J1094" t="str">
        <f>IF(ISNUMBER(SEARCH("|",D1094)),LEFT(D1094,SEARCH("|",D1094)-1),D1094)</f>
        <v>Comedy</v>
      </c>
      <c r="K1094">
        <f>(C1094-H1094)</f>
        <v>19362712</v>
      </c>
      <c r="L1094">
        <f>CORREL(H1094:H4879,C1094:C4879)</f>
        <v>9.0906046699873067E-2</v>
      </c>
    </row>
    <row r="1095" spans="1:12">
      <c r="A1095" t="s">
        <v>1139</v>
      </c>
      <c r="B1095">
        <v>106</v>
      </c>
      <c r="C1095">
        <v>25244700</v>
      </c>
      <c r="D1095" t="s">
        <v>321</v>
      </c>
      <c r="E1095" t="s">
        <v>2071</v>
      </c>
      <c r="F1095" t="s">
        <v>15</v>
      </c>
      <c r="G1095" t="s">
        <v>153</v>
      </c>
      <c r="H1095">
        <v>6000000</v>
      </c>
      <c r="I1095">
        <v>7.2</v>
      </c>
      <c r="J1095" t="str">
        <f>IF(ISNUMBER(SEARCH("|",D1095)),LEFT(D1095,SEARCH("|",D1095)-1),D1095)</f>
        <v>Action</v>
      </c>
      <c r="K1095">
        <f>(C1095-H1095)</f>
        <v>19244700</v>
      </c>
      <c r="L1095">
        <f>CORREL(H1095:H4880,C1095:C4880)</f>
        <v>9.0912335190465335E-2</v>
      </c>
    </row>
    <row r="1096" spans="1:12">
      <c r="A1096" t="s">
        <v>209</v>
      </c>
      <c r="B1096">
        <v>90</v>
      </c>
      <c r="C1096">
        <v>149234747</v>
      </c>
      <c r="D1096" t="s">
        <v>136</v>
      </c>
      <c r="E1096" t="s">
        <v>2072</v>
      </c>
      <c r="F1096" t="s">
        <v>15</v>
      </c>
      <c r="G1096" t="s">
        <v>16</v>
      </c>
      <c r="H1096">
        <v>130000000</v>
      </c>
      <c r="I1096">
        <v>6.7</v>
      </c>
      <c r="J1096" t="str">
        <f>IF(ISNUMBER(SEARCH("|",D1096)),LEFT(D1096,SEARCH("|",D1096)-1),D1096)</f>
        <v>Action</v>
      </c>
      <c r="K1096">
        <f>(C1096-H1096)</f>
        <v>19234747</v>
      </c>
      <c r="L1096">
        <f>CORREL(H1096:H4881,C1096:C4881)</f>
        <v>9.0915093379802372E-2</v>
      </c>
    </row>
    <row r="1097" spans="1:12">
      <c r="A1097" t="s">
        <v>367</v>
      </c>
      <c r="B1097">
        <v>131</v>
      </c>
      <c r="C1097">
        <v>54228104</v>
      </c>
      <c r="D1097" t="s">
        <v>2073</v>
      </c>
      <c r="E1097" t="s">
        <v>2074</v>
      </c>
      <c r="F1097" t="s">
        <v>15</v>
      </c>
      <c r="G1097" t="s">
        <v>153</v>
      </c>
      <c r="H1097">
        <v>35000000</v>
      </c>
      <c r="I1097">
        <v>7.7</v>
      </c>
      <c r="J1097" t="str">
        <f>IF(ISNUMBER(SEARCH("|",D1097)),LEFT(D1097,SEARCH("|",D1097)-1),D1097)</f>
        <v>Action</v>
      </c>
      <c r="K1097">
        <f>(C1097-H1097)</f>
        <v>19228104</v>
      </c>
      <c r="L1097">
        <f>CORREL(H1097:H4882,C1097:C4882)</f>
        <v>9.0708045654841099E-2</v>
      </c>
    </row>
    <row r="1098" spans="1:12">
      <c r="A1098" t="s">
        <v>729</v>
      </c>
      <c r="B1098">
        <v>116</v>
      </c>
      <c r="C1098">
        <v>119219978</v>
      </c>
      <c r="D1098" t="s">
        <v>113</v>
      </c>
      <c r="E1098" t="s">
        <v>2075</v>
      </c>
      <c r="F1098" t="s">
        <v>15</v>
      </c>
      <c r="G1098" t="s">
        <v>16</v>
      </c>
      <c r="H1098">
        <v>100000000</v>
      </c>
      <c r="I1098">
        <v>6.7</v>
      </c>
      <c r="J1098" t="str">
        <f>IF(ISNUMBER(SEARCH("|",D1098)),LEFT(D1098,SEARCH("|",D1098)-1),D1098)</f>
        <v>Action</v>
      </c>
      <c r="K1098">
        <f>(C1098-H1098)</f>
        <v>19219978</v>
      </c>
      <c r="L1098">
        <f>CORREL(H1098:H4883,C1098:C4883)</f>
        <v>9.0737628256033723E-2</v>
      </c>
    </row>
    <row r="1099" spans="1:12">
      <c r="A1099" t="s">
        <v>1377</v>
      </c>
      <c r="B1099">
        <v>106</v>
      </c>
      <c r="C1099">
        <v>40219708</v>
      </c>
      <c r="D1099" t="s">
        <v>385</v>
      </c>
      <c r="E1099" t="s">
        <v>2076</v>
      </c>
      <c r="F1099" t="s">
        <v>15</v>
      </c>
      <c r="G1099" t="s">
        <v>16</v>
      </c>
      <c r="H1099">
        <v>21000000</v>
      </c>
      <c r="I1099">
        <v>6.3</v>
      </c>
      <c r="J1099" t="str">
        <f>IF(ISNUMBER(SEARCH("|",D1099)),LEFT(D1099,SEARCH("|",D1099)-1),D1099)</f>
        <v>Drama</v>
      </c>
      <c r="K1099">
        <f>(C1099-H1099)</f>
        <v>19219708</v>
      </c>
      <c r="L1099">
        <f>CORREL(H1099:H4884,C1099:C4884)</f>
        <v>9.0658881550050557E-2</v>
      </c>
    </row>
    <row r="1100" spans="1:12">
      <c r="A1100" t="s">
        <v>1213</v>
      </c>
      <c r="B1100">
        <v>109</v>
      </c>
      <c r="C1100">
        <v>49185998</v>
      </c>
      <c r="D1100" t="s">
        <v>256</v>
      </c>
      <c r="E1100" t="s">
        <v>2077</v>
      </c>
      <c r="F1100" t="s">
        <v>15</v>
      </c>
      <c r="G1100" t="s">
        <v>16</v>
      </c>
      <c r="H1100">
        <v>30000000</v>
      </c>
      <c r="I1100">
        <v>7.4</v>
      </c>
      <c r="J1100" t="str">
        <f>IF(ISNUMBER(SEARCH("|",D1100)),LEFT(D1100,SEARCH("|",D1100)-1),D1100)</f>
        <v>Drama</v>
      </c>
      <c r="K1100">
        <f>(C1100-H1100)</f>
        <v>19185998</v>
      </c>
      <c r="L1100">
        <f>CORREL(H1100:H4885,C1100:C4885)</f>
        <v>9.0681431208719881E-2</v>
      </c>
    </row>
    <row r="1101" spans="1:12">
      <c r="A1101" t="s">
        <v>2078</v>
      </c>
      <c r="B1101">
        <v>97</v>
      </c>
      <c r="C1101">
        <v>31179516</v>
      </c>
      <c r="D1101" t="s">
        <v>96</v>
      </c>
      <c r="E1101" t="s">
        <v>2079</v>
      </c>
      <c r="F1101" t="s">
        <v>15</v>
      </c>
      <c r="G1101" t="s">
        <v>16</v>
      </c>
      <c r="H1101">
        <v>12000000</v>
      </c>
      <c r="I1101">
        <v>4.3</v>
      </c>
      <c r="J1101" t="str">
        <f>IF(ISNUMBER(SEARCH("|",D1101)),LEFT(D1101,SEARCH("|",D1101)-1),D1101)</f>
        <v>Comedy</v>
      </c>
      <c r="K1101">
        <f>(C1101-H1101)</f>
        <v>19179516</v>
      </c>
      <c r="L1101">
        <f>CORREL(H1101:H4886,C1101:C4886)</f>
        <v>9.0709790646765209E-2</v>
      </c>
    </row>
    <row r="1102" spans="1:12">
      <c r="A1102" t="s">
        <v>1070</v>
      </c>
      <c r="B1102">
        <v>93</v>
      </c>
      <c r="C1102">
        <v>31155435</v>
      </c>
      <c r="D1102" t="s">
        <v>187</v>
      </c>
      <c r="E1102" t="s">
        <v>2080</v>
      </c>
      <c r="F1102" t="s">
        <v>15</v>
      </c>
      <c r="G1102" t="s">
        <v>16</v>
      </c>
      <c r="H1102">
        <v>12000000</v>
      </c>
      <c r="I1102">
        <v>6.2</v>
      </c>
      <c r="J1102" t="str">
        <f>IF(ISNUMBER(SEARCH("|",D1102)),LEFT(D1102,SEARCH("|",D1102)-1),D1102)</f>
        <v>Comedy</v>
      </c>
      <c r="K1102">
        <f>(C1102-H1102)</f>
        <v>19155435</v>
      </c>
      <c r="L1102">
        <f>CORREL(H1102:H4887,C1102:C4887)</f>
        <v>9.0721999699868855E-2</v>
      </c>
    </row>
    <row r="1103" spans="1:12">
      <c r="A1103" t="s">
        <v>503</v>
      </c>
      <c r="B1103">
        <v>137</v>
      </c>
      <c r="C1103">
        <v>39143839</v>
      </c>
      <c r="D1103" t="s">
        <v>867</v>
      </c>
      <c r="E1103" t="s">
        <v>2081</v>
      </c>
      <c r="F1103" t="s">
        <v>15</v>
      </c>
      <c r="G1103" t="s">
        <v>16</v>
      </c>
      <c r="H1103">
        <v>20000000</v>
      </c>
      <c r="I1103">
        <v>5</v>
      </c>
      <c r="J1103" t="str">
        <f>IF(ISNUMBER(SEARCH("|",D1103)),LEFT(D1103,SEARCH("|",D1103)-1),D1103)</f>
        <v>Horror</v>
      </c>
      <c r="K1103">
        <f>(C1103-H1103)</f>
        <v>19143839</v>
      </c>
      <c r="L1103">
        <f>CORREL(H1103:H4888,C1103:C4888)</f>
        <v>9.0734176032838218E-2</v>
      </c>
    </row>
    <row r="1104" spans="1:12">
      <c r="A1104" t="s">
        <v>2005</v>
      </c>
      <c r="B1104">
        <v>97</v>
      </c>
      <c r="C1104">
        <v>24138847</v>
      </c>
      <c r="D1104" t="s">
        <v>96</v>
      </c>
      <c r="E1104" t="s">
        <v>2082</v>
      </c>
      <c r="F1104" t="s">
        <v>15</v>
      </c>
      <c r="G1104" t="s">
        <v>16</v>
      </c>
      <c r="H1104">
        <v>5000000</v>
      </c>
      <c r="I1104">
        <v>7.4</v>
      </c>
      <c r="J1104" t="str">
        <f>IF(ISNUMBER(SEARCH("|",D1104)),LEFT(D1104,SEARCH("|",D1104)-1),D1104)</f>
        <v>Comedy</v>
      </c>
      <c r="K1104">
        <f>(C1104-H1104)</f>
        <v>19138847</v>
      </c>
      <c r="L1104">
        <f>CORREL(H1104:H4889,C1104:C4889)</f>
        <v>9.0755745980315813E-2</v>
      </c>
    </row>
    <row r="1105" spans="1:12">
      <c r="A1105" t="s">
        <v>2083</v>
      </c>
      <c r="B1105">
        <v>101</v>
      </c>
      <c r="C1105">
        <v>39103378</v>
      </c>
      <c r="D1105" t="s">
        <v>867</v>
      </c>
      <c r="E1105" t="s">
        <v>2084</v>
      </c>
      <c r="F1105" t="s">
        <v>15</v>
      </c>
      <c r="G1105" t="s">
        <v>16</v>
      </c>
      <c r="H1105">
        <v>20000000</v>
      </c>
      <c r="I1105">
        <v>6.5</v>
      </c>
      <c r="J1105" t="str">
        <f>IF(ISNUMBER(SEARCH("|",D1105)),LEFT(D1105,SEARCH("|",D1105)-1),D1105)</f>
        <v>Horror</v>
      </c>
      <c r="K1105">
        <f>(C1105-H1105)</f>
        <v>19103378</v>
      </c>
      <c r="L1105">
        <f>CORREL(H1105:H4890,C1105:C4890)</f>
        <v>9.0756789476661034E-2</v>
      </c>
    </row>
    <row r="1106" spans="1:12">
      <c r="A1106" t="s">
        <v>2085</v>
      </c>
      <c r="B1106">
        <v>92</v>
      </c>
      <c r="C1106">
        <v>21300000</v>
      </c>
      <c r="D1106" t="s">
        <v>372</v>
      </c>
      <c r="E1106" t="s">
        <v>2086</v>
      </c>
      <c r="F1106" t="s">
        <v>15</v>
      </c>
      <c r="G1106" t="s">
        <v>16</v>
      </c>
      <c r="H1106">
        <v>2200000</v>
      </c>
      <c r="I1106">
        <v>4.7</v>
      </c>
      <c r="J1106" t="str">
        <f>IF(ISNUMBER(SEARCH("|",D1106)),LEFT(D1106,SEARCH("|",D1106)-1),D1106)</f>
        <v>Horror</v>
      </c>
      <c r="K1106">
        <f>(C1106-H1106)</f>
        <v>19100000</v>
      </c>
      <c r="L1106">
        <f>CORREL(H1106:H4891,C1106:C4891)</f>
        <v>9.0778320938807611E-2</v>
      </c>
    </row>
    <row r="1107" spans="1:12">
      <c r="A1107" t="s">
        <v>2087</v>
      </c>
      <c r="B1107">
        <v>106</v>
      </c>
      <c r="C1107">
        <v>59068786</v>
      </c>
      <c r="D1107" t="s">
        <v>1345</v>
      </c>
      <c r="E1107" t="s">
        <v>2088</v>
      </c>
      <c r="F1107" t="s">
        <v>15</v>
      </c>
      <c r="G1107" t="s">
        <v>16</v>
      </c>
      <c r="H1107">
        <v>40000000</v>
      </c>
      <c r="I1107">
        <v>6.4</v>
      </c>
      <c r="J1107" t="str">
        <f>IF(ISNUMBER(SEARCH("|",D1107)),LEFT(D1107,SEARCH("|",D1107)-1),D1107)</f>
        <v>Action</v>
      </c>
      <c r="K1107">
        <f>(C1107-H1107)</f>
        <v>19068786</v>
      </c>
      <c r="L1107">
        <f>CORREL(H1107:H4892,C1107:C4892)</f>
        <v>9.0774093774770387E-2</v>
      </c>
    </row>
    <row r="1108" spans="1:12">
      <c r="A1108" t="s">
        <v>2069</v>
      </c>
      <c r="B1108">
        <v>106</v>
      </c>
      <c r="C1108">
        <v>25047631</v>
      </c>
      <c r="D1108" t="s">
        <v>233</v>
      </c>
      <c r="E1108" t="s">
        <v>2089</v>
      </c>
      <c r="F1108" t="s">
        <v>15</v>
      </c>
      <c r="G1108" t="s">
        <v>16</v>
      </c>
      <c r="H1108">
        <v>6000000</v>
      </c>
      <c r="I1108">
        <v>6.9</v>
      </c>
      <c r="J1108" t="str">
        <f>IF(ISNUMBER(SEARCH("|",D1108)),LEFT(D1108,SEARCH("|",D1108)-1),D1108)</f>
        <v>Comedy</v>
      </c>
      <c r="K1108">
        <f>(C1108-H1108)</f>
        <v>19047631</v>
      </c>
      <c r="L1108">
        <f>CORREL(H1108:H4893,C1108:C4893)</f>
        <v>9.0803737553600744E-2</v>
      </c>
    </row>
    <row r="1109" spans="1:12">
      <c r="A1109" t="s">
        <v>1665</v>
      </c>
      <c r="B1109">
        <v>98</v>
      </c>
      <c r="C1109">
        <v>56044241</v>
      </c>
      <c r="D1109" t="s">
        <v>300</v>
      </c>
      <c r="E1109" t="s">
        <v>2090</v>
      </c>
      <c r="F1109" t="s">
        <v>15</v>
      </c>
      <c r="G1109" t="s">
        <v>16</v>
      </c>
      <c r="H1109">
        <v>37000000</v>
      </c>
      <c r="I1109">
        <v>6.1</v>
      </c>
      <c r="J1109" t="str">
        <f>IF(ISNUMBER(SEARCH("|",D1109)),LEFT(D1109,SEARCH("|",D1109)-1),D1109)</f>
        <v>Comedy</v>
      </c>
      <c r="K1109">
        <f>(C1109-H1109)</f>
        <v>19044241</v>
      </c>
      <c r="L1109">
        <f>CORREL(H1109:H4894,C1109:C4894)</f>
        <v>9.080640808699908E-2</v>
      </c>
    </row>
    <row r="1110" spans="1:12">
      <c r="A1110" t="s">
        <v>2091</v>
      </c>
      <c r="B1110">
        <v>106</v>
      </c>
      <c r="C1110">
        <v>28873374</v>
      </c>
      <c r="D1110" t="s">
        <v>874</v>
      </c>
      <c r="E1110" t="s">
        <v>2092</v>
      </c>
      <c r="F1110" t="s">
        <v>15</v>
      </c>
      <c r="G1110" t="s">
        <v>16</v>
      </c>
      <c r="H1110">
        <v>10000000</v>
      </c>
      <c r="I1110">
        <v>4.0999999999999996</v>
      </c>
      <c r="J1110" t="str">
        <f>IF(ISNUMBER(SEARCH("|",D1110)),LEFT(D1110,SEARCH("|",D1110)-1),D1110)</f>
        <v>Documentary</v>
      </c>
      <c r="K1110">
        <f>(C1110-H1110)</f>
        <v>18873374</v>
      </c>
      <c r="L1110">
        <f>CORREL(H1110:H4895,C1110:C4895)</f>
        <v>9.0836262156718889E-2</v>
      </c>
    </row>
    <row r="1111" spans="1:12">
      <c r="A1111" t="s">
        <v>2093</v>
      </c>
      <c r="B1111">
        <v>99</v>
      </c>
      <c r="C1111">
        <v>33860010</v>
      </c>
      <c r="D1111" t="s">
        <v>128</v>
      </c>
      <c r="E1111" t="s">
        <v>2094</v>
      </c>
      <c r="F1111" t="s">
        <v>15</v>
      </c>
      <c r="G1111" t="s">
        <v>16</v>
      </c>
      <c r="H1111">
        <v>15000000</v>
      </c>
      <c r="I1111">
        <v>4.8</v>
      </c>
      <c r="J1111" t="str">
        <f>IF(ISNUMBER(SEARCH("|",D1111)),LEFT(D1111,SEARCH("|",D1111)-1),D1111)</f>
        <v>Comedy</v>
      </c>
      <c r="K1111">
        <f>(C1111-H1111)</f>
        <v>18860010</v>
      </c>
      <c r="L1111">
        <f>CORREL(H1111:H4896,C1111:C4896)</f>
        <v>9.0845134819210388E-2</v>
      </c>
    </row>
    <row r="1112" spans="1:12">
      <c r="A1112" t="s">
        <v>2095</v>
      </c>
      <c r="B1112">
        <v>120</v>
      </c>
      <c r="C1112">
        <v>33771174</v>
      </c>
      <c r="D1112" t="s">
        <v>233</v>
      </c>
      <c r="E1112" t="s">
        <v>2096</v>
      </c>
      <c r="F1112" t="s">
        <v>15</v>
      </c>
      <c r="G1112" t="s">
        <v>16</v>
      </c>
      <c r="H1112">
        <v>15000000</v>
      </c>
      <c r="I1112">
        <v>6.8</v>
      </c>
      <c r="J1112" t="str">
        <f>IF(ISNUMBER(SEARCH("|",D1112)),LEFT(D1112,SEARCH("|",D1112)-1),D1112)</f>
        <v>Comedy</v>
      </c>
      <c r="K1112">
        <f>(C1112-H1112)</f>
        <v>18771174</v>
      </c>
      <c r="L1112">
        <f>CORREL(H1112:H4897,C1112:C4897)</f>
        <v>9.0860869730260529E-2</v>
      </c>
    </row>
    <row r="1113" spans="1:12">
      <c r="A1113" t="s">
        <v>1591</v>
      </c>
      <c r="B1113">
        <v>101</v>
      </c>
      <c r="C1113">
        <v>51758599</v>
      </c>
      <c r="D1113" t="s">
        <v>1134</v>
      </c>
      <c r="E1113" t="s">
        <v>2097</v>
      </c>
      <c r="F1113" t="s">
        <v>15</v>
      </c>
      <c r="G1113" t="s">
        <v>16</v>
      </c>
      <c r="H1113">
        <v>33000000</v>
      </c>
      <c r="I1113">
        <v>5.5</v>
      </c>
      <c r="J1113" t="str">
        <f>IF(ISNUMBER(SEARCH("|",D1113)),LEFT(D1113,SEARCH("|",D1113)-1),D1113)</f>
        <v>Action</v>
      </c>
      <c r="K1113">
        <f>(C1113-H1113)</f>
        <v>18758599</v>
      </c>
      <c r="L1113">
        <f>CORREL(H1113:H4898,C1113:C4898)</f>
        <v>9.0876464620801789E-2</v>
      </c>
    </row>
    <row r="1114" spans="1:12">
      <c r="A1114" t="s">
        <v>1332</v>
      </c>
      <c r="B1114">
        <v>106</v>
      </c>
      <c r="C1114">
        <v>32645546</v>
      </c>
      <c r="D1114" t="s">
        <v>224</v>
      </c>
      <c r="E1114" t="s">
        <v>2098</v>
      </c>
      <c r="F1114" t="s">
        <v>15</v>
      </c>
      <c r="G1114" t="s">
        <v>16</v>
      </c>
      <c r="H1114">
        <v>14000000</v>
      </c>
      <c r="I1114">
        <v>6.4</v>
      </c>
      <c r="J1114" t="str">
        <f>IF(ISNUMBER(SEARCH("|",D1114)),LEFT(D1114,SEARCH("|",D1114)-1),D1114)</f>
        <v>Comedy</v>
      </c>
      <c r="K1114">
        <f>(C1114-H1114)</f>
        <v>18645546</v>
      </c>
      <c r="L1114">
        <f>CORREL(H1114:H4899,C1114:C4899)</f>
        <v>9.0905448962457308E-2</v>
      </c>
    </row>
    <row r="1115" spans="1:12">
      <c r="A1115" t="s">
        <v>1750</v>
      </c>
      <c r="B1115">
        <v>109</v>
      </c>
      <c r="C1115">
        <v>35635046</v>
      </c>
      <c r="D1115" t="s">
        <v>35</v>
      </c>
      <c r="E1115" t="s">
        <v>2099</v>
      </c>
      <c r="F1115" t="s">
        <v>15</v>
      </c>
      <c r="G1115" t="s">
        <v>153</v>
      </c>
      <c r="H1115">
        <v>17000000</v>
      </c>
      <c r="I1115">
        <v>6.7</v>
      </c>
      <c r="J1115" t="str">
        <f>IF(ISNUMBER(SEARCH("|",D1115)),LEFT(D1115,SEARCH("|",D1115)-1),D1115)</f>
        <v>Action</v>
      </c>
      <c r="K1115">
        <f>(C1115-H1115)</f>
        <v>18635046</v>
      </c>
      <c r="L1115">
        <f>CORREL(H1115:H4900,C1115:C4900)</f>
        <v>9.0919594981311191E-2</v>
      </c>
    </row>
    <row r="1116" spans="1:12">
      <c r="A1116" t="s">
        <v>690</v>
      </c>
      <c r="B1116">
        <v>104</v>
      </c>
      <c r="C1116">
        <v>25625110</v>
      </c>
      <c r="D1116" t="s">
        <v>215</v>
      </c>
      <c r="E1116" t="s">
        <v>2100</v>
      </c>
      <c r="F1116" t="s">
        <v>15</v>
      </c>
      <c r="G1116" t="s">
        <v>16</v>
      </c>
      <c r="H1116">
        <v>7000000</v>
      </c>
      <c r="I1116">
        <v>7.2</v>
      </c>
      <c r="J1116" t="str">
        <f>IF(ISNUMBER(SEARCH("|",D1116)),LEFT(D1116,SEARCH("|",D1116)-1),D1116)</f>
        <v>Action</v>
      </c>
      <c r="K1116">
        <f>(C1116-H1116)</f>
        <v>18625110</v>
      </c>
      <c r="L1116">
        <f>CORREL(H1116:H4901,C1116:C4901)</f>
        <v>9.0937378471427355E-2</v>
      </c>
    </row>
    <row r="1117" spans="1:12">
      <c r="A1117" t="s">
        <v>2101</v>
      </c>
      <c r="B1117">
        <v>129</v>
      </c>
      <c r="C1117">
        <v>33565375</v>
      </c>
      <c r="D1117" t="s">
        <v>966</v>
      </c>
      <c r="E1117" t="s">
        <v>2102</v>
      </c>
      <c r="F1117" t="s">
        <v>15</v>
      </c>
      <c r="G1117" t="s">
        <v>153</v>
      </c>
      <c r="H1117">
        <v>15000000</v>
      </c>
      <c r="I1117">
        <v>7.5</v>
      </c>
      <c r="J1117" t="str">
        <f>IF(ISNUMBER(SEARCH("|",D1117)),LEFT(D1117,SEARCH("|",D1117)-1),D1117)</f>
        <v>Drama</v>
      </c>
      <c r="K1117">
        <f>(C1117-H1117)</f>
        <v>18565375</v>
      </c>
      <c r="L1117">
        <f>CORREL(H1117:H4902,C1117:C4902)</f>
        <v>9.0941077491716843E-2</v>
      </c>
    </row>
    <row r="1118" spans="1:12">
      <c r="A1118" t="s">
        <v>2103</v>
      </c>
      <c r="B1118">
        <v>104</v>
      </c>
      <c r="C1118">
        <v>23031390</v>
      </c>
      <c r="D1118" t="s">
        <v>65</v>
      </c>
      <c r="E1118" t="s">
        <v>2104</v>
      </c>
      <c r="F1118" t="s">
        <v>15</v>
      </c>
      <c r="G1118" t="s">
        <v>16</v>
      </c>
      <c r="H1118">
        <v>4500000</v>
      </c>
      <c r="I1118">
        <v>5.6</v>
      </c>
      <c r="J1118" t="str">
        <f>IF(ISNUMBER(SEARCH("|",D1118)),LEFT(D1118,SEARCH("|",D1118)-1),D1118)</f>
        <v>Comedy</v>
      </c>
      <c r="K1118">
        <f>(C1118-H1118)</f>
        <v>18531390</v>
      </c>
      <c r="L1118">
        <f>CORREL(H1118:H4903,C1118:C4903)</f>
        <v>9.095638841947451E-2</v>
      </c>
    </row>
    <row r="1119" spans="1:12">
      <c r="A1119" t="s">
        <v>871</v>
      </c>
      <c r="B1119">
        <v>118</v>
      </c>
      <c r="C1119">
        <v>66488090</v>
      </c>
      <c r="D1119" t="s">
        <v>453</v>
      </c>
      <c r="E1119" t="s">
        <v>2105</v>
      </c>
      <c r="F1119" t="s">
        <v>15</v>
      </c>
      <c r="G1119" t="s">
        <v>16</v>
      </c>
      <c r="H1119">
        <v>48000000</v>
      </c>
      <c r="I1119">
        <v>6.7</v>
      </c>
      <c r="J1119" t="str">
        <f>IF(ISNUMBER(SEARCH("|",D1119)),LEFT(D1119,SEARCH("|",D1119)-1),D1119)</f>
        <v>Crime</v>
      </c>
      <c r="K1119">
        <f>(C1119-H1119)</f>
        <v>18488090</v>
      </c>
      <c r="L1119">
        <f>CORREL(H1119:H4904,C1119:C4904)</f>
        <v>9.0955544217492121E-2</v>
      </c>
    </row>
    <row r="1120" spans="1:12">
      <c r="A1120" t="s">
        <v>2106</v>
      </c>
      <c r="B1120">
        <v>121</v>
      </c>
      <c r="C1120">
        <v>110416702</v>
      </c>
      <c r="D1120" t="s">
        <v>1041</v>
      </c>
      <c r="E1120" t="s">
        <v>2107</v>
      </c>
      <c r="F1120" t="s">
        <v>15</v>
      </c>
      <c r="G1120" t="s">
        <v>16</v>
      </c>
      <c r="H1120">
        <v>92000000</v>
      </c>
      <c r="I1120">
        <v>7</v>
      </c>
      <c r="J1120" t="str">
        <f>IF(ISNUMBER(SEARCH("|",D1120)),LEFT(D1120,SEARCH("|",D1120)-1),D1120)</f>
        <v>Action</v>
      </c>
      <c r="K1120">
        <f>(C1120-H1120)</f>
        <v>18416702</v>
      </c>
      <c r="L1120">
        <f>CORREL(H1120:H4905,C1120:C4905)</f>
        <v>9.0981886079265106E-2</v>
      </c>
    </row>
    <row r="1121" spans="1:12">
      <c r="A1121" t="s">
        <v>1196</v>
      </c>
      <c r="B1121">
        <v>132</v>
      </c>
      <c r="C1121">
        <v>30400000</v>
      </c>
      <c r="D1121" t="s">
        <v>585</v>
      </c>
      <c r="E1121" t="s">
        <v>2108</v>
      </c>
      <c r="F1121" t="s">
        <v>15</v>
      </c>
      <c r="G1121" t="s">
        <v>153</v>
      </c>
      <c r="H1121">
        <v>12000000</v>
      </c>
      <c r="I1121">
        <v>6.6</v>
      </c>
      <c r="J1121" t="str">
        <f>IF(ISNUMBER(SEARCH("|",D1121)),LEFT(D1121,SEARCH("|",D1121)-1),D1121)</f>
        <v>Drama</v>
      </c>
      <c r="K1121">
        <f>(C1121-H1121)</f>
        <v>18400000</v>
      </c>
      <c r="L1121">
        <f>CORREL(H1121:H4906,C1121:C4906)</f>
        <v>9.0929777976009138E-2</v>
      </c>
    </row>
    <row r="1122" spans="1:12">
      <c r="A1122" t="s">
        <v>2109</v>
      </c>
      <c r="B1122">
        <v>119</v>
      </c>
      <c r="C1122">
        <v>33386128</v>
      </c>
      <c r="D1122" t="s">
        <v>140</v>
      </c>
      <c r="E1122" t="s">
        <v>2110</v>
      </c>
      <c r="F1122" t="s">
        <v>15</v>
      </c>
      <c r="G1122" t="s">
        <v>16</v>
      </c>
      <c r="H1122">
        <v>15000000</v>
      </c>
      <c r="I1122">
        <v>4.9000000000000004</v>
      </c>
      <c r="J1122" t="str">
        <f>IF(ISNUMBER(SEARCH("|",D1122)),LEFT(D1122,SEARCH("|",D1122)-1),D1122)</f>
        <v>Horror</v>
      </c>
      <c r="K1122">
        <f>(C1122-H1122)</f>
        <v>18386128</v>
      </c>
      <c r="L1122">
        <f>CORREL(H1122:H4907,C1122:C4907)</f>
        <v>9.094093583303503E-2</v>
      </c>
    </row>
    <row r="1123" spans="1:12">
      <c r="A1123" t="s">
        <v>2111</v>
      </c>
      <c r="B1123">
        <v>95</v>
      </c>
      <c r="C1123">
        <v>148337537</v>
      </c>
      <c r="D1123" t="s">
        <v>77</v>
      </c>
      <c r="E1123" t="s">
        <v>2112</v>
      </c>
      <c r="F1123" t="s">
        <v>15</v>
      </c>
      <c r="G1123" t="s">
        <v>16</v>
      </c>
      <c r="H1123">
        <v>130000000</v>
      </c>
      <c r="I1123">
        <v>7.3</v>
      </c>
      <c r="J1123" t="str">
        <f>IF(ISNUMBER(SEARCH("|",D1123)),LEFT(D1123,SEARCH("|",D1123)-1),D1123)</f>
        <v>Action</v>
      </c>
      <c r="K1123">
        <f>(C1123-H1123)</f>
        <v>18337537</v>
      </c>
      <c r="L1123">
        <f>CORREL(H1123:H4908,C1123:C4908)</f>
        <v>9.0956074232735704E-2</v>
      </c>
    </row>
    <row r="1124" spans="1:12">
      <c r="A1124" t="s">
        <v>1618</v>
      </c>
      <c r="B1124">
        <v>86</v>
      </c>
      <c r="C1124">
        <v>34308901</v>
      </c>
      <c r="D1124" t="s">
        <v>397</v>
      </c>
      <c r="E1124" t="s">
        <v>2113</v>
      </c>
      <c r="F1124" t="s">
        <v>15</v>
      </c>
      <c r="G1124" t="s">
        <v>16</v>
      </c>
      <c r="H1124">
        <v>16000000</v>
      </c>
      <c r="I1124">
        <v>5.0999999999999996</v>
      </c>
      <c r="J1124" t="str">
        <f>IF(ISNUMBER(SEARCH("|",D1124)),LEFT(D1124,SEARCH("|",D1124)-1),D1124)</f>
        <v>Comedy</v>
      </c>
      <c r="K1124">
        <f>(C1124-H1124)</f>
        <v>18308901</v>
      </c>
      <c r="L1124">
        <f>CORREL(H1124:H4909,C1124:C4909)</f>
        <v>9.0750242396767891E-2</v>
      </c>
    </row>
    <row r="1125" spans="1:12">
      <c r="A1125" t="s">
        <v>305</v>
      </c>
      <c r="B1125">
        <v>92</v>
      </c>
      <c r="C1125">
        <v>24792061</v>
      </c>
      <c r="D1125" t="s">
        <v>65</v>
      </c>
      <c r="E1125" t="s">
        <v>2114</v>
      </c>
      <c r="F1125" t="s">
        <v>15</v>
      </c>
      <c r="G1125" t="s">
        <v>16</v>
      </c>
      <c r="H1125">
        <v>6500000</v>
      </c>
      <c r="I1125">
        <v>7.6</v>
      </c>
      <c r="J1125" t="str">
        <f>IF(ISNUMBER(SEARCH("|",D1125)),LEFT(D1125,SEARCH("|",D1125)-1),D1125)</f>
        <v>Comedy</v>
      </c>
      <c r="K1125">
        <f>(C1125-H1125)</f>
        <v>18292061</v>
      </c>
      <c r="L1125">
        <f>CORREL(H1125:H4910,C1125:C4910)</f>
        <v>9.076659940869336E-2</v>
      </c>
    </row>
    <row r="1126" spans="1:12">
      <c r="A1126" t="s">
        <v>2115</v>
      </c>
      <c r="B1126">
        <v>132</v>
      </c>
      <c r="C1126">
        <v>40270895</v>
      </c>
      <c r="D1126" t="s">
        <v>256</v>
      </c>
      <c r="E1126" t="s">
        <v>2116</v>
      </c>
      <c r="F1126" t="s">
        <v>15</v>
      </c>
      <c r="G1126" t="s">
        <v>16</v>
      </c>
      <c r="H1126">
        <v>22000000</v>
      </c>
      <c r="I1126">
        <v>7.6</v>
      </c>
      <c r="J1126" t="str">
        <f>IF(ISNUMBER(SEARCH("|",D1126)),LEFT(D1126,SEARCH("|",D1126)-1),D1126)</f>
        <v>Drama</v>
      </c>
      <c r="K1126">
        <f>(C1126-H1126)</f>
        <v>18270895</v>
      </c>
      <c r="L1126">
        <f>CORREL(H1126:H4911,C1126:C4911)</f>
        <v>9.0769061832394402E-2</v>
      </c>
    </row>
    <row r="1127" spans="1:12">
      <c r="A1127" t="s">
        <v>2117</v>
      </c>
      <c r="B1127">
        <v>133</v>
      </c>
      <c r="C1127">
        <v>160201106</v>
      </c>
      <c r="D1127" t="s">
        <v>473</v>
      </c>
      <c r="E1127" t="s">
        <v>2118</v>
      </c>
      <c r="F1127" t="s">
        <v>15</v>
      </c>
      <c r="G1127" t="s">
        <v>153</v>
      </c>
      <c r="H1127">
        <v>142000000</v>
      </c>
      <c r="I1127">
        <v>6.1</v>
      </c>
      <c r="J1127" t="str">
        <f>IF(ISNUMBER(SEARCH("|",D1127)),LEFT(D1127,SEARCH("|",D1127)-1),D1127)</f>
        <v>Action</v>
      </c>
      <c r="K1127">
        <f>(C1127-H1127)</f>
        <v>18201106</v>
      </c>
      <c r="L1127">
        <f>CORREL(H1127:H4912,C1127:C4912)</f>
        <v>9.0791577347891492E-2</v>
      </c>
    </row>
    <row r="1128" spans="1:12">
      <c r="A1128" t="s">
        <v>2119</v>
      </c>
      <c r="B1128">
        <v>129</v>
      </c>
      <c r="C1128">
        <v>20167424</v>
      </c>
      <c r="D1128" t="s">
        <v>80</v>
      </c>
      <c r="E1128" t="s">
        <v>2120</v>
      </c>
      <c r="F1128" t="s">
        <v>1316</v>
      </c>
      <c r="G1128" t="s">
        <v>2121</v>
      </c>
      <c r="H1128">
        <v>2000000</v>
      </c>
      <c r="I1128">
        <v>8.1999999999999993</v>
      </c>
      <c r="J1128" t="str">
        <f>IF(ISNUMBER(SEARCH("|",D1128)),LEFT(D1128,SEARCH("|",D1128)-1),D1128)</f>
        <v>Drama</v>
      </c>
      <c r="K1128">
        <f>(C1128-H1128)</f>
        <v>18167424</v>
      </c>
      <c r="L1128">
        <f>CORREL(H1128:H4913,C1128:C4913)</f>
        <v>9.0520081755472437E-2</v>
      </c>
    </row>
    <row r="1129" spans="1:12">
      <c r="A1129" t="s">
        <v>1712</v>
      </c>
      <c r="B1129">
        <v>104</v>
      </c>
      <c r="C1129">
        <v>35143332</v>
      </c>
      <c r="D1129" t="s">
        <v>140</v>
      </c>
      <c r="E1129" t="s">
        <v>2122</v>
      </c>
      <c r="F1129" t="s">
        <v>15</v>
      </c>
      <c r="G1129" t="s">
        <v>16</v>
      </c>
      <c r="H1129">
        <v>17000000</v>
      </c>
      <c r="I1129">
        <v>5.6</v>
      </c>
      <c r="J1129" t="str">
        <f>IF(ISNUMBER(SEARCH("|",D1129)),LEFT(D1129,SEARCH("|",D1129)-1),D1129)</f>
        <v>Horror</v>
      </c>
      <c r="K1129">
        <f>(C1129-H1129)</f>
        <v>18143332</v>
      </c>
      <c r="L1129">
        <f>CORREL(H1129:H4914,C1129:C4914)</f>
        <v>9.0514083154118991E-2</v>
      </c>
    </row>
    <row r="1130" spans="1:12">
      <c r="A1130" t="s">
        <v>2123</v>
      </c>
      <c r="B1130">
        <v>94</v>
      </c>
      <c r="C1130">
        <v>26049082</v>
      </c>
      <c r="D1130" t="s">
        <v>128</v>
      </c>
      <c r="E1130" t="s">
        <v>2124</v>
      </c>
      <c r="F1130" t="s">
        <v>15</v>
      </c>
      <c r="G1130" t="s">
        <v>16</v>
      </c>
      <c r="H1130">
        <v>8000000</v>
      </c>
      <c r="I1130">
        <v>6.1</v>
      </c>
      <c r="J1130" t="str">
        <f>IF(ISNUMBER(SEARCH("|",D1130)),LEFT(D1130,SEARCH("|",D1130)-1),D1130)</f>
        <v>Comedy</v>
      </c>
      <c r="K1130">
        <f>(C1130-H1130)</f>
        <v>18049082</v>
      </c>
      <c r="L1130">
        <f>CORREL(H1130:H4915,C1130:C4915)</f>
        <v>9.0531509671662971E-2</v>
      </c>
    </row>
    <row r="1131" spans="1:12">
      <c r="A1131" t="s">
        <v>2125</v>
      </c>
      <c r="B1131">
        <v>117</v>
      </c>
      <c r="C1131">
        <v>48043505</v>
      </c>
      <c r="D1131" t="s">
        <v>1041</v>
      </c>
      <c r="E1131" t="s">
        <v>2126</v>
      </c>
      <c r="F1131" t="s">
        <v>15</v>
      </c>
      <c r="G1131" t="s">
        <v>153</v>
      </c>
      <c r="H1131">
        <v>30000000</v>
      </c>
      <c r="I1131">
        <v>7.7</v>
      </c>
      <c r="J1131" t="str">
        <f>IF(ISNUMBER(SEARCH("|",D1131)),LEFT(D1131,SEARCH("|",D1131)-1),D1131)</f>
        <v>Action</v>
      </c>
      <c r="K1131">
        <f>(C1131-H1131)</f>
        <v>18043505</v>
      </c>
      <c r="L1131">
        <f>CORREL(H1131:H4916,C1131:C4916)</f>
        <v>9.0536189575139342E-2</v>
      </c>
    </row>
    <row r="1132" spans="1:12">
      <c r="A1132" t="s">
        <v>1293</v>
      </c>
      <c r="B1132">
        <v>93</v>
      </c>
      <c r="C1132">
        <v>38037513</v>
      </c>
      <c r="D1132" t="s">
        <v>2127</v>
      </c>
      <c r="E1132" t="s">
        <v>2128</v>
      </c>
      <c r="F1132" t="s">
        <v>15</v>
      </c>
      <c r="G1132" t="s">
        <v>16</v>
      </c>
      <c r="H1132">
        <v>20000000</v>
      </c>
      <c r="I1132">
        <v>6.2</v>
      </c>
      <c r="J1132" t="str">
        <f>IF(ISNUMBER(SEARCH("|",D1132)),LEFT(D1132,SEARCH("|",D1132)-1),D1132)</f>
        <v>Adventure</v>
      </c>
      <c r="K1132">
        <f>(C1132-H1132)</f>
        <v>18037513</v>
      </c>
      <c r="L1132">
        <f>CORREL(H1132:H4917,C1132:C4917)</f>
        <v>9.0563756011313445E-2</v>
      </c>
    </row>
    <row r="1133" spans="1:12">
      <c r="A1133" t="s">
        <v>426</v>
      </c>
      <c r="B1133">
        <v>81</v>
      </c>
      <c r="C1133">
        <v>59992760</v>
      </c>
      <c r="D1133" t="s">
        <v>96</v>
      </c>
      <c r="E1133" t="s">
        <v>2129</v>
      </c>
      <c r="F1133" t="s">
        <v>15</v>
      </c>
      <c r="G1133" t="s">
        <v>16</v>
      </c>
      <c r="H1133">
        <v>42000000</v>
      </c>
      <c r="I1133">
        <v>5.8</v>
      </c>
      <c r="J1133" t="str">
        <f>IF(ISNUMBER(SEARCH("|",D1133)),LEFT(D1133,SEARCH("|",D1133)-1),D1133)</f>
        <v>Comedy</v>
      </c>
      <c r="K1133">
        <f>(C1133-H1133)</f>
        <v>17992760</v>
      </c>
      <c r="L1133">
        <f>CORREL(H1133:H4918,C1133:C4918)</f>
        <v>9.058425451378134E-2</v>
      </c>
    </row>
    <row r="1134" spans="1:12">
      <c r="A1134" t="s">
        <v>2130</v>
      </c>
      <c r="B1134">
        <v>118</v>
      </c>
      <c r="C1134">
        <v>57981889</v>
      </c>
      <c r="D1134" t="s">
        <v>716</v>
      </c>
      <c r="E1134" t="s">
        <v>2131</v>
      </c>
      <c r="F1134" t="s">
        <v>15</v>
      </c>
      <c r="G1134" t="s">
        <v>16</v>
      </c>
      <c r="H1134">
        <v>40000000</v>
      </c>
      <c r="I1134">
        <v>7.3</v>
      </c>
      <c r="J1134" t="str">
        <f>IF(ISNUMBER(SEARCH("|",D1134)),LEFT(D1134,SEARCH("|",D1134)-1),D1134)</f>
        <v>Crime</v>
      </c>
      <c r="K1134">
        <f>(C1134-H1134)</f>
        <v>17981889</v>
      </c>
      <c r="L1134">
        <f>CORREL(H1134:H4919,C1134:C4919)</f>
        <v>9.0612999039088038E-2</v>
      </c>
    </row>
    <row r="1135" spans="1:12">
      <c r="A1135" t="s">
        <v>2132</v>
      </c>
      <c r="B1135">
        <v>117</v>
      </c>
      <c r="C1135">
        <v>20966644</v>
      </c>
      <c r="D1135" t="s">
        <v>20</v>
      </c>
      <c r="E1135" t="s">
        <v>2133</v>
      </c>
      <c r="F1135" t="s">
        <v>15</v>
      </c>
      <c r="G1135" t="s">
        <v>153</v>
      </c>
      <c r="H1135">
        <v>3000000</v>
      </c>
      <c r="I1135">
        <v>7.4</v>
      </c>
      <c r="J1135" t="str">
        <f>IF(ISNUMBER(SEARCH("|",D1135)),LEFT(D1135,SEARCH("|",D1135)-1),D1135)</f>
        <v>Drama</v>
      </c>
      <c r="K1135">
        <f>(C1135-H1135)</f>
        <v>17966644</v>
      </c>
      <c r="L1135">
        <f>CORREL(H1135:H4920,C1135:C4920)</f>
        <v>9.0642123091486962E-2</v>
      </c>
    </row>
    <row r="1136" spans="1:12">
      <c r="A1136" t="s">
        <v>2134</v>
      </c>
      <c r="B1136">
        <v>90</v>
      </c>
      <c r="C1136">
        <v>25926543</v>
      </c>
      <c r="D1136" t="s">
        <v>372</v>
      </c>
      <c r="E1136" t="s">
        <v>2135</v>
      </c>
      <c r="F1136" t="s">
        <v>15</v>
      </c>
      <c r="G1136" t="s">
        <v>16</v>
      </c>
      <c r="H1136">
        <v>8000000</v>
      </c>
      <c r="I1136">
        <v>5.2</v>
      </c>
      <c r="J1136" t="str">
        <f>IF(ISNUMBER(SEARCH("|",D1136)),LEFT(D1136,SEARCH("|",D1136)-1),D1136)</f>
        <v>Horror</v>
      </c>
      <c r="K1136">
        <f>(C1136-H1136)</f>
        <v>17926543</v>
      </c>
      <c r="L1136">
        <f>CORREL(H1136:H4921,C1136:C4921)</f>
        <v>9.0637783897118365E-2</v>
      </c>
    </row>
    <row r="1137" spans="1:12">
      <c r="A1137" t="s">
        <v>1363</v>
      </c>
      <c r="B1137">
        <v>137</v>
      </c>
      <c r="C1137">
        <v>41895491</v>
      </c>
      <c r="D1137" t="s">
        <v>1680</v>
      </c>
      <c r="E1137" t="s">
        <v>2136</v>
      </c>
      <c r="F1137" t="s">
        <v>15</v>
      </c>
      <c r="G1137" t="s">
        <v>16</v>
      </c>
      <c r="H1137">
        <v>24000000</v>
      </c>
      <c r="I1137">
        <v>7.6</v>
      </c>
      <c r="J1137" t="str">
        <f>IF(ISNUMBER(SEARCH("|",D1137)),LEFT(D1137,SEARCH("|",D1137)-1),D1137)</f>
        <v>Comedy</v>
      </c>
      <c r="K1137">
        <f>(C1137-H1137)</f>
        <v>17895491</v>
      </c>
      <c r="L1137">
        <f>CORREL(H1137:H4922,C1137:C4922)</f>
        <v>9.0642328825790958E-2</v>
      </c>
    </row>
    <row r="1138" spans="1:12">
      <c r="A1138" t="s">
        <v>2137</v>
      </c>
      <c r="B1138">
        <v>121</v>
      </c>
      <c r="C1138">
        <v>83892374</v>
      </c>
      <c r="D1138" t="s">
        <v>1635</v>
      </c>
      <c r="E1138" t="s">
        <v>2138</v>
      </c>
      <c r="F1138" t="s">
        <v>15</v>
      </c>
      <c r="G1138" t="s">
        <v>16</v>
      </c>
      <c r="H1138">
        <v>66000000</v>
      </c>
      <c r="I1138">
        <v>7</v>
      </c>
      <c r="J1138" t="str">
        <f>IF(ISNUMBER(SEARCH("|",D1138)),LEFT(D1138,SEARCH("|",D1138)-1),D1138)</f>
        <v>Drama</v>
      </c>
      <c r="K1138">
        <f>(C1138-H1138)</f>
        <v>17892374</v>
      </c>
      <c r="L1138">
        <f>CORREL(H1138:H4923,C1138:C4923)</f>
        <v>9.0666205931211843E-2</v>
      </c>
    </row>
    <row r="1139" spans="1:12">
      <c r="A1139" t="s">
        <v>1537</v>
      </c>
      <c r="B1139">
        <v>87</v>
      </c>
      <c r="C1139">
        <v>19100000</v>
      </c>
      <c r="D1139" t="s">
        <v>372</v>
      </c>
      <c r="E1139" t="s">
        <v>2139</v>
      </c>
      <c r="F1139" t="s">
        <v>15</v>
      </c>
      <c r="G1139" t="s">
        <v>16</v>
      </c>
      <c r="H1139">
        <v>1250000</v>
      </c>
      <c r="I1139">
        <v>6.1</v>
      </c>
      <c r="J1139" t="str">
        <f>IF(ISNUMBER(SEARCH("|",D1139)),LEFT(D1139,SEARCH("|",D1139)-1),D1139)</f>
        <v>Horror</v>
      </c>
      <c r="K1139">
        <f>(C1139-H1139)</f>
        <v>17850000</v>
      </c>
      <c r="L1139">
        <f>CORREL(H1139:H4924,C1139:C4924)</f>
        <v>9.0673561520188475E-2</v>
      </c>
    </row>
    <row r="1140" spans="1:12">
      <c r="A1140" t="s">
        <v>587</v>
      </c>
      <c r="B1140">
        <v>127</v>
      </c>
      <c r="C1140">
        <v>67823573</v>
      </c>
      <c r="D1140" t="s">
        <v>1049</v>
      </c>
      <c r="E1140" t="s">
        <v>2140</v>
      </c>
      <c r="F1140" t="s">
        <v>15</v>
      </c>
      <c r="G1140" t="s">
        <v>16</v>
      </c>
      <c r="H1140">
        <v>50000000</v>
      </c>
      <c r="I1140">
        <v>6.6</v>
      </c>
      <c r="J1140" t="str">
        <f>IF(ISNUMBER(SEARCH("|",D1140)),LEFT(D1140,SEARCH("|",D1140)-1),D1140)</f>
        <v>Action</v>
      </c>
      <c r="K1140">
        <f>(C1140-H1140)</f>
        <v>17823573</v>
      </c>
      <c r="L1140">
        <f>CORREL(H1140:H4925,C1140:C4925)</f>
        <v>9.066558849474457E-2</v>
      </c>
    </row>
    <row r="1141" spans="1:12">
      <c r="A1141" t="s">
        <v>2141</v>
      </c>
      <c r="B1141">
        <v>97</v>
      </c>
      <c r="C1141">
        <v>27736779</v>
      </c>
      <c r="D1141" t="s">
        <v>372</v>
      </c>
      <c r="E1141" t="s">
        <v>2142</v>
      </c>
      <c r="F1141" t="s">
        <v>15</v>
      </c>
      <c r="G1141" t="s">
        <v>16</v>
      </c>
      <c r="H1141">
        <v>10000000</v>
      </c>
      <c r="I1141">
        <v>5.2</v>
      </c>
      <c r="J1141" t="str">
        <f>IF(ISNUMBER(SEARCH("|",D1141)),LEFT(D1141,SEARCH("|",D1141)-1),D1141)</f>
        <v>Horror</v>
      </c>
      <c r="K1141">
        <f>(C1141-H1141)</f>
        <v>17736779</v>
      </c>
      <c r="L1141">
        <f>CORREL(H1141:H4926,C1141:C4926)</f>
        <v>9.0690760360715411E-2</v>
      </c>
    </row>
    <row r="1142" spans="1:12">
      <c r="A1142" t="s">
        <v>2143</v>
      </c>
      <c r="B1142">
        <v>114</v>
      </c>
      <c r="C1142">
        <v>32721635</v>
      </c>
      <c r="D1142" t="s">
        <v>2144</v>
      </c>
      <c r="E1142" t="s">
        <v>2145</v>
      </c>
      <c r="F1142" t="s">
        <v>15</v>
      </c>
      <c r="G1142" t="s">
        <v>16</v>
      </c>
      <c r="H1142">
        <v>15000000</v>
      </c>
      <c r="I1142">
        <v>6.6</v>
      </c>
      <c r="J1142" t="str">
        <f>IF(ISNUMBER(SEARCH("|",D1142)),LEFT(D1142,SEARCH("|",D1142)-1),D1142)</f>
        <v>Crime</v>
      </c>
      <c r="K1142">
        <f>(C1142-H1142)</f>
        <v>17721635</v>
      </c>
      <c r="L1142">
        <f>CORREL(H1142:H4927,C1142:C4927)</f>
        <v>9.0698263703021892E-2</v>
      </c>
    </row>
    <row r="1143" spans="1:12">
      <c r="A1143" t="s">
        <v>1472</v>
      </c>
      <c r="B1143">
        <v>134</v>
      </c>
      <c r="C1143">
        <v>85707116</v>
      </c>
      <c r="D1143" t="s">
        <v>258</v>
      </c>
      <c r="E1143" t="s">
        <v>2146</v>
      </c>
      <c r="F1143" t="s">
        <v>15</v>
      </c>
      <c r="G1143" t="s">
        <v>16</v>
      </c>
      <c r="H1143">
        <v>68000000</v>
      </c>
      <c r="I1143">
        <v>7.6</v>
      </c>
      <c r="J1143" t="str">
        <f>IF(ISNUMBER(SEARCH("|",D1143)),LEFT(D1143,SEARCH("|",D1143)-1),D1143)</f>
        <v>Action</v>
      </c>
      <c r="K1143">
        <f>(C1143-H1143)</f>
        <v>17707116</v>
      </c>
      <c r="L1143">
        <f>CORREL(H1143:H4928,C1143:C4928)</f>
        <v>9.0712796057459813E-2</v>
      </c>
    </row>
    <row r="1144" spans="1:12">
      <c r="A1144" t="s">
        <v>1132</v>
      </c>
      <c r="B1144">
        <v>124</v>
      </c>
      <c r="C1144">
        <v>37672350</v>
      </c>
      <c r="D1144" t="s">
        <v>233</v>
      </c>
      <c r="E1144" t="s">
        <v>2147</v>
      </c>
      <c r="F1144" t="s">
        <v>15</v>
      </c>
      <c r="G1144" t="s">
        <v>16</v>
      </c>
      <c r="H1144">
        <v>20000000</v>
      </c>
      <c r="I1144">
        <v>5.5</v>
      </c>
      <c r="J1144" t="str">
        <f>IF(ISNUMBER(SEARCH("|",D1144)),LEFT(D1144,SEARCH("|",D1144)-1),D1144)</f>
        <v>Comedy</v>
      </c>
      <c r="K1144">
        <f>(C1144-H1144)</f>
        <v>17672350</v>
      </c>
      <c r="L1144">
        <f>CORREL(H1144:H4929,C1144:C4929)</f>
        <v>9.0716966251388365E-2</v>
      </c>
    </row>
    <row r="1145" spans="1:12">
      <c r="A1145" t="s">
        <v>475</v>
      </c>
      <c r="B1145">
        <v>108</v>
      </c>
      <c r="C1145">
        <v>24103594</v>
      </c>
      <c r="D1145" t="s">
        <v>2148</v>
      </c>
      <c r="E1145" t="s">
        <v>2149</v>
      </c>
      <c r="F1145" t="s">
        <v>15</v>
      </c>
      <c r="G1145" t="s">
        <v>16</v>
      </c>
      <c r="H1145">
        <v>6500000</v>
      </c>
      <c r="I1145">
        <v>6.2</v>
      </c>
      <c r="J1145" t="str">
        <f>IF(ISNUMBER(SEARCH("|",D1145)),LEFT(D1145,SEARCH("|",D1145)-1),D1145)</f>
        <v>Adventure</v>
      </c>
      <c r="K1145">
        <f>(C1145-H1145)</f>
        <v>17603594</v>
      </c>
      <c r="L1145">
        <f>CORREL(H1145:H4930,C1145:C4930)</f>
        <v>9.0737148541402482E-2</v>
      </c>
    </row>
    <row r="1146" spans="1:12">
      <c r="A1146" t="s">
        <v>2150</v>
      </c>
      <c r="B1146">
        <v>129</v>
      </c>
      <c r="C1146">
        <v>37567440</v>
      </c>
      <c r="D1146" t="s">
        <v>345</v>
      </c>
      <c r="E1146" t="s">
        <v>2151</v>
      </c>
      <c r="F1146" t="s">
        <v>15</v>
      </c>
      <c r="G1146" t="s">
        <v>16</v>
      </c>
      <c r="H1146">
        <v>20000000</v>
      </c>
      <c r="I1146">
        <v>6.9</v>
      </c>
      <c r="J1146" t="str">
        <f>IF(ISNUMBER(SEARCH("|",D1146)),LEFT(D1146,SEARCH("|",D1146)-1),D1146)</f>
        <v>Adventure</v>
      </c>
      <c r="K1146">
        <f>(C1146-H1146)</f>
        <v>17567440</v>
      </c>
      <c r="L1146">
        <f>CORREL(H1146:H4931,C1146:C4931)</f>
        <v>9.0738720174248305E-2</v>
      </c>
    </row>
    <row r="1147" spans="1:12">
      <c r="A1147" t="s">
        <v>2152</v>
      </c>
      <c r="B1147">
        <v>112</v>
      </c>
      <c r="C1147">
        <v>42478175</v>
      </c>
      <c r="D1147" t="s">
        <v>239</v>
      </c>
      <c r="E1147" t="s">
        <v>2153</v>
      </c>
      <c r="F1147" t="s">
        <v>15</v>
      </c>
      <c r="G1147" t="s">
        <v>16</v>
      </c>
      <c r="H1147">
        <v>25000000</v>
      </c>
      <c r="I1147">
        <v>7.2</v>
      </c>
      <c r="J1147" t="str">
        <f>IF(ISNUMBER(SEARCH("|",D1147)),LEFT(D1147,SEARCH("|",D1147)-1),D1147)</f>
        <v>Drama</v>
      </c>
      <c r="K1147">
        <f>(C1147-H1147)</f>
        <v>17478175</v>
      </c>
      <c r="L1147">
        <f>CORREL(H1147:H4932,C1147:C4932)</f>
        <v>9.0758754614824008E-2</v>
      </c>
    </row>
    <row r="1148" spans="1:12">
      <c r="A1148" t="s">
        <v>2154</v>
      </c>
      <c r="B1148">
        <v>99</v>
      </c>
      <c r="C1148">
        <v>44450000</v>
      </c>
      <c r="D1148" t="s">
        <v>1535</v>
      </c>
      <c r="E1148" t="s">
        <v>2155</v>
      </c>
      <c r="F1148" t="s">
        <v>15</v>
      </c>
      <c r="G1148" t="s">
        <v>472</v>
      </c>
      <c r="H1148">
        <v>27000000</v>
      </c>
      <c r="I1148">
        <v>5.8</v>
      </c>
      <c r="J1148" t="str">
        <f>IF(ISNUMBER(SEARCH("|",D1148)),LEFT(D1148,SEARCH("|",D1148)-1),D1148)</f>
        <v>Action</v>
      </c>
      <c r="K1148">
        <f>(C1148-H1148)</f>
        <v>17450000</v>
      </c>
      <c r="L1148">
        <f>CORREL(H1148:H4933,C1148:C4933)</f>
        <v>9.0782964377353795E-2</v>
      </c>
    </row>
    <row r="1149" spans="1:12">
      <c r="A1149" t="s">
        <v>255</v>
      </c>
      <c r="B1149">
        <v>115</v>
      </c>
      <c r="C1149">
        <v>37442180</v>
      </c>
      <c r="D1149" t="s">
        <v>2156</v>
      </c>
      <c r="E1149" t="s">
        <v>2157</v>
      </c>
      <c r="F1149" t="s">
        <v>15</v>
      </c>
      <c r="G1149" t="s">
        <v>16</v>
      </c>
      <c r="H1149">
        <v>20000000</v>
      </c>
      <c r="I1149">
        <v>6.2</v>
      </c>
      <c r="J1149" t="str">
        <f>IF(ISNUMBER(SEARCH("|",D1149)),LEFT(D1149,SEARCH("|",D1149)-1),D1149)</f>
        <v>Comedy</v>
      </c>
      <c r="K1149">
        <f>(C1149-H1149)</f>
        <v>17442180</v>
      </c>
      <c r="L1149">
        <f>CORREL(H1149:H4934,C1149:C4934)</f>
        <v>9.0808487960329878E-2</v>
      </c>
    </row>
    <row r="1150" spans="1:12">
      <c r="A1150" t="s">
        <v>2158</v>
      </c>
      <c r="B1150">
        <v>106</v>
      </c>
      <c r="C1150">
        <v>20803237</v>
      </c>
      <c r="D1150" t="s">
        <v>65</v>
      </c>
      <c r="E1150" t="s">
        <v>2159</v>
      </c>
      <c r="F1150" t="s">
        <v>15</v>
      </c>
      <c r="G1150" t="s">
        <v>16</v>
      </c>
      <c r="H1150">
        <v>3500000</v>
      </c>
      <c r="I1150">
        <v>7.1</v>
      </c>
      <c r="J1150" t="str">
        <f>IF(ISNUMBER(SEARCH("|",D1150)),LEFT(D1150,SEARCH("|",D1150)-1),D1150)</f>
        <v>Comedy</v>
      </c>
      <c r="K1150">
        <f>(C1150-H1150)</f>
        <v>17303237</v>
      </c>
      <c r="L1150">
        <f>CORREL(H1150:H4935,C1150:C4935)</f>
        <v>9.082837121659805E-2</v>
      </c>
    </row>
    <row r="1151" spans="1:12">
      <c r="A1151" t="s">
        <v>1613</v>
      </c>
      <c r="B1151">
        <v>100</v>
      </c>
      <c r="C1151">
        <v>18488314</v>
      </c>
      <c r="D1151" t="s">
        <v>2160</v>
      </c>
      <c r="E1151" t="s">
        <v>2161</v>
      </c>
      <c r="F1151" t="s">
        <v>15</v>
      </c>
      <c r="G1151" t="s">
        <v>16</v>
      </c>
      <c r="H1151">
        <v>1200000</v>
      </c>
      <c r="I1151">
        <v>7.1</v>
      </c>
      <c r="J1151" t="str">
        <f>IF(ISNUMBER(SEARCH("|",D1151)),LEFT(D1151,SEARCH("|",D1151)-1),D1151)</f>
        <v>Comedy</v>
      </c>
      <c r="K1151">
        <f>(C1151-H1151)</f>
        <v>17288314</v>
      </c>
      <c r="L1151">
        <f>CORREL(H1151:H4936,C1151:C4936)</f>
        <v>9.0823953825878934E-2</v>
      </c>
    </row>
    <row r="1152" spans="1:12">
      <c r="A1152" t="s">
        <v>2162</v>
      </c>
      <c r="B1152">
        <v>109</v>
      </c>
      <c r="C1152">
        <v>52277485</v>
      </c>
      <c r="D1152" t="s">
        <v>106</v>
      </c>
      <c r="E1152" t="s">
        <v>2163</v>
      </c>
      <c r="F1152" t="s">
        <v>15</v>
      </c>
      <c r="G1152" t="s">
        <v>16</v>
      </c>
      <c r="H1152">
        <v>35000000</v>
      </c>
      <c r="I1152">
        <v>6.9</v>
      </c>
      <c r="J1152" t="str">
        <f>IF(ISNUMBER(SEARCH("|",D1152)),LEFT(D1152,SEARCH("|",D1152)-1),D1152)</f>
        <v>Biography</v>
      </c>
      <c r="K1152">
        <f>(C1152-H1152)</f>
        <v>17277485</v>
      </c>
      <c r="L1152">
        <f>CORREL(H1152:H4937,C1152:C4937)</f>
        <v>9.0814949409870907E-2</v>
      </c>
    </row>
    <row r="1153" spans="1:12">
      <c r="A1153" t="s">
        <v>469</v>
      </c>
      <c r="B1153">
        <v>106</v>
      </c>
      <c r="C1153">
        <v>23272306</v>
      </c>
      <c r="D1153" t="s">
        <v>453</v>
      </c>
      <c r="E1153" t="s">
        <v>2164</v>
      </c>
      <c r="F1153" t="s">
        <v>15</v>
      </c>
      <c r="G1153" t="s">
        <v>16</v>
      </c>
      <c r="H1153">
        <v>6000000</v>
      </c>
      <c r="I1153">
        <v>8.6</v>
      </c>
      <c r="J1153" t="str">
        <f>IF(ISNUMBER(SEARCH("|",D1153)),LEFT(D1153,SEARCH("|",D1153)-1),D1153)</f>
        <v>Crime</v>
      </c>
      <c r="K1153">
        <f>(C1153-H1153)</f>
        <v>17272306</v>
      </c>
      <c r="L1153">
        <f>CORREL(H1153:H4938,C1153:C4938)</f>
        <v>9.0843435965419092E-2</v>
      </c>
    </row>
    <row r="1154" spans="1:12">
      <c r="A1154" t="s">
        <v>2165</v>
      </c>
      <c r="B1154">
        <v>110</v>
      </c>
      <c r="C1154">
        <v>39263506</v>
      </c>
      <c r="D1154" t="s">
        <v>716</v>
      </c>
      <c r="E1154" t="s">
        <v>2166</v>
      </c>
      <c r="F1154" t="s">
        <v>15</v>
      </c>
      <c r="G1154" t="s">
        <v>16</v>
      </c>
      <c r="H1154">
        <v>22000000</v>
      </c>
      <c r="I1154">
        <v>6.1</v>
      </c>
      <c r="J1154" t="str">
        <f>IF(ISNUMBER(SEARCH("|",D1154)),LEFT(D1154,SEARCH("|",D1154)-1),D1154)</f>
        <v>Crime</v>
      </c>
      <c r="K1154">
        <f>(C1154-H1154)</f>
        <v>17263506</v>
      </c>
      <c r="L1154">
        <f>CORREL(H1154:H4939,C1154:C4939)</f>
        <v>9.084359647185343E-2</v>
      </c>
    </row>
    <row r="1155" spans="1:12">
      <c r="A1155" t="s">
        <v>399</v>
      </c>
      <c r="B1155">
        <v>120</v>
      </c>
      <c r="C1155">
        <v>21244913</v>
      </c>
      <c r="D1155" t="s">
        <v>2167</v>
      </c>
      <c r="E1155" t="s">
        <v>2168</v>
      </c>
      <c r="F1155" t="s">
        <v>15</v>
      </c>
      <c r="G1155" t="s">
        <v>1097</v>
      </c>
      <c r="H1155">
        <v>4000000</v>
      </c>
      <c r="I1155">
        <v>8</v>
      </c>
      <c r="J1155" t="str">
        <f>IF(ISNUMBER(SEARCH("|",D1155)),LEFT(D1155,SEARCH("|",D1155)-1),D1155)</f>
        <v>Crime</v>
      </c>
      <c r="K1155">
        <f>(C1155-H1155)</f>
        <v>17244913</v>
      </c>
      <c r="L1155">
        <f>CORREL(H1155:H4940,C1155:C4940)</f>
        <v>9.0865152135234689E-2</v>
      </c>
    </row>
    <row r="1156" spans="1:12">
      <c r="A1156" t="s">
        <v>278</v>
      </c>
      <c r="B1156">
        <v>93</v>
      </c>
      <c r="C1156">
        <v>82226474</v>
      </c>
      <c r="D1156" t="s">
        <v>2169</v>
      </c>
      <c r="E1156" t="s">
        <v>2170</v>
      </c>
      <c r="F1156" t="s">
        <v>15</v>
      </c>
      <c r="G1156" t="s">
        <v>16</v>
      </c>
      <c r="H1156">
        <v>65000000</v>
      </c>
      <c r="I1156">
        <v>5.6</v>
      </c>
      <c r="J1156" t="str">
        <f>IF(ISNUMBER(SEARCH("|",D1156)),LEFT(D1156,SEARCH("|",D1156)-1),D1156)</f>
        <v>Adventure</v>
      </c>
      <c r="K1156">
        <f>(C1156-H1156)</f>
        <v>17226474</v>
      </c>
      <c r="L1156">
        <f>CORREL(H1156:H4941,C1156:C4941)</f>
        <v>9.0861600605264228E-2</v>
      </c>
    </row>
    <row r="1157" spans="1:12">
      <c r="A1157" t="s">
        <v>2106</v>
      </c>
      <c r="B1157">
        <v>90</v>
      </c>
      <c r="C1157">
        <v>45162741</v>
      </c>
      <c r="D1157" t="s">
        <v>96</v>
      </c>
      <c r="E1157" t="s">
        <v>2171</v>
      </c>
      <c r="F1157" t="s">
        <v>15</v>
      </c>
      <c r="G1157" t="s">
        <v>1097</v>
      </c>
      <c r="H1157">
        <v>28000000</v>
      </c>
      <c r="I1157">
        <v>6.6</v>
      </c>
      <c r="J1157" t="str">
        <f>IF(ISNUMBER(SEARCH("|",D1157)),LEFT(D1157,SEARCH("|",D1157)-1),D1157)</f>
        <v>Comedy</v>
      </c>
      <c r="K1157">
        <f>(C1157-H1157)</f>
        <v>17162741</v>
      </c>
      <c r="L1157">
        <f>CORREL(H1157:H4942,C1157:C4942)</f>
        <v>9.0870531110481378E-2</v>
      </c>
    </row>
    <row r="1158" spans="1:12">
      <c r="A1158" t="s">
        <v>2172</v>
      </c>
      <c r="B1158">
        <v>86</v>
      </c>
      <c r="C1158">
        <v>18112929</v>
      </c>
      <c r="D1158" t="s">
        <v>2173</v>
      </c>
      <c r="E1158" t="s">
        <v>2174</v>
      </c>
      <c r="F1158" t="s">
        <v>15</v>
      </c>
      <c r="G1158" t="s">
        <v>16</v>
      </c>
      <c r="H1158">
        <v>1000000</v>
      </c>
      <c r="I1158">
        <v>5</v>
      </c>
      <c r="J1158" t="str">
        <f>IF(ISNUMBER(SEARCH("|",D1158)),LEFT(D1158,SEARCH("|",D1158)-1),D1158)</f>
        <v>Horror</v>
      </c>
      <c r="K1158">
        <f>(C1158-H1158)</f>
        <v>17112929</v>
      </c>
      <c r="L1158">
        <f>CORREL(H1158:H4943,C1158:C4943)</f>
        <v>9.0896392502613776E-2</v>
      </c>
    </row>
    <row r="1159" spans="1:12">
      <c r="A1159" t="s">
        <v>2175</v>
      </c>
      <c r="B1159">
        <v>108</v>
      </c>
      <c r="C1159">
        <v>19067631</v>
      </c>
      <c r="D1159" t="s">
        <v>233</v>
      </c>
      <c r="E1159" t="s">
        <v>2176</v>
      </c>
      <c r="F1159" t="s">
        <v>15</v>
      </c>
      <c r="G1159" t="s">
        <v>16</v>
      </c>
      <c r="H1159">
        <v>2000000</v>
      </c>
      <c r="I1159">
        <v>7.1</v>
      </c>
      <c r="J1159" t="str">
        <f>IF(ISNUMBER(SEARCH("|",D1159)),LEFT(D1159,SEARCH("|",D1159)-1),D1159)</f>
        <v>Comedy</v>
      </c>
      <c r="K1159">
        <f>(C1159-H1159)</f>
        <v>17067631</v>
      </c>
      <c r="L1159">
        <f>CORREL(H1159:H4944,C1159:C4944)</f>
        <v>9.0886716271427512E-2</v>
      </c>
    </row>
    <row r="1160" spans="1:12">
      <c r="A1160" t="s">
        <v>24</v>
      </c>
      <c r="B1160">
        <v>128</v>
      </c>
      <c r="C1160">
        <v>77032279</v>
      </c>
      <c r="D1160" t="s">
        <v>65</v>
      </c>
      <c r="E1160" t="s">
        <v>2177</v>
      </c>
      <c r="F1160" t="s">
        <v>15</v>
      </c>
      <c r="G1160" t="s">
        <v>16</v>
      </c>
      <c r="H1160">
        <v>60000000</v>
      </c>
      <c r="I1160">
        <v>7.3</v>
      </c>
      <c r="J1160" t="str">
        <f>IF(ISNUMBER(SEARCH("|",D1160)),LEFT(D1160,SEARCH("|",D1160)-1),D1160)</f>
        <v>Comedy</v>
      </c>
      <c r="K1160">
        <f>(C1160-H1160)</f>
        <v>17032279</v>
      </c>
      <c r="L1160">
        <f>CORREL(H1160:H4945,C1160:C4945)</f>
        <v>9.0878984295336709E-2</v>
      </c>
    </row>
    <row r="1161" spans="1:12">
      <c r="A1161" t="s">
        <v>2178</v>
      </c>
      <c r="B1161">
        <v>89</v>
      </c>
      <c r="C1161">
        <v>57011847</v>
      </c>
      <c r="D1161" t="s">
        <v>991</v>
      </c>
      <c r="E1161" t="s">
        <v>2179</v>
      </c>
      <c r="F1161" t="s">
        <v>15</v>
      </c>
      <c r="G1161" t="s">
        <v>16</v>
      </c>
      <c r="H1161">
        <v>40000000</v>
      </c>
      <c r="I1161">
        <v>5.9</v>
      </c>
      <c r="J1161" t="str">
        <f>IF(ISNUMBER(SEARCH("|",D1161)),LEFT(D1161,SEARCH("|",D1161)-1),D1161)</f>
        <v>Adventure</v>
      </c>
      <c r="K1161">
        <f>(C1161-H1161)</f>
        <v>17011847</v>
      </c>
      <c r="L1161">
        <f>CORREL(H1161:H4946,C1161:C4946)</f>
        <v>9.0894566796171583E-2</v>
      </c>
    </row>
    <row r="1162" spans="1:12">
      <c r="A1162" t="s">
        <v>1083</v>
      </c>
      <c r="B1162">
        <v>144</v>
      </c>
      <c r="C1162">
        <v>167007184</v>
      </c>
      <c r="D1162" t="s">
        <v>473</v>
      </c>
      <c r="E1162" t="s">
        <v>2180</v>
      </c>
      <c r="F1162" t="s">
        <v>15</v>
      </c>
      <c r="G1162" t="s">
        <v>153</v>
      </c>
      <c r="H1162">
        <v>150000000</v>
      </c>
      <c r="I1162">
        <v>8</v>
      </c>
      <c r="J1162" t="str">
        <f>IF(ISNUMBER(SEARCH("|",D1162)),LEFT(D1162,SEARCH("|",D1162)-1),D1162)</f>
        <v>Action</v>
      </c>
      <c r="K1162">
        <f>(C1162-H1162)</f>
        <v>17007184</v>
      </c>
      <c r="L1162">
        <f>CORREL(H1162:H4947,C1162:C4947)</f>
        <v>9.0923142950281602E-2</v>
      </c>
    </row>
    <row r="1163" spans="1:12">
      <c r="A1163" t="s">
        <v>2181</v>
      </c>
      <c r="B1163">
        <v>110</v>
      </c>
      <c r="C1163">
        <v>21994911</v>
      </c>
      <c r="D1163" t="s">
        <v>720</v>
      </c>
      <c r="E1163" t="s">
        <v>2182</v>
      </c>
      <c r="F1163" t="s">
        <v>15</v>
      </c>
      <c r="G1163" t="s">
        <v>153</v>
      </c>
      <c r="H1163">
        <v>5000000</v>
      </c>
      <c r="I1163">
        <v>7.7</v>
      </c>
      <c r="J1163" t="str">
        <f>IF(ISNUMBER(SEARCH("|",D1163)),LEFT(D1163,SEARCH("|",D1163)-1),D1163)</f>
        <v>Drama</v>
      </c>
      <c r="K1163">
        <f>(C1163-H1163)</f>
        <v>16994911</v>
      </c>
      <c r="L1163">
        <f>CORREL(H1163:H4948,C1163:C4948)</f>
        <v>9.0605853749101462E-2</v>
      </c>
    </row>
    <row r="1164" spans="1:12">
      <c r="A1164" t="s">
        <v>292</v>
      </c>
      <c r="B1164">
        <v>91</v>
      </c>
      <c r="C1164">
        <v>17986000</v>
      </c>
      <c r="D1164" t="s">
        <v>140</v>
      </c>
      <c r="E1164" t="s">
        <v>2183</v>
      </c>
      <c r="F1164" t="s">
        <v>15</v>
      </c>
      <c r="G1164" t="s">
        <v>16</v>
      </c>
      <c r="H1164">
        <v>1000000</v>
      </c>
      <c r="I1164">
        <v>6.6</v>
      </c>
      <c r="J1164" t="str">
        <f>IF(ISNUMBER(SEARCH("|",D1164)),LEFT(D1164,SEARCH("|",D1164)-1),D1164)</f>
        <v>Horror</v>
      </c>
      <c r="K1164">
        <f>(C1164-H1164)</f>
        <v>16986000</v>
      </c>
      <c r="L1164">
        <f>CORREL(H1164:H4949,C1164:C4949)</f>
        <v>9.0603907545922693E-2</v>
      </c>
    </row>
    <row r="1165" spans="1:12">
      <c r="A1165" t="s">
        <v>556</v>
      </c>
      <c r="B1165">
        <v>105</v>
      </c>
      <c r="C1165">
        <v>29959436</v>
      </c>
      <c r="D1165" t="s">
        <v>744</v>
      </c>
      <c r="E1165" t="s">
        <v>2184</v>
      </c>
      <c r="F1165" t="s">
        <v>15</v>
      </c>
      <c r="G1165" t="s">
        <v>153</v>
      </c>
      <c r="H1165">
        <v>13000000</v>
      </c>
      <c r="I1165">
        <v>6.4</v>
      </c>
      <c r="J1165" t="str">
        <f>IF(ISNUMBER(SEARCH("|",D1165)),LEFT(D1165,SEARCH("|",D1165)-1),D1165)</f>
        <v>Biography</v>
      </c>
      <c r="K1165">
        <f>(C1165-H1165)</f>
        <v>16959436</v>
      </c>
      <c r="L1165">
        <f>CORREL(H1165:H4950,C1165:C4950)</f>
        <v>9.0594098155837799E-2</v>
      </c>
    </row>
    <row r="1166" spans="1:12">
      <c r="A1166" t="s">
        <v>2185</v>
      </c>
      <c r="B1166">
        <v>121</v>
      </c>
      <c r="C1166">
        <v>46875468</v>
      </c>
      <c r="D1166" t="s">
        <v>1645</v>
      </c>
      <c r="E1166" t="s">
        <v>2186</v>
      </c>
      <c r="F1166" t="s">
        <v>15</v>
      </c>
      <c r="G1166" t="s">
        <v>16</v>
      </c>
      <c r="H1166">
        <v>30000000</v>
      </c>
      <c r="I1166">
        <v>7.6</v>
      </c>
      <c r="J1166" t="str">
        <f>IF(ISNUMBER(SEARCH("|",D1166)),LEFT(D1166,SEARCH("|",D1166)-1),D1166)</f>
        <v>Action</v>
      </c>
      <c r="K1166">
        <f>(C1166-H1166)</f>
        <v>16875468</v>
      </c>
      <c r="L1166">
        <f>CORREL(H1166:H4951,C1166:C4951)</f>
        <v>9.0605113305570709E-2</v>
      </c>
    </row>
    <row r="1167" spans="1:12">
      <c r="A1167" t="s">
        <v>367</v>
      </c>
      <c r="B1167">
        <v>107</v>
      </c>
      <c r="C1167">
        <v>36874745</v>
      </c>
      <c r="D1167" t="s">
        <v>2187</v>
      </c>
      <c r="E1167" t="s">
        <v>2188</v>
      </c>
      <c r="F1167" t="s">
        <v>15</v>
      </c>
      <c r="G1167" t="s">
        <v>16</v>
      </c>
      <c r="H1167">
        <v>20000000</v>
      </c>
      <c r="I1167">
        <v>6.3</v>
      </c>
      <c r="J1167" t="str">
        <f>IF(ISNUMBER(SEARCH("|",D1167)),LEFT(D1167,SEARCH("|",D1167)-1),D1167)</f>
        <v>Action</v>
      </c>
      <c r="K1167">
        <f>(C1167-H1167)</f>
        <v>16874745</v>
      </c>
      <c r="L1167">
        <f>CORREL(H1167:H4952,C1167:C4952)</f>
        <v>9.063189785315609E-2</v>
      </c>
    </row>
    <row r="1168" spans="1:12">
      <c r="A1168" t="s">
        <v>1105</v>
      </c>
      <c r="B1168">
        <v>240</v>
      </c>
      <c r="C1168">
        <v>116866727</v>
      </c>
      <c r="D1168" t="s">
        <v>2189</v>
      </c>
      <c r="E1168" t="s">
        <v>2190</v>
      </c>
      <c r="F1168" t="s">
        <v>15</v>
      </c>
      <c r="G1168" t="s">
        <v>16</v>
      </c>
      <c r="H1168">
        <v>100000000</v>
      </c>
      <c r="I1168">
        <v>8.1999999999999993</v>
      </c>
      <c r="J1168" t="str">
        <f>IF(ISNUMBER(SEARCH("|",D1168)),LEFT(D1168,SEARCH("|",D1168)-1),D1168)</f>
        <v>Biography</v>
      </c>
      <c r="K1168">
        <f>(C1168-H1168)</f>
        <v>16866727</v>
      </c>
      <c r="L1168">
        <f>CORREL(H1168:H4953,C1168:C4953)</f>
        <v>9.0651291551356455E-2</v>
      </c>
    </row>
    <row r="1169" spans="1:12">
      <c r="A1169" t="s">
        <v>1416</v>
      </c>
      <c r="B1169">
        <v>129</v>
      </c>
      <c r="C1169">
        <v>48814909</v>
      </c>
      <c r="D1169" t="s">
        <v>410</v>
      </c>
      <c r="E1169" t="s">
        <v>2191</v>
      </c>
      <c r="F1169" t="s">
        <v>15</v>
      </c>
      <c r="G1169" t="s">
        <v>16</v>
      </c>
      <c r="H1169">
        <v>32000000</v>
      </c>
      <c r="I1169">
        <v>7.2</v>
      </c>
      <c r="J1169" t="str">
        <f>IF(ISNUMBER(SEARCH("|",D1169)),LEFT(D1169,SEARCH("|",D1169)-1),D1169)</f>
        <v>Biography</v>
      </c>
      <c r="K1169">
        <f>(C1169-H1169)</f>
        <v>16814909</v>
      </c>
      <c r="L1169">
        <f>CORREL(H1169:H4954,C1169:C4954)</f>
        <v>9.057447949149515E-2</v>
      </c>
    </row>
    <row r="1170" spans="1:12">
      <c r="A1170" t="s">
        <v>1781</v>
      </c>
      <c r="B1170">
        <v>92</v>
      </c>
      <c r="C1170">
        <v>27669413</v>
      </c>
      <c r="D1170" t="s">
        <v>583</v>
      </c>
      <c r="E1170" t="s">
        <v>2192</v>
      </c>
      <c r="F1170" t="s">
        <v>15</v>
      </c>
      <c r="G1170" t="s">
        <v>472</v>
      </c>
      <c r="H1170">
        <v>11000000</v>
      </c>
      <c r="I1170">
        <v>6</v>
      </c>
      <c r="J1170" t="str">
        <f>IF(ISNUMBER(SEARCH("|",D1170)),LEFT(D1170,SEARCH("|",D1170)-1),D1170)</f>
        <v>Horror</v>
      </c>
      <c r="K1170">
        <f>(C1170-H1170)</f>
        <v>16669413</v>
      </c>
      <c r="L1170">
        <f>CORREL(H1170:H4955,C1170:C4955)</f>
        <v>9.0602130935542979E-2</v>
      </c>
    </row>
    <row r="1171" spans="1:12">
      <c r="A1171" t="s">
        <v>2047</v>
      </c>
      <c r="B1171">
        <v>82</v>
      </c>
      <c r="C1171">
        <v>36658108</v>
      </c>
      <c r="D1171" t="s">
        <v>96</v>
      </c>
      <c r="E1171" t="s">
        <v>2193</v>
      </c>
      <c r="F1171" t="s">
        <v>15</v>
      </c>
      <c r="G1171" t="s">
        <v>16</v>
      </c>
      <c r="H1171">
        <v>20000000</v>
      </c>
      <c r="I1171">
        <v>3.5</v>
      </c>
      <c r="J1171" t="str">
        <f>IF(ISNUMBER(SEARCH("|",D1171)),LEFT(D1171,SEARCH("|",D1171)-1),D1171)</f>
        <v>Comedy</v>
      </c>
      <c r="K1171">
        <f>(C1171-H1171)</f>
        <v>16658108</v>
      </c>
      <c r="L1171">
        <f>CORREL(H1171:H4956,C1171:C4956)</f>
        <v>9.0609842470147195E-2</v>
      </c>
    </row>
    <row r="1172" spans="1:12">
      <c r="A1172" t="s">
        <v>352</v>
      </c>
      <c r="B1172">
        <v>152</v>
      </c>
      <c r="C1172">
        <v>108638745</v>
      </c>
      <c r="D1172" t="s">
        <v>1817</v>
      </c>
      <c r="E1172" t="s">
        <v>2194</v>
      </c>
      <c r="F1172" t="s">
        <v>15</v>
      </c>
      <c r="G1172" t="s">
        <v>16</v>
      </c>
      <c r="H1172">
        <v>92000000</v>
      </c>
      <c r="I1172">
        <v>7.7</v>
      </c>
      <c r="J1172" t="str">
        <f>IF(ISNUMBER(SEARCH("|",D1172)),LEFT(D1172,SEARCH("|",D1172)-1),D1172)</f>
        <v>Drama</v>
      </c>
      <c r="K1172">
        <f>(C1172-H1172)</f>
        <v>16638745</v>
      </c>
      <c r="L1172">
        <f>CORREL(H1172:H4957,C1172:C4957)</f>
        <v>9.0629010647517758E-2</v>
      </c>
    </row>
    <row r="1173" spans="1:12">
      <c r="A1173" t="s">
        <v>1020</v>
      </c>
      <c r="B1173">
        <v>154</v>
      </c>
      <c r="C1173">
        <v>95632614</v>
      </c>
      <c r="D1173" t="s">
        <v>2195</v>
      </c>
      <c r="E1173" t="s">
        <v>2196</v>
      </c>
      <c r="F1173" t="s">
        <v>15</v>
      </c>
      <c r="G1173" t="s">
        <v>16</v>
      </c>
      <c r="H1173">
        <v>79000000</v>
      </c>
      <c r="I1173">
        <v>7.2</v>
      </c>
      <c r="J1173" t="str">
        <f>IF(ISNUMBER(SEARCH("|",D1173)),LEFT(D1173,SEARCH("|",D1173)-1),D1173)</f>
        <v>Adventure</v>
      </c>
      <c r="K1173">
        <f>(C1173-H1173)</f>
        <v>16632614</v>
      </c>
      <c r="L1173">
        <f>CORREL(H1173:H4958,C1173:C4958)</f>
        <v>9.057782424066553E-2</v>
      </c>
    </row>
    <row r="1174" spans="1:12">
      <c r="A1174" t="s">
        <v>2197</v>
      </c>
      <c r="B1174">
        <v>81</v>
      </c>
      <c r="C1174">
        <v>30628981</v>
      </c>
      <c r="D1174" t="s">
        <v>128</v>
      </c>
      <c r="E1174" t="s">
        <v>2198</v>
      </c>
      <c r="F1174" t="s">
        <v>15</v>
      </c>
      <c r="G1174" t="s">
        <v>16</v>
      </c>
      <c r="H1174">
        <v>14000000</v>
      </c>
      <c r="I1174">
        <v>5</v>
      </c>
      <c r="J1174" t="str">
        <f>IF(ISNUMBER(SEARCH("|",D1174)),LEFT(D1174,SEARCH("|",D1174)-1),D1174)</f>
        <v>Comedy</v>
      </c>
      <c r="K1174">
        <f>(C1174-H1174)</f>
        <v>16628981</v>
      </c>
      <c r="L1174">
        <f>CORREL(H1174:H4959,C1174:C4959)</f>
        <v>9.0560716817385353E-2</v>
      </c>
    </row>
    <row r="1175" spans="1:12">
      <c r="A1175" t="s">
        <v>2181</v>
      </c>
      <c r="B1175">
        <v>114</v>
      </c>
      <c r="C1175">
        <v>41597830</v>
      </c>
      <c r="D1175" t="s">
        <v>20</v>
      </c>
      <c r="E1175" t="s">
        <v>2199</v>
      </c>
      <c r="F1175" t="s">
        <v>15</v>
      </c>
      <c r="G1175" t="s">
        <v>16</v>
      </c>
      <c r="H1175">
        <v>25000000</v>
      </c>
      <c r="I1175">
        <v>7.6</v>
      </c>
      <c r="J1175" t="str">
        <f>IF(ISNUMBER(SEARCH("|",D1175)),LEFT(D1175,SEARCH("|",D1175)-1),D1175)</f>
        <v>Drama</v>
      </c>
      <c r="K1175">
        <f>(C1175-H1175)</f>
        <v>16597830</v>
      </c>
      <c r="L1175">
        <f>CORREL(H1175:H4960,C1175:C4960)</f>
        <v>9.0572827166232786E-2</v>
      </c>
    </row>
    <row r="1176" spans="1:12">
      <c r="A1176" t="s">
        <v>2200</v>
      </c>
      <c r="B1176">
        <v>90</v>
      </c>
      <c r="C1176">
        <v>31585300</v>
      </c>
      <c r="D1176" t="s">
        <v>128</v>
      </c>
      <c r="E1176" t="s">
        <v>2201</v>
      </c>
      <c r="F1176" t="s">
        <v>15</v>
      </c>
      <c r="G1176" t="s">
        <v>16</v>
      </c>
      <c r="H1176">
        <v>15000000</v>
      </c>
      <c r="I1176">
        <v>6.1</v>
      </c>
      <c r="J1176" t="str">
        <f>IF(ISNUMBER(SEARCH("|",D1176)),LEFT(D1176,SEARCH("|",D1176)-1),D1176)</f>
        <v>Comedy</v>
      </c>
      <c r="K1176">
        <f>(C1176-H1176)</f>
        <v>16585300</v>
      </c>
      <c r="L1176">
        <f>CORREL(H1176:H4961,C1176:C4961)</f>
        <v>9.0596503998756406E-2</v>
      </c>
    </row>
    <row r="1177" spans="1:12">
      <c r="A1177" t="s">
        <v>2202</v>
      </c>
      <c r="B1177">
        <v>93</v>
      </c>
      <c r="C1177">
        <v>26583369</v>
      </c>
      <c r="D1177" t="s">
        <v>372</v>
      </c>
      <c r="E1177" t="s">
        <v>2203</v>
      </c>
      <c r="F1177" t="s">
        <v>15</v>
      </c>
      <c r="G1177" t="s">
        <v>16</v>
      </c>
      <c r="H1177">
        <v>10000000</v>
      </c>
      <c r="I1177">
        <v>4.8</v>
      </c>
      <c r="J1177" t="str">
        <f>IF(ISNUMBER(SEARCH("|",D1177)),LEFT(D1177,SEARCH("|",D1177)-1),D1177)</f>
        <v>Horror</v>
      </c>
      <c r="K1177">
        <f>(C1177-H1177)</f>
        <v>16583369</v>
      </c>
      <c r="L1177">
        <f>CORREL(H1177:H4962,C1177:C4962)</f>
        <v>9.060989917644513E-2</v>
      </c>
    </row>
    <row r="1178" spans="1:12">
      <c r="A1178" t="s">
        <v>34</v>
      </c>
      <c r="B1178">
        <v>113</v>
      </c>
      <c r="C1178">
        <v>25530884</v>
      </c>
      <c r="D1178" t="s">
        <v>552</v>
      </c>
      <c r="E1178" t="s">
        <v>2204</v>
      </c>
      <c r="F1178" t="s">
        <v>15</v>
      </c>
      <c r="G1178" t="s">
        <v>16</v>
      </c>
      <c r="H1178">
        <v>9000000</v>
      </c>
      <c r="I1178">
        <v>8.5</v>
      </c>
      <c r="J1178" t="str">
        <f>IF(ISNUMBER(SEARCH("|",D1178)),LEFT(D1178,SEARCH("|",D1178)-1),D1178)</f>
        <v>Mystery</v>
      </c>
      <c r="K1178">
        <f>(C1178-H1178)</f>
        <v>16530884</v>
      </c>
      <c r="L1178">
        <f>CORREL(H1178:H4963,C1178:C4963)</f>
        <v>9.0616069948548511E-2</v>
      </c>
    </row>
    <row r="1179" spans="1:12">
      <c r="A1179" t="s">
        <v>79</v>
      </c>
      <c r="B1179">
        <v>91</v>
      </c>
      <c r="C1179">
        <v>64505912</v>
      </c>
      <c r="D1179" t="s">
        <v>793</v>
      </c>
      <c r="E1179" t="s">
        <v>2205</v>
      </c>
      <c r="F1179" t="s">
        <v>15</v>
      </c>
      <c r="G1179" t="s">
        <v>16</v>
      </c>
      <c r="H1179">
        <v>48000000</v>
      </c>
      <c r="I1179">
        <v>5</v>
      </c>
      <c r="J1179" t="str">
        <f>IF(ISNUMBER(SEARCH("|",D1179)),LEFT(D1179,SEARCH("|",D1179)-1),D1179)</f>
        <v>Sci-Fi</v>
      </c>
      <c r="K1179">
        <f>(C1179-H1179)</f>
        <v>16505912</v>
      </c>
      <c r="L1179">
        <f>CORREL(H1179:H4964,C1179:C4964)</f>
        <v>9.0620538435398371E-2</v>
      </c>
    </row>
    <row r="1180" spans="1:12">
      <c r="A1180" t="s">
        <v>2206</v>
      </c>
      <c r="B1180">
        <v>103</v>
      </c>
      <c r="C1180">
        <v>21501098</v>
      </c>
      <c r="D1180" t="s">
        <v>65</v>
      </c>
      <c r="E1180" t="s">
        <v>2207</v>
      </c>
      <c r="F1180" t="s">
        <v>15</v>
      </c>
      <c r="G1180" t="s">
        <v>16</v>
      </c>
      <c r="H1180">
        <v>5000000</v>
      </c>
      <c r="I1180">
        <v>7.4</v>
      </c>
      <c r="J1180" t="str">
        <f>IF(ISNUMBER(SEARCH("|",D1180)),LEFT(D1180,SEARCH("|",D1180)-1),D1180)</f>
        <v>Comedy</v>
      </c>
      <c r="K1180">
        <f>(C1180-H1180)</f>
        <v>16501098</v>
      </c>
      <c r="L1180">
        <f>CORREL(H1180:H4965,C1180:C4965)</f>
        <v>9.0646727270636246E-2</v>
      </c>
    </row>
    <row r="1181" spans="1:12">
      <c r="A1181" t="s">
        <v>2208</v>
      </c>
      <c r="B1181">
        <v>97</v>
      </c>
      <c r="C1181">
        <v>17000000</v>
      </c>
      <c r="D1181" t="s">
        <v>790</v>
      </c>
      <c r="E1181" t="s">
        <v>2209</v>
      </c>
      <c r="F1181" t="s">
        <v>15</v>
      </c>
      <c r="G1181" t="s">
        <v>16</v>
      </c>
      <c r="H1181">
        <v>500000</v>
      </c>
      <c r="I1181">
        <v>5.9</v>
      </c>
      <c r="J1181" t="str">
        <f>IF(ISNUMBER(SEARCH("|",D1181)),LEFT(D1181,SEARCH("|",D1181)-1),D1181)</f>
        <v>Horror</v>
      </c>
      <c r="K1181">
        <f>(C1181-H1181)</f>
        <v>16500000</v>
      </c>
      <c r="L1181">
        <f>CORREL(H1181:H4966,C1181:C4966)</f>
        <v>9.0644156121670871E-2</v>
      </c>
    </row>
    <row r="1182" spans="1:12">
      <c r="A1182" t="s">
        <v>2210</v>
      </c>
      <c r="B1182">
        <v>132</v>
      </c>
      <c r="C1182">
        <v>70496802</v>
      </c>
      <c r="D1182" t="s">
        <v>1049</v>
      </c>
      <c r="E1182" t="s">
        <v>2211</v>
      </c>
      <c r="F1182" t="s">
        <v>15</v>
      </c>
      <c r="G1182" t="s">
        <v>16</v>
      </c>
      <c r="H1182">
        <v>54000000</v>
      </c>
      <c r="I1182">
        <v>8.1999999999999993</v>
      </c>
      <c r="J1182" t="str">
        <f>IF(ISNUMBER(SEARCH("|",D1182)),LEFT(D1182,SEARCH("|",D1182)-1),D1182)</f>
        <v>Action</v>
      </c>
      <c r="K1182">
        <f>(C1182-H1182)</f>
        <v>16496802</v>
      </c>
      <c r="L1182">
        <f>CORREL(H1182:H4967,C1182:C4967)</f>
        <v>9.0632615559291876E-2</v>
      </c>
    </row>
    <row r="1183" spans="1:12">
      <c r="A1183" t="s">
        <v>2212</v>
      </c>
      <c r="B1183">
        <v>86</v>
      </c>
      <c r="C1183">
        <v>19472057</v>
      </c>
      <c r="D1183" t="s">
        <v>867</v>
      </c>
      <c r="E1183" t="s">
        <v>2213</v>
      </c>
      <c r="F1183" t="s">
        <v>15</v>
      </c>
      <c r="G1183" t="s">
        <v>16</v>
      </c>
      <c r="H1183">
        <v>3000000</v>
      </c>
      <c r="I1183">
        <v>5.9</v>
      </c>
      <c r="J1183" t="str">
        <f>IF(ISNUMBER(SEARCH("|",D1183)),LEFT(D1183,SEARCH("|",D1183)-1),D1183)</f>
        <v>Horror</v>
      </c>
      <c r="K1183">
        <f>(C1183-H1183)</f>
        <v>16472057</v>
      </c>
      <c r="L1183">
        <f>CORREL(H1183:H4968,C1183:C4968)</f>
        <v>9.0654743227502499E-2</v>
      </c>
    </row>
    <row r="1184" spans="1:12">
      <c r="A1184" t="s">
        <v>376</v>
      </c>
      <c r="B1184">
        <v>111</v>
      </c>
      <c r="C1184">
        <v>31471430</v>
      </c>
      <c r="D1184" t="s">
        <v>930</v>
      </c>
      <c r="E1184" t="s">
        <v>2214</v>
      </c>
      <c r="F1184" t="s">
        <v>15</v>
      </c>
      <c r="G1184" t="s">
        <v>16</v>
      </c>
      <c r="H1184">
        <v>15000000</v>
      </c>
      <c r="I1184">
        <v>7.6</v>
      </c>
      <c r="J1184" t="str">
        <f>IF(ISNUMBER(SEARCH("|",D1184)),LEFT(D1184,SEARCH("|",D1184)-1),D1184)</f>
        <v>Drama</v>
      </c>
      <c r="K1184">
        <f>(C1184-H1184)</f>
        <v>16471430</v>
      </c>
      <c r="L1184">
        <f>CORREL(H1184:H4969,C1184:C4969)</f>
        <v>9.0648295392036324E-2</v>
      </c>
    </row>
    <row r="1185" spans="1:12">
      <c r="A1185" t="s">
        <v>2215</v>
      </c>
      <c r="B1185">
        <v>103</v>
      </c>
      <c r="C1185">
        <v>28435406</v>
      </c>
      <c r="D1185" t="s">
        <v>128</v>
      </c>
      <c r="E1185" t="s">
        <v>2216</v>
      </c>
      <c r="F1185" t="s">
        <v>15</v>
      </c>
      <c r="G1185" t="s">
        <v>16</v>
      </c>
      <c r="H1185">
        <v>12000000</v>
      </c>
      <c r="I1185">
        <v>5.5</v>
      </c>
      <c r="J1185" t="str">
        <f>IF(ISNUMBER(SEARCH("|",D1185)),LEFT(D1185,SEARCH("|",D1185)-1),D1185)</f>
        <v>Comedy</v>
      </c>
      <c r="K1185">
        <f>(C1185-H1185)</f>
        <v>16435406</v>
      </c>
      <c r="L1185">
        <f>CORREL(H1185:H4970,C1185:C4970)</f>
        <v>9.0661602488496376E-2</v>
      </c>
    </row>
    <row r="1186" spans="1:12">
      <c r="A1186" t="s">
        <v>2217</v>
      </c>
      <c r="B1186">
        <v>88</v>
      </c>
      <c r="C1186">
        <v>19170001</v>
      </c>
      <c r="D1186" t="s">
        <v>140</v>
      </c>
      <c r="E1186" t="s">
        <v>2218</v>
      </c>
      <c r="F1186" t="s">
        <v>15</v>
      </c>
      <c r="G1186" t="s">
        <v>16</v>
      </c>
      <c r="H1186">
        <v>2800000</v>
      </c>
      <c r="I1186">
        <v>5.3</v>
      </c>
      <c r="J1186" t="str">
        <f>IF(ISNUMBER(SEARCH("|",D1186)),LEFT(D1186,SEARCH("|",D1186)-1),D1186)</f>
        <v>Horror</v>
      </c>
      <c r="K1186">
        <f>(C1186-H1186)</f>
        <v>16370001</v>
      </c>
      <c r="L1186">
        <f>CORREL(H1186:H4971,C1186:C4971)</f>
        <v>9.0670666808962783E-2</v>
      </c>
    </row>
    <row r="1187" spans="1:12">
      <c r="A1187" t="s">
        <v>2219</v>
      </c>
      <c r="B1187">
        <v>90</v>
      </c>
      <c r="C1187">
        <v>22235901</v>
      </c>
      <c r="D1187" t="s">
        <v>128</v>
      </c>
      <c r="E1187" t="s">
        <v>2220</v>
      </c>
      <c r="F1187" t="s">
        <v>15</v>
      </c>
      <c r="G1187" t="s">
        <v>16</v>
      </c>
      <c r="H1187">
        <v>6000000</v>
      </c>
      <c r="I1187">
        <v>6.1</v>
      </c>
      <c r="J1187" t="str">
        <f>IF(ISNUMBER(SEARCH("|",D1187)),LEFT(D1187,SEARCH("|",D1187)-1),D1187)</f>
        <v>Comedy</v>
      </c>
      <c r="K1187">
        <f>(C1187-H1187)</f>
        <v>16235901</v>
      </c>
      <c r="L1187">
        <f>CORREL(H1187:H4972,C1187:C4972)</f>
        <v>9.06636355567733E-2</v>
      </c>
    </row>
    <row r="1188" spans="1:12">
      <c r="A1188" t="s">
        <v>2221</v>
      </c>
      <c r="B1188">
        <v>112</v>
      </c>
      <c r="C1188">
        <v>39235088</v>
      </c>
      <c r="D1188" t="s">
        <v>790</v>
      </c>
      <c r="E1188" t="s">
        <v>2222</v>
      </c>
      <c r="F1188" t="s">
        <v>15</v>
      </c>
      <c r="G1188" t="s">
        <v>16</v>
      </c>
      <c r="H1188">
        <v>23000000</v>
      </c>
      <c r="I1188">
        <v>7.1</v>
      </c>
      <c r="J1188" t="str">
        <f>IF(ISNUMBER(SEARCH("|",D1188)),LEFT(D1188,SEARCH("|",D1188)-1),D1188)</f>
        <v>Horror</v>
      </c>
      <c r="K1188">
        <f>(C1188-H1188)</f>
        <v>16235088</v>
      </c>
      <c r="L1188">
        <f>CORREL(H1188:H4973,C1188:C4973)</f>
        <v>9.0662455660007635E-2</v>
      </c>
    </row>
    <row r="1189" spans="1:12">
      <c r="A1189" t="s">
        <v>1867</v>
      </c>
      <c r="B1189">
        <v>93</v>
      </c>
      <c r="C1189">
        <v>21197315</v>
      </c>
      <c r="D1189" t="s">
        <v>372</v>
      </c>
      <c r="E1189" t="s">
        <v>2223</v>
      </c>
      <c r="F1189" t="s">
        <v>15</v>
      </c>
      <c r="G1189" t="s">
        <v>16</v>
      </c>
      <c r="H1189">
        <v>5000000</v>
      </c>
      <c r="I1189">
        <v>6.1</v>
      </c>
      <c r="J1189" t="str">
        <f>IF(ISNUMBER(SEARCH("|",D1189)),LEFT(D1189,SEARCH("|",D1189)-1),D1189)</f>
        <v>Horror</v>
      </c>
      <c r="K1189">
        <f>(C1189-H1189)</f>
        <v>16197315</v>
      </c>
      <c r="L1189">
        <f>CORREL(H1189:H4974,C1189:C4974)</f>
        <v>9.0684144783989298E-2</v>
      </c>
    </row>
    <row r="1190" spans="1:12">
      <c r="A1190" t="s">
        <v>2224</v>
      </c>
      <c r="B1190">
        <v>113</v>
      </c>
      <c r="C1190">
        <v>19184015</v>
      </c>
      <c r="D1190" t="s">
        <v>2225</v>
      </c>
      <c r="E1190" t="s">
        <v>2226</v>
      </c>
      <c r="F1190" t="s">
        <v>15</v>
      </c>
      <c r="G1190" t="s">
        <v>16</v>
      </c>
      <c r="H1190">
        <v>3000000</v>
      </c>
      <c r="I1190">
        <v>5.4</v>
      </c>
      <c r="J1190" t="str">
        <f>IF(ISNUMBER(SEARCH("|",D1190)),LEFT(D1190,SEARCH("|",D1190)-1),D1190)</f>
        <v>Biography</v>
      </c>
      <c r="K1190">
        <f>(C1190-H1190)</f>
        <v>16184015</v>
      </c>
      <c r="L1190">
        <f>CORREL(H1190:H4975,C1190:C4975)</f>
        <v>9.0681058525443017E-2</v>
      </c>
    </row>
    <row r="1191" spans="1:12">
      <c r="A1191" t="s">
        <v>1515</v>
      </c>
      <c r="B1191">
        <v>100</v>
      </c>
      <c r="C1191">
        <v>131144183</v>
      </c>
      <c r="D1191" t="s">
        <v>476</v>
      </c>
      <c r="E1191" t="s">
        <v>2227</v>
      </c>
      <c r="F1191" t="s">
        <v>15</v>
      </c>
      <c r="G1191" t="s">
        <v>16</v>
      </c>
      <c r="H1191">
        <v>115000000</v>
      </c>
      <c r="I1191">
        <v>5.7</v>
      </c>
      <c r="J1191" t="str">
        <f>IF(ISNUMBER(SEARCH("|",D1191)),LEFT(D1191,SEARCH("|",D1191)-1),D1191)</f>
        <v>Action</v>
      </c>
      <c r="K1191">
        <f>(C1191-H1191)</f>
        <v>16144183</v>
      </c>
      <c r="L1191">
        <f>CORREL(H1191:H4976,C1191:C4976)</f>
        <v>9.0674082926656574E-2</v>
      </c>
    </row>
    <row r="1192" spans="1:12">
      <c r="A1192" t="s">
        <v>2228</v>
      </c>
      <c r="B1192">
        <v>105</v>
      </c>
      <c r="C1192">
        <v>26589953</v>
      </c>
      <c r="D1192" t="s">
        <v>215</v>
      </c>
      <c r="E1192" t="s">
        <v>2229</v>
      </c>
      <c r="F1192" t="s">
        <v>15</v>
      </c>
      <c r="G1192" t="s">
        <v>16</v>
      </c>
      <c r="H1192">
        <v>10500000</v>
      </c>
      <c r="I1192">
        <v>6.7</v>
      </c>
      <c r="J1192" t="str">
        <f>IF(ISNUMBER(SEARCH("|",D1192)),LEFT(D1192,SEARCH("|",D1192)-1),D1192)</f>
        <v>Action</v>
      </c>
      <c r="K1192">
        <f>(C1192-H1192)</f>
        <v>16089953</v>
      </c>
      <c r="L1192">
        <f>CORREL(H1192:H4977,C1192:C4977)</f>
        <v>9.0540509606076389E-2</v>
      </c>
    </row>
    <row r="1193" spans="1:12">
      <c r="A1193" t="s">
        <v>302</v>
      </c>
      <c r="B1193">
        <v>97</v>
      </c>
      <c r="C1193">
        <v>41067398</v>
      </c>
      <c r="D1193" t="s">
        <v>303</v>
      </c>
      <c r="E1193" t="s">
        <v>2230</v>
      </c>
      <c r="F1193" t="s">
        <v>15</v>
      </c>
      <c r="G1193" t="s">
        <v>16</v>
      </c>
      <c r="H1193">
        <v>25000000</v>
      </c>
      <c r="I1193">
        <v>6.1</v>
      </c>
      <c r="J1193" t="str">
        <f>IF(ISNUMBER(SEARCH("|",D1193)),LEFT(D1193,SEARCH("|",D1193)-1),D1193)</f>
        <v>Action</v>
      </c>
      <c r="K1193">
        <f>(C1193-H1193)</f>
        <v>16067398</v>
      </c>
      <c r="L1193">
        <f>CORREL(H1193:H4978,C1193:C4978)</f>
        <v>9.0546789826364854E-2</v>
      </c>
    </row>
    <row r="1194" spans="1:12">
      <c r="A1194" t="s">
        <v>2231</v>
      </c>
      <c r="B1194">
        <v>90</v>
      </c>
      <c r="C1194">
        <v>35033759</v>
      </c>
      <c r="D1194" t="s">
        <v>190</v>
      </c>
      <c r="E1194" t="s">
        <v>2232</v>
      </c>
      <c r="F1194" t="s">
        <v>15</v>
      </c>
      <c r="G1194" t="s">
        <v>16</v>
      </c>
      <c r="H1194">
        <v>19000000</v>
      </c>
      <c r="I1194">
        <v>6.3</v>
      </c>
      <c r="J1194" t="str">
        <f>IF(ISNUMBER(SEARCH("|",D1194)),LEFT(D1194,SEARCH("|",D1194)-1),D1194)</f>
        <v>Adventure</v>
      </c>
      <c r="K1194">
        <f>(C1194-H1194)</f>
        <v>16033759</v>
      </c>
      <c r="L1194">
        <f>CORREL(H1194:H4979,C1194:C4979)</f>
        <v>9.0570005020536068E-2</v>
      </c>
    </row>
    <row r="1195" spans="1:12">
      <c r="A1195" t="s">
        <v>2233</v>
      </c>
      <c r="B1195">
        <v>101</v>
      </c>
      <c r="C1195">
        <v>66002004</v>
      </c>
      <c r="D1195" t="s">
        <v>2234</v>
      </c>
      <c r="E1195" t="s">
        <v>2235</v>
      </c>
      <c r="F1195" t="s">
        <v>15</v>
      </c>
      <c r="G1195" t="s">
        <v>16</v>
      </c>
      <c r="H1195">
        <v>50000000</v>
      </c>
      <c r="I1195">
        <v>4.7</v>
      </c>
      <c r="J1195" t="str">
        <f>IF(ISNUMBER(SEARCH("|",D1195)),LEFT(D1195,SEARCH("|",D1195)-1),D1195)</f>
        <v>Adventure</v>
      </c>
      <c r="K1195">
        <f>(C1195-H1195)</f>
        <v>16002004</v>
      </c>
      <c r="L1195">
        <f>CORREL(H1195:H4980,C1195:C4980)</f>
        <v>9.0587581579899615E-2</v>
      </c>
    </row>
    <row r="1196" spans="1:12">
      <c r="A1196" t="s">
        <v>2236</v>
      </c>
      <c r="B1196">
        <v>119</v>
      </c>
      <c r="C1196">
        <v>25000000</v>
      </c>
      <c r="D1196" t="s">
        <v>28</v>
      </c>
      <c r="E1196" t="s">
        <v>2237</v>
      </c>
      <c r="F1196" t="s">
        <v>15</v>
      </c>
      <c r="G1196" t="s">
        <v>16</v>
      </c>
      <c r="H1196">
        <v>9000000</v>
      </c>
      <c r="I1196">
        <v>6.8</v>
      </c>
      <c r="J1196" t="str">
        <f>IF(ISNUMBER(SEARCH("|",D1196)),LEFT(D1196,SEARCH("|",D1196)-1),D1196)</f>
        <v>Action</v>
      </c>
      <c r="K1196">
        <f>(C1196-H1196)</f>
        <v>16000000</v>
      </c>
      <c r="L1196">
        <f>CORREL(H1196:H4981,C1196:C4981)</f>
        <v>9.061251359652911E-2</v>
      </c>
    </row>
    <row r="1197" spans="1:12">
      <c r="A1197" t="s">
        <v>2238</v>
      </c>
      <c r="B1197">
        <v>105</v>
      </c>
      <c r="C1197">
        <v>35990505</v>
      </c>
      <c r="D1197" t="s">
        <v>149</v>
      </c>
      <c r="E1197" t="s">
        <v>2239</v>
      </c>
      <c r="F1197" t="s">
        <v>15</v>
      </c>
      <c r="G1197" t="s">
        <v>16</v>
      </c>
      <c r="H1197">
        <v>20000000</v>
      </c>
      <c r="I1197">
        <v>5.8</v>
      </c>
      <c r="J1197" t="str">
        <f>IF(ISNUMBER(SEARCH("|",D1197)),LEFT(D1197,SEARCH("|",D1197)-1),D1197)</f>
        <v>Comedy</v>
      </c>
      <c r="K1197">
        <f>(C1197-H1197)</f>
        <v>15990505</v>
      </c>
      <c r="L1197">
        <f>CORREL(H1197:H4982,C1197:C4982)</f>
        <v>9.061626882718618E-2</v>
      </c>
    </row>
    <row r="1198" spans="1:12">
      <c r="A1198" t="s">
        <v>2240</v>
      </c>
      <c r="B1198">
        <v>100</v>
      </c>
      <c r="C1198">
        <v>39989008</v>
      </c>
      <c r="D1198" t="s">
        <v>583</v>
      </c>
      <c r="E1198" t="s">
        <v>2241</v>
      </c>
      <c r="F1198" t="s">
        <v>15</v>
      </c>
      <c r="G1198" t="s">
        <v>16</v>
      </c>
      <c r="H1198">
        <v>24000000</v>
      </c>
      <c r="I1198">
        <v>4.5999999999999996</v>
      </c>
      <c r="J1198" t="str">
        <f>IF(ISNUMBER(SEARCH("|",D1198)),LEFT(D1198,SEARCH("|",D1198)-1),D1198)</f>
        <v>Horror</v>
      </c>
      <c r="K1198">
        <f>(C1198-H1198)</f>
        <v>15989008</v>
      </c>
      <c r="L1198">
        <f>CORREL(H1198:H4983,C1198:C4983)</f>
        <v>9.0634908013202994E-2</v>
      </c>
    </row>
    <row r="1199" spans="1:12">
      <c r="A1199" t="s">
        <v>2242</v>
      </c>
      <c r="B1199">
        <v>92</v>
      </c>
      <c r="C1199">
        <v>28972187</v>
      </c>
      <c r="D1199" t="s">
        <v>96</v>
      </c>
      <c r="E1199" t="s">
        <v>2243</v>
      </c>
      <c r="F1199" t="s">
        <v>15</v>
      </c>
      <c r="G1199" t="s">
        <v>16</v>
      </c>
      <c r="H1199">
        <v>13000000</v>
      </c>
      <c r="I1199">
        <v>5.9</v>
      </c>
      <c r="J1199" t="str">
        <f>IF(ISNUMBER(SEARCH("|",D1199)),LEFT(D1199,SEARCH("|",D1199)-1),D1199)</f>
        <v>Comedy</v>
      </c>
      <c r="K1199">
        <f>(C1199-H1199)</f>
        <v>15972187</v>
      </c>
      <c r="L1199">
        <f>CORREL(H1199:H4984,C1199:C4984)</f>
        <v>9.065730846707927E-2</v>
      </c>
    </row>
    <row r="1200" spans="1:12">
      <c r="A1200" t="s">
        <v>2244</v>
      </c>
      <c r="B1200">
        <v>93</v>
      </c>
      <c r="C1200">
        <v>27829874</v>
      </c>
      <c r="D1200" t="s">
        <v>215</v>
      </c>
      <c r="E1200" t="s">
        <v>2245</v>
      </c>
      <c r="F1200" t="s">
        <v>15</v>
      </c>
      <c r="G1200" t="s">
        <v>16</v>
      </c>
      <c r="H1200">
        <v>12000000</v>
      </c>
      <c r="I1200">
        <v>7</v>
      </c>
      <c r="J1200" t="str">
        <f>IF(ISNUMBER(SEARCH("|",D1200)),LEFT(D1200,SEARCH("|",D1200)-1),D1200)</f>
        <v>Action</v>
      </c>
      <c r="K1200">
        <f>(C1200-H1200)</f>
        <v>15829874</v>
      </c>
      <c r="L1200">
        <f>CORREL(H1200:H4985,C1200:C4985)</f>
        <v>9.0667242487040237E-2</v>
      </c>
    </row>
    <row r="1201" spans="1:12">
      <c r="A1201" t="s">
        <v>2246</v>
      </c>
      <c r="B1201">
        <v>142</v>
      </c>
      <c r="C1201">
        <v>22800000</v>
      </c>
      <c r="D1201" t="s">
        <v>473</v>
      </c>
      <c r="E1201" t="s">
        <v>2247</v>
      </c>
      <c r="F1201" t="s">
        <v>15</v>
      </c>
      <c r="G1201" t="s">
        <v>153</v>
      </c>
      <c r="H1201">
        <v>7000000</v>
      </c>
      <c r="I1201">
        <v>6.8</v>
      </c>
      <c r="J1201" t="str">
        <f>IF(ISNUMBER(SEARCH("|",D1201)),LEFT(D1201,SEARCH("|",D1201)-1),D1201)</f>
        <v>Action</v>
      </c>
      <c r="K1201">
        <f>(C1201-H1201)</f>
        <v>15800000</v>
      </c>
      <c r="L1201">
        <f>CORREL(H1201:H4986,C1201:C4986)</f>
        <v>9.0675468691487057E-2</v>
      </c>
    </row>
    <row r="1202" spans="1:12">
      <c r="A1202" t="s">
        <v>2248</v>
      </c>
      <c r="B1202">
        <v>107</v>
      </c>
      <c r="C1202">
        <v>60786269</v>
      </c>
      <c r="D1202" t="s">
        <v>1397</v>
      </c>
      <c r="E1202" t="s">
        <v>2249</v>
      </c>
      <c r="F1202" t="s">
        <v>15</v>
      </c>
      <c r="G1202" t="s">
        <v>16</v>
      </c>
      <c r="H1202">
        <v>45000000</v>
      </c>
      <c r="I1202">
        <v>5.6</v>
      </c>
      <c r="J1202" t="str">
        <f>IF(ISNUMBER(SEARCH("|",D1202)),LEFT(D1202,SEARCH("|",D1202)-1),D1202)</f>
        <v>Comedy</v>
      </c>
      <c r="K1202">
        <f>(C1202-H1202)</f>
        <v>15786269</v>
      </c>
      <c r="L1202">
        <f>CORREL(H1202:H4987,C1202:C4987)</f>
        <v>9.0675465149926582E-2</v>
      </c>
    </row>
    <row r="1203" spans="1:12">
      <c r="A1203" t="s">
        <v>2250</v>
      </c>
      <c r="B1203">
        <v>120</v>
      </c>
      <c r="C1203">
        <v>20773070</v>
      </c>
      <c r="D1203" t="s">
        <v>256</v>
      </c>
      <c r="E1203" t="s">
        <v>2251</v>
      </c>
      <c r="F1203" t="s">
        <v>15</v>
      </c>
      <c r="G1203" t="s">
        <v>16</v>
      </c>
      <c r="H1203">
        <v>5000000</v>
      </c>
      <c r="I1203">
        <v>3.4</v>
      </c>
      <c r="J1203" t="str">
        <f>IF(ISNUMBER(SEARCH("|",D1203)),LEFT(D1203,SEARCH("|",D1203)-1),D1203)</f>
        <v>Drama</v>
      </c>
      <c r="K1203">
        <f>(C1203-H1203)</f>
        <v>15773070</v>
      </c>
      <c r="L1203">
        <f>CORREL(H1203:H4988,C1203:C4988)</f>
        <v>9.0702740524550074E-2</v>
      </c>
    </row>
    <row r="1204" spans="1:12">
      <c r="A1204" t="s">
        <v>302</v>
      </c>
      <c r="B1204">
        <v>125</v>
      </c>
      <c r="C1204">
        <v>75764085</v>
      </c>
      <c r="D1204" t="s">
        <v>797</v>
      </c>
      <c r="E1204" t="s">
        <v>2252</v>
      </c>
      <c r="F1204" t="s">
        <v>15</v>
      </c>
      <c r="G1204" t="s">
        <v>16</v>
      </c>
      <c r="H1204">
        <v>60000000</v>
      </c>
      <c r="I1204">
        <v>6.7</v>
      </c>
      <c r="J1204" t="str">
        <f>IF(ISNUMBER(SEARCH("|",D1204)),LEFT(D1204,SEARCH("|",D1204)-1),D1204)</f>
        <v>Comedy</v>
      </c>
      <c r="K1204">
        <f>(C1204-H1204)</f>
        <v>15764085</v>
      </c>
      <c r="L1204">
        <f>CORREL(H1204:H4989,C1204:C4989)</f>
        <v>9.069904857883565E-2</v>
      </c>
    </row>
    <row r="1205" spans="1:12">
      <c r="A1205" t="s">
        <v>2253</v>
      </c>
      <c r="B1205">
        <v>134</v>
      </c>
      <c r="C1205">
        <v>20733485</v>
      </c>
      <c r="D1205" t="s">
        <v>256</v>
      </c>
      <c r="E1205" t="s">
        <v>2254</v>
      </c>
      <c r="F1205" t="s">
        <v>15</v>
      </c>
      <c r="G1205" t="s">
        <v>16</v>
      </c>
      <c r="H1205">
        <v>5000000</v>
      </c>
      <c r="I1205">
        <v>7.2</v>
      </c>
      <c r="J1205" t="str">
        <f>IF(ISNUMBER(SEARCH("|",D1205)),LEFT(D1205,SEARCH("|",D1205)-1),D1205)</f>
        <v>Drama</v>
      </c>
      <c r="K1205">
        <f>(C1205-H1205)</f>
        <v>15733485</v>
      </c>
      <c r="L1205">
        <f>CORREL(H1205:H4990,C1205:C4990)</f>
        <v>9.0715020990911541E-2</v>
      </c>
    </row>
    <row r="1206" spans="1:12">
      <c r="A1206" t="s">
        <v>2255</v>
      </c>
      <c r="B1206">
        <v>94</v>
      </c>
      <c r="C1206">
        <v>39687528</v>
      </c>
      <c r="D1206" t="s">
        <v>35</v>
      </c>
      <c r="E1206" t="s">
        <v>2256</v>
      </c>
      <c r="F1206" t="s">
        <v>15</v>
      </c>
      <c r="G1206" t="s">
        <v>357</v>
      </c>
      <c r="H1206">
        <v>24000000</v>
      </c>
      <c r="I1206">
        <v>6.3</v>
      </c>
      <c r="J1206" t="str">
        <f>IF(ISNUMBER(SEARCH("|",D1206)),LEFT(D1206,SEARCH("|",D1206)-1),D1206)</f>
        <v>Action</v>
      </c>
      <c r="K1206">
        <f>(C1206-H1206)</f>
        <v>15687528</v>
      </c>
      <c r="L1206">
        <f>CORREL(H1206:H4991,C1206:C4991)</f>
        <v>9.0711289814907684E-2</v>
      </c>
    </row>
    <row r="1207" spans="1:12">
      <c r="A1207" t="s">
        <v>352</v>
      </c>
      <c r="B1207">
        <v>125</v>
      </c>
      <c r="C1207">
        <v>45645204</v>
      </c>
      <c r="D1207" t="s">
        <v>215</v>
      </c>
      <c r="E1207" t="s">
        <v>2257</v>
      </c>
      <c r="F1207" t="s">
        <v>15</v>
      </c>
      <c r="G1207" t="s">
        <v>16</v>
      </c>
      <c r="H1207">
        <v>30000000</v>
      </c>
      <c r="I1207">
        <v>6.6</v>
      </c>
      <c r="J1207" t="str">
        <f>IF(ISNUMBER(SEARCH("|",D1207)),LEFT(D1207,SEARCH("|",D1207)-1),D1207)</f>
        <v>Action</v>
      </c>
      <c r="K1207">
        <f>(C1207-H1207)</f>
        <v>15645204</v>
      </c>
      <c r="L1207">
        <f>CORREL(H1207:H4992,C1207:C4992)</f>
        <v>9.0733359373722858E-2</v>
      </c>
    </row>
    <row r="1208" spans="1:12">
      <c r="A1208" t="s">
        <v>455</v>
      </c>
      <c r="B1208">
        <v>106</v>
      </c>
      <c r="C1208">
        <v>75638743</v>
      </c>
      <c r="D1208" t="s">
        <v>493</v>
      </c>
      <c r="E1208" t="s">
        <v>2258</v>
      </c>
      <c r="F1208" t="s">
        <v>15</v>
      </c>
      <c r="G1208" t="s">
        <v>16</v>
      </c>
      <c r="H1208">
        <v>60000000</v>
      </c>
      <c r="I1208">
        <v>6.6</v>
      </c>
      <c r="J1208" t="str">
        <f>IF(ISNUMBER(SEARCH("|",D1208)),LEFT(D1208,SEARCH("|",D1208)-1),D1208)</f>
        <v>Drama</v>
      </c>
      <c r="K1208">
        <f>(C1208-H1208)</f>
        <v>15638743</v>
      </c>
      <c r="L1208">
        <f>CORREL(H1208:H4993,C1208:C4993)</f>
        <v>9.0759382278651712E-2</v>
      </c>
    </row>
    <row r="1209" spans="1:12">
      <c r="A1209" t="s">
        <v>2259</v>
      </c>
      <c r="B1209">
        <v>121</v>
      </c>
      <c r="C1209">
        <v>23618786</v>
      </c>
      <c r="D1209" t="s">
        <v>2260</v>
      </c>
      <c r="E1209" t="s">
        <v>2261</v>
      </c>
      <c r="F1209" t="s">
        <v>15</v>
      </c>
      <c r="G1209" t="s">
        <v>153</v>
      </c>
      <c r="H1209">
        <v>8000000</v>
      </c>
      <c r="I1209">
        <v>7.9</v>
      </c>
      <c r="J1209" t="str">
        <f>IF(ISNUMBER(SEARCH("|",D1209)),LEFT(D1209,SEARCH("|",D1209)-1),D1209)</f>
        <v>Action</v>
      </c>
      <c r="K1209">
        <f>(C1209-H1209)</f>
        <v>15618786</v>
      </c>
      <c r="L1209">
        <f>CORREL(H1209:H4994,C1209:C4994)</f>
        <v>9.0775382252971798E-2</v>
      </c>
    </row>
    <row r="1210" spans="1:12">
      <c r="A1210" t="s">
        <v>325</v>
      </c>
      <c r="B1210">
        <v>114</v>
      </c>
      <c r="C1210">
        <v>25600000</v>
      </c>
      <c r="D1210" t="s">
        <v>326</v>
      </c>
      <c r="E1210" t="s">
        <v>2262</v>
      </c>
      <c r="F1210" t="s">
        <v>15</v>
      </c>
      <c r="G1210" t="s">
        <v>16</v>
      </c>
      <c r="H1210">
        <v>10000000</v>
      </c>
      <c r="I1210">
        <v>7.2</v>
      </c>
      <c r="J1210" t="str">
        <f>IF(ISNUMBER(SEARCH("|",D1210)),LEFT(D1210,SEARCH("|",D1210)-1),D1210)</f>
        <v>Crime</v>
      </c>
      <c r="K1210">
        <f>(C1210-H1210)</f>
        <v>15600000</v>
      </c>
      <c r="L1210">
        <f>CORREL(H1210:H4995,C1210:C4995)</f>
        <v>9.0776932719655007E-2</v>
      </c>
    </row>
    <row r="1211" spans="1:12">
      <c r="A1211" t="s">
        <v>2263</v>
      </c>
      <c r="B1211">
        <v>105</v>
      </c>
      <c r="C1211">
        <v>35596227</v>
      </c>
      <c r="D1211" t="s">
        <v>716</v>
      </c>
      <c r="E1211" t="s">
        <v>2264</v>
      </c>
      <c r="F1211" t="s">
        <v>15</v>
      </c>
      <c r="G1211" t="s">
        <v>16</v>
      </c>
      <c r="H1211">
        <v>20000000</v>
      </c>
      <c r="I1211">
        <v>6.3</v>
      </c>
      <c r="J1211" t="str">
        <f>IF(ISNUMBER(SEARCH("|",D1211)),LEFT(D1211,SEARCH("|",D1211)-1),D1211)</f>
        <v>Crime</v>
      </c>
      <c r="K1211">
        <f>(C1211-H1211)</f>
        <v>15596227</v>
      </c>
      <c r="L1211">
        <f>CORREL(H1211:H4996,C1211:C4996)</f>
        <v>9.078179452261613E-2</v>
      </c>
    </row>
    <row r="1212" spans="1:12">
      <c r="A1212" t="s">
        <v>1863</v>
      </c>
      <c r="B1212">
        <v>123</v>
      </c>
      <c r="C1212">
        <v>36581633</v>
      </c>
      <c r="D1212" t="s">
        <v>412</v>
      </c>
      <c r="E1212" t="s">
        <v>2265</v>
      </c>
      <c r="F1212" t="s">
        <v>15</v>
      </c>
      <c r="G1212" t="s">
        <v>1097</v>
      </c>
      <c r="H1212">
        <v>21000000</v>
      </c>
      <c r="I1212">
        <v>7.5</v>
      </c>
      <c r="J1212" t="str">
        <f>IF(ISNUMBER(SEARCH("|",D1212)),LEFT(D1212,SEARCH("|",D1212)-1),D1212)</f>
        <v>Biography</v>
      </c>
      <c r="K1212">
        <f>(C1212-H1212)</f>
        <v>15581633</v>
      </c>
      <c r="L1212">
        <f>CORREL(H1212:H4997,C1212:C4997)</f>
        <v>9.0800035743837118E-2</v>
      </c>
    </row>
    <row r="1213" spans="1:12">
      <c r="A1213" t="s">
        <v>2266</v>
      </c>
      <c r="B1213">
        <v>77</v>
      </c>
      <c r="C1213">
        <v>45542421</v>
      </c>
      <c r="D1213" t="s">
        <v>2267</v>
      </c>
      <c r="E1213" t="s">
        <v>2268</v>
      </c>
      <c r="F1213" t="s">
        <v>15</v>
      </c>
      <c r="G1213" t="s">
        <v>16</v>
      </c>
      <c r="H1213">
        <v>30000000</v>
      </c>
      <c r="I1213">
        <v>6.3</v>
      </c>
      <c r="J1213" t="str">
        <f>IF(ISNUMBER(SEARCH("|",D1213)),LEFT(D1213,SEARCH("|",D1213)-1),D1213)</f>
        <v>Animation</v>
      </c>
      <c r="K1213">
        <f>(C1213-H1213)</f>
        <v>15542421</v>
      </c>
      <c r="L1213">
        <f>CORREL(H1213:H4998,C1213:C4998)</f>
        <v>9.081930072811098E-2</v>
      </c>
    </row>
    <row r="1214" spans="1:12">
      <c r="A1214" t="s">
        <v>455</v>
      </c>
      <c r="B1214">
        <v>125</v>
      </c>
      <c r="C1214">
        <v>125531634</v>
      </c>
      <c r="D1214" t="s">
        <v>516</v>
      </c>
      <c r="E1214" t="s">
        <v>2269</v>
      </c>
      <c r="F1214" t="s">
        <v>15</v>
      </c>
      <c r="G1214" t="s">
        <v>16</v>
      </c>
      <c r="H1214">
        <v>110000000</v>
      </c>
      <c r="I1214">
        <v>6.4</v>
      </c>
      <c r="J1214" t="str">
        <f>IF(ISNUMBER(SEARCH("|",D1214)),LEFT(D1214,SEARCH("|",D1214)-1),D1214)</f>
        <v>Crime</v>
      </c>
      <c r="K1214">
        <f>(C1214-H1214)</f>
        <v>15531634</v>
      </c>
      <c r="L1214">
        <f>CORREL(H1214:H4999,C1214:C4999)</f>
        <v>9.0845313483998852E-2</v>
      </c>
    </row>
    <row r="1215" spans="1:12">
      <c r="A1215" t="s">
        <v>399</v>
      </c>
      <c r="B1215">
        <v>123</v>
      </c>
      <c r="C1215">
        <v>24530513</v>
      </c>
      <c r="D1215" t="s">
        <v>2270</v>
      </c>
      <c r="E1215" t="s">
        <v>2271</v>
      </c>
      <c r="F1215" t="s">
        <v>15</v>
      </c>
      <c r="G1215" t="s">
        <v>16</v>
      </c>
      <c r="H1215">
        <v>9000000</v>
      </c>
      <c r="I1215">
        <v>8</v>
      </c>
      <c r="J1215" t="str">
        <f>IF(ISNUMBER(SEARCH("|",D1215)),LEFT(D1215,SEARCH("|",D1215)-1),D1215)</f>
        <v>Documentary</v>
      </c>
      <c r="K1215">
        <f>(C1215-H1215)</f>
        <v>15530513</v>
      </c>
      <c r="L1215">
        <f>CORREL(H1215:H5000,C1215:C5000)</f>
        <v>9.0733502820070713E-2</v>
      </c>
    </row>
    <row r="1216" spans="1:12">
      <c r="A1216" t="s">
        <v>2272</v>
      </c>
      <c r="B1216">
        <v>72</v>
      </c>
      <c r="C1216">
        <v>28501605</v>
      </c>
      <c r="D1216" t="s">
        <v>810</v>
      </c>
      <c r="E1216" t="s">
        <v>2273</v>
      </c>
      <c r="F1216" t="s">
        <v>15</v>
      </c>
      <c r="G1216" t="s">
        <v>16</v>
      </c>
      <c r="H1216">
        <v>13000000</v>
      </c>
      <c r="I1216">
        <v>5.7</v>
      </c>
      <c r="J1216" t="str">
        <f>IF(ISNUMBER(SEARCH("|",D1216)),LEFT(D1216,SEARCH("|",D1216)-1),D1216)</f>
        <v>Fantasy</v>
      </c>
      <c r="K1216">
        <f>(C1216-H1216)</f>
        <v>15501605</v>
      </c>
      <c r="L1216">
        <f>CORREL(H1216:H5001,C1216:C5001)</f>
        <v>9.0736712148323004E-2</v>
      </c>
    </row>
    <row r="1217" spans="1:12">
      <c r="A1217" t="s">
        <v>2274</v>
      </c>
      <c r="B1217">
        <v>98</v>
      </c>
      <c r="C1217">
        <v>25464480</v>
      </c>
      <c r="D1217" t="s">
        <v>699</v>
      </c>
      <c r="E1217" t="s">
        <v>2275</v>
      </c>
      <c r="F1217" t="s">
        <v>15</v>
      </c>
      <c r="G1217" t="s">
        <v>16</v>
      </c>
      <c r="H1217">
        <v>10000000</v>
      </c>
      <c r="I1217">
        <v>5.9</v>
      </c>
      <c r="J1217" t="str">
        <f>IF(ISNUMBER(SEARCH("|",D1217)),LEFT(D1217,SEARCH("|",D1217)-1),D1217)</f>
        <v>Mystery</v>
      </c>
      <c r="K1217">
        <f>(C1217-H1217)</f>
        <v>15464480</v>
      </c>
      <c r="L1217">
        <f>CORREL(H1217:H5002,C1217:C5002)</f>
        <v>9.0746137142568017E-2</v>
      </c>
    </row>
    <row r="1218" spans="1:12">
      <c r="A1218" t="s">
        <v>2276</v>
      </c>
      <c r="B1218">
        <v>127</v>
      </c>
      <c r="C1218">
        <v>35422828</v>
      </c>
      <c r="D1218" t="s">
        <v>1108</v>
      </c>
      <c r="E1218" t="s">
        <v>2277</v>
      </c>
      <c r="F1218" t="s">
        <v>15</v>
      </c>
      <c r="G1218" t="s">
        <v>16</v>
      </c>
      <c r="H1218">
        <v>20000000</v>
      </c>
      <c r="I1218">
        <v>6.7</v>
      </c>
      <c r="J1218" t="str">
        <f>IF(ISNUMBER(SEARCH("|",D1218)),LEFT(D1218,SEARCH("|",D1218)-1),D1218)</f>
        <v>Biography</v>
      </c>
      <c r="K1218">
        <f>(C1218-H1218)</f>
        <v>15422828</v>
      </c>
      <c r="L1218">
        <f>CORREL(H1218:H5003,C1218:C5003)</f>
        <v>9.0750887731093272E-2</v>
      </c>
    </row>
    <row r="1219" spans="1:12">
      <c r="A1219" t="s">
        <v>379</v>
      </c>
      <c r="B1219">
        <v>96</v>
      </c>
      <c r="C1219">
        <v>38119483</v>
      </c>
      <c r="D1219" t="s">
        <v>154</v>
      </c>
      <c r="E1219" t="s">
        <v>2278</v>
      </c>
      <c r="F1219" t="s">
        <v>15</v>
      </c>
      <c r="G1219" t="s">
        <v>16</v>
      </c>
      <c r="H1219">
        <v>22700000</v>
      </c>
      <c r="I1219">
        <v>7.1</v>
      </c>
      <c r="J1219" t="str">
        <f>IF(ISNUMBER(SEARCH("|",D1219)),LEFT(D1219,SEARCH("|",D1219)-1),D1219)</f>
        <v>Adventure</v>
      </c>
      <c r="K1219">
        <f>(C1219-H1219)</f>
        <v>15419483</v>
      </c>
      <c r="L1219">
        <f>CORREL(H1219:H5004,C1219:C5004)</f>
        <v>9.0769018655149428E-2</v>
      </c>
    </row>
    <row r="1220" spans="1:12">
      <c r="A1220" t="s">
        <v>1302</v>
      </c>
      <c r="B1220">
        <v>98</v>
      </c>
      <c r="C1220">
        <v>33404871</v>
      </c>
      <c r="D1220" t="s">
        <v>256</v>
      </c>
      <c r="E1220" t="s">
        <v>2279</v>
      </c>
      <c r="F1220" t="s">
        <v>15</v>
      </c>
      <c r="G1220" t="s">
        <v>16</v>
      </c>
      <c r="H1220">
        <v>18000000</v>
      </c>
      <c r="I1220">
        <v>7.3</v>
      </c>
      <c r="J1220" t="str">
        <f>IF(ISNUMBER(SEARCH("|",D1220)),LEFT(D1220,SEARCH("|",D1220)-1),D1220)</f>
        <v>Drama</v>
      </c>
      <c r="K1220">
        <f>(C1220-H1220)</f>
        <v>15404871</v>
      </c>
      <c r="L1220">
        <f>CORREL(H1220:H5005,C1220:C5005)</f>
        <v>9.0789836747115243E-2</v>
      </c>
    </row>
    <row r="1221" spans="1:12">
      <c r="A1221" t="s">
        <v>2280</v>
      </c>
      <c r="B1221">
        <v>90</v>
      </c>
      <c r="C1221">
        <v>28399192</v>
      </c>
      <c r="D1221" t="s">
        <v>2281</v>
      </c>
      <c r="E1221" t="s">
        <v>2282</v>
      </c>
      <c r="F1221" t="s">
        <v>15</v>
      </c>
      <c r="G1221" t="s">
        <v>138</v>
      </c>
      <c r="H1221">
        <v>13000000</v>
      </c>
      <c r="I1221">
        <v>5.4</v>
      </c>
      <c r="J1221" t="str">
        <f>IF(ISNUMBER(SEARCH("|",D1221)),LEFT(D1221,SEARCH("|",D1221)-1),D1221)</f>
        <v>Action</v>
      </c>
      <c r="K1221">
        <f>(C1221-H1221)</f>
        <v>15399192</v>
      </c>
      <c r="L1221">
        <f>CORREL(H1221:H5006,C1221:C5006)</f>
        <v>9.0805723656028806E-2</v>
      </c>
    </row>
    <row r="1222" spans="1:12">
      <c r="A1222" t="s">
        <v>1079</v>
      </c>
      <c r="B1222">
        <v>170</v>
      </c>
      <c r="C1222">
        <v>75370763</v>
      </c>
      <c r="D1222" t="s">
        <v>1407</v>
      </c>
      <c r="E1222" t="s">
        <v>2283</v>
      </c>
      <c r="F1222" t="s">
        <v>15</v>
      </c>
      <c r="G1222" t="s">
        <v>16</v>
      </c>
      <c r="H1222">
        <v>60000000</v>
      </c>
      <c r="I1222">
        <v>6.5</v>
      </c>
      <c r="J1222" t="str">
        <f>IF(ISNUMBER(SEARCH("|",D1222)),LEFT(D1222,SEARCH("|",D1222)-1),D1222)</f>
        <v>Drama</v>
      </c>
      <c r="K1222">
        <f>(C1222-H1222)</f>
        <v>15370763</v>
      </c>
      <c r="L1222">
        <f>CORREL(H1222:H5007,C1222:C5007)</f>
        <v>9.0815019591066387E-2</v>
      </c>
    </row>
    <row r="1223" spans="1:12">
      <c r="A1223" t="s">
        <v>2284</v>
      </c>
      <c r="B1223">
        <v>100</v>
      </c>
      <c r="C1223">
        <v>25339117</v>
      </c>
      <c r="D1223" t="s">
        <v>128</v>
      </c>
      <c r="E1223" t="s">
        <v>2285</v>
      </c>
      <c r="F1223" t="s">
        <v>15</v>
      </c>
      <c r="G1223" t="s">
        <v>16</v>
      </c>
      <c r="H1223">
        <v>10000000</v>
      </c>
      <c r="I1223">
        <v>6.5</v>
      </c>
      <c r="J1223" t="str">
        <f>IF(ISNUMBER(SEARCH("|",D1223)),LEFT(D1223,SEARCH("|",D1223)-1),D1223)</f>
        <v>Comedy</v>
      </c>
      <c r="K1223">
        <f>(C1223-H1223)</f>
        <v>15339117</v>
      </c>
      <c r="L1223">
        <f>CORREL(H1223:H5008,C1223:C5008)</f>
        <v>9.0831305950286462E-2</v>
      </c>
    </row>
    <row r="1224" spans="1:12">
      <c r="A1224" t="s">
        <v>2286</v>
      </c>
      <c r="B1224">
        <v>119</v>
      </c>
      <c r="C1224">
        <v>125332007</v>
      </c>
      <c r="D1224" t="s">
        <v>473</v>
      </c>
      <c r="E1224" t="s">
        <v>2287</v>
      </c>
      <c r="F1224" t="s">
        <v>15</v>
      </c>
      <c r="G1224" t="s">
        <v>153</v>
      </c>
      <c r="H1224">
        <v>110000000</v>
      </c>
      <c r="I1224">
        <v>6.5</v>
      </c>
      <c r="J1224" t="str">
        <f>IF(ISNUMBER(SEARCH("|",D1224)),LEFT(D1224,SEARCH("|",D1224)-1),D1224)</f>
        <v>Action</v>
      </c>
      <c r="K1224">
        <f>(C1224-H1224)</f>
        <v>15332007</v>
      </c>
      <c r="L1224">
        <f>CORREL(H1224:H5009,C1224:C5009)</f>
        <v>9.0835913993842707E-2</v>
      </c>
    </row>
    <row r="1225" spans="1:12">
      <c r="A1225" t="s">
        <v>2288</v>
      </c>
      <c r="B1225">
        <v>89</v>
      </c>
      <c r="C1225">
        <v>27281507</v>
      </c>
      <c r="D1225" t="s">
        <v>2289</v>
      </c>
      <c r="E1225" t="s">
        <v>2290</v>
      </c>
      <c r="F1225" t="s">
        <v>15</v>
      </c>
      <c r="G1225" t="s">
        <v>16</v>
      </c>
      <c r="H1225">
        <v>12000000</v>
      </c>
      <c r="I1225">
        <v>7.7</v>
      </c>
      <c r="J1225" t="str">
        <f>IF(ISNUMBER(SEARCH("|",D1225)),LEFT(D1225,SEARCH("|",D1225)-1),D1225)</f>
        <v>Comedy</v>
      </c>
      <c r="K1225">
        <f>(C1225-H1225)</f>
        <v>15281507</v>
      </c>
      <c r="L1225">
        <f>CORREL(H1225:H5010,C1225:C5010)</f>
        <v>9.0724548309977768E-2</v>
      </c>
    </row>
    <row r="1226" spans="1:12">
      <c r="A1226" t="s">
        <v>2291</v>
      </c>
      <c r="B1226">
        <v>100</v>
      </c>
      <c r="C1226">
        <v>75280058</v>
      </c>
      <c r="D1226" t="s">
        <v>2292</v>
      </c>
      <c r="E1226" t="s">
        <v>2293</v>
      </c>
      <c r="F1226" t="s">
        <v>15</v>
      </c>
      <c r="G1226" t="s">
        <v>16</v>
      </c>
      <c r="H1226">
        <v>60000000</v>
      </c>
      <c r="I1226">
        <v>7.7</v>
      </c>
      <c r="J1226" t="str">
        <f>IF(ISNUMBER(SEARCH("|",D1226)),LEFT(D1226,SEARCH("|",D1226)-1),D1226)</f>
        <v>Animation</v>
      </c>
      <c r="K1226">
        <f>(C1226-H1226)</f>
        <v>15280058</v>
      </c>
      <c r="L1226">
        <f>CORREL(H1226:H5011,C1226:C5011)</f>
        <v>9.0732284545823827E-2</v>
      </c>
    </row>
    <row r="1227" spans="1:12">
      <c r="A1227" t="s">
        <v>2294</v>
      </c>
      <c r="B1227">
        <v>94</v>
      </c>
      <c r="C1227">
        <v>30259652</v>
      </c>
      <c r="D1227" t="s">
        <v>2295</v>
      </c>
      <c r="E1227" t="s">
        <v>2296</v>
      </c>
      <c r="F1227" t="s">
        <v>15</v>
      </c>
      <c r="G1227" t="s">
        <v>16</v>
      </c>
      <c r="H1227">
        <v>15000000</v>
      </c>
      <c r="I1227">
        <v>4.0999999999999996</v>
      </c>
      <c r="J1227" t="str">
        <f>IF(ISNUMBER(SEARCH("|",D1227)),LEFT(D1227,SEARCH("|",D1227)-1),D1227)</f>
        <v>Comedy</v>
      </c>
      <c r="K1227">
        <f>(C1227-H1227)</f>
        <v>15259652</v>
      </c>
      <c r="L1227">
        <f>CORREL(H1227:H5012,C1227:C5012)</f>
        <v>9.0748672214431905E-2</v>
      </c>
    </row>
    <row r="1228" spans="1:12">
      <c r="A1228" t="s">
        <v>2297</v>
      </c>
      <c r="B1228">
        <v>90</v>
      </c>
      <c r="C1228">
        <v>165230261</v>
      </c>
      <c r="D1228" t="s">
        <v>457</v>
      </c>
      <c r="E1228" t="s">
        <v>2298</v>
      </c>
      <c r="F1228" t="s">
        <v>15</v>
      </c>
      <c r="G1228" t="s">
        <v>16</v>
      </c>
      <c r="H1228">
        <v>150000000</v>
      </c>
      <c r="I1228">
        <v>7.3</v>
      </c>
      <c r="J1228" t="str">
        <f>IF(ISNUMBER(SEARCH("|",D1228)),LEFT(D1228,SEARCH("|",D1228)-1),D1228)</f>
        <v>Action</v>
      </c>
      <c r="K1228">
        <f>(C1228-H1228)</f>
        <v>15230261</v>
      </c>
      <c r="L1228">
        <f>CORREL(H1228:H5013,C1228:C5013)</f>
        <v>9.0760725572892595E-2</v>
      </c>
    </row>
    <row r="1229" spans="1:12">
      <c r="A1229" t="s">
        <v>2299</v>
      </c>
      <c r="B1229">
        <v>126</v>
      </c>
      <c r="C1229">
        <v>30226144</v>
      </c>
      <c r="D1229" t="s">
        <v>410</v>
      </c>
      <c r="E1229" t="s">
        <v>2300</v>
      </c>
      <c r="F1229" t="s">
        <v>15</v>
      </c>
      <c r="G1229" t="s">
        <v>16</v>
      </c>
      <c r="H1229">
        <v>15000000</v>
      </c>
      <c r="I1229">
        <v>7.6</v>
      </c>
      <c r="J1229" t="str">
        <f>IF(ISNUMBER(SEARCH("|",D1229)),LEFT(D1229,SEARCH("|",D1229)-1),D1229)</f>
        <v>Biography</v>
      </c>
      <c r="K1229">
        <f>(C1229-H1229)</f>
        <v>15226144</v>
      </c>
      <c r="L1229">
        <f>CORREL(H1229:H5014,C1229:C5014)</f>
        <v>9.0446210496479579E-2</v>
      </c>
    </row>
    <row r="1230" spans="1:12">
      <c r="A1230" t="s">
        <v>2301</v>
      </c>
      <c r="B1230">
        <v>158</v>
      </c>
      <c r="C1230">
        <v>40218903</v>
      </c>
      <c r="D1230" t="s">
        <v>256</v>
      </c>
      <c r="E1230" t="s">
        <v>2302</v>
      </c>
      <c r="F1230" t="s">
        <v>15</v>
      </c>
      <c r="G1230" t="s">
        <v>16</v>
      </c>
      <c r="H1230">
        <v>25000000</v>
      </c>
      <c r="I1230">
        <v>8.1</v>
      </c>
      <c r="J1230" t="str">
        <f>IF(ISNUMBER(SEARCH("|",D1230)),LEFT(D1230,SEARCH("|",D1230)-1),D1230)</f>
        <v>Drama</v>
      </c>
      <c r="K1230">
        <f>(C1230-H1230)</f>
        <v>15218903</v>
      </c>
      <c r="L1230">
        <f>CORREL(H1230:H5015,C1230:C5015)</f>
        <v>9.0458349279449179E-2</v>
      </c>
    </row>
    <row r="1231" spans="1:12">
      <c r="A1231" t="s">
        <v>737</v>
      </c>
      <c r="B1231">
        <v>85</v>
      </c>
      <c r="C1231">
        <v>16097842</v>
      </c>
      <c r="D1231" t="s">
        <v>922</v>
      </c>
      <c r="E1231" t="s">
        <v>2303</v>
      </c>
      <c r="F1231" t="s">
        <v>15</v>
      </c>
      <c r="G1231" t="s">
        <v>16</v>
      </c>
      <c r="H1231">
        <v>900000</v>
      </c>
      <c r="I1231">
        <v>7.5</v>
      </c>
      <c r="J1231" t="str">
        <f>IF(ISNUMBER(SEARCH("|",D1231)),LEFT(D1231,SEARCH("|",D1231)-1),D1231)</f>
        <v>Biography</v>
      </c>
      <c r="K1231">
        <f>(C1231-H1231)</f>
        <v>15197842</v>
      </c>
      <c r="L1231">
        <f>CORREL(H1231:H5016,C1231:C5016)</f>
        <v>9.0481267901168935E-2</v>
      </c>
    </row>
    <row r="1232" spans="1:12">
      <c r="A1232" t="s">
        <v>1223</v>
      </c>
      <c r="B1232">
        <v>202</v>
      </c>
      <c r="C1232">
        <v>48169908</v>
      </c>
      <c r="D1232" t="s">
        <v>343</v>
      </c>
      <c r="E1232" t="s">
        <v>2304</v>
      </c>
      <c r="F1232" t="s">
        <v>15</v>
      </c>
      <c r="G1232" t="s">
        <v>16</v>
      </c>
      <c r="H1232">
        <v>33000000</v>
      </c>
      <c r="I1232">
        <v>7.7</v>
      </c>
      <c r="J1232" t="str">
        <f>IF(ISNUMBER(SEARCH("|",D1232)),LEFT(D1232,SEARCH("|",D1232)-1),D1232)</f>
        <v>Biography</v>
      </c>
      <c r="K1232">
        <f>(C1232-H1232)</f>
        <v>15169908</v>
      </c>
      <c r="L1232">
        <f>CORREL(H1232:H5017,C1232:C5017)</f>
        <v>9.0468651739161771E-2</v>
      </c>
    </row>
    <row r="1233" spans="1:12">
      <c r="A1233" t="s">
        <v>682</v>
      </c>
      <c r="B1233">
        <v>115</v>
      </c>
      <c r="C1233">
        <v>30127963</v>
      </c>
      <c r="D1233" t="s">
        <v>932</v>
      </c>
      <c r="E1233" t="s">
        <v>2305</v>
      </c>
      <c r="F1233" t="s">
        <v>15</v>
      </c>
      <c r="G1233" t="s">
        <v>16</v>
      </c>
      <c r="H1233">
        <v>15000000</v>
      </c>
      <c r="I1233">
        <v>6.7</v>
      </c>
      <c r="J1233" t="str">
        <f>IF(ISNUMBER(SEARCH("|",D1233)),LEFT(D1233,SEARCH("|",D1233)-1),D1233)</f>
        <v>Drama</v>
      </c>
      <c r="K1233">
        <f>(C1233-H1233)</f>
        <v>15127963</v>
      </c>
      <c r="L1233">
        <f>CORREL(H1233:H5018,C1233:C5018)</f>
        <v>9.0496128118982735E-2</v>
      </c>
    </row>
    <row r="1234" spans="1:12">
      <c r="A1234" t="s">
        <v>2306</v>
      </c>
      <c r="B1234">
        <v>110</v>
      </c>
      <c r="C1234">
        <v>30102717</v>
      </c>
      <c r="D1234" t="s">
        <v>2307</v>
      </c>
      <c r="E1234" t="s">
        <v>2308</v>
      </c>
      <c r="F1234" t="s">
        <v>15</v>
      </c>
      <c r="G1234" t="s">
        <v>16</v>
      </c>
      <c r="H1234">
        <v>15000000</v>
      </c>
      <c r="I1234">
        <v>5.5</v>
      </c>
      <c r="J1234" t="str">
        <f>IF(ISNUMBER(SEARCH("|",D1234)),LEFT(D1234,SEARCH("|",D1234)-1),D1234)</f>
        <v>Action</v>
      </c>
      <c r="K1234">
        <f>(C1234-H1234)</f>
        <v>15102717</v>
      </c>
      <c r="L1234">
        <f>CORREL(H1234:H5019,C1234:C5019)</f>
        <v>9.0508145911181878E-2</v>
      </c>
    </row>
    <row r="1235" spans="1:12">
      <c r="A1235" t="s">
        <v>1428</v>
      </c>
      <c r="B1235">
        <v>104</v>
      </c>
      <c r="C1235">
        <v>43097652</v>
      </c>
      <c r="D1235" t="s">
        <v>233</v>
      </c>
      <c r="E1235" t="s">
        <v>2309</v>
      </c>
      <c r="F1235" t="s">
        <v>15</v>
      </c>
      <c r="G1235" t="s">
        <v>16</v>
      </c>
      <c r="H1235">
        <v>28000000</v>
      </c>
      <c r="I1235">
        <v>6.3</v>
      </c>
      <c r="J1235" t="str">
        <f>IF(ISNUMBER(SEARCH("|",D1235)),LEFT(D1235,SEARCH("|",D1235)-1),D1235)</f>
        <v>Comedy</v>
      </c>
      <c r="K1235">
        <f>(C1235-H1235)</f>
        <v>15097652</v>
      </c>
      <c r="L1235">
        <f>CORREL(H1235:H5020,C1235:C5020)</f>
        <v>9.052012974995409E-2</v>
      </c>
    </row>
    <row r="1236" spans="1:12">
      <c r="A1236" t="s">
        <v>2310</v>
      </c>
      <c r="B1236">
        <v>116</v>
      </c>
      <c r="C1236">
        <v>77086030</v>
      </c>
      <c r="D1236" t="s">
        <v>2311</v>
      </c>
      <c r="E1236" t="s">
        <v>2312</v>
      </c>
      <c r="F1236" t="s">
        <v>15</v>
      </c>
      <c r="G1236" t="s">
        <v>357</v>
      </c>
      <c r="H1236">
        <v>62000000</v>
      </c>
      <c r="I1236">
        <v>6.6</v>
      </c>
      <c r="J1236" t="str">
        <f>IF(ISNUMBER(SEARCH("|",D1236)),LEFT(D1236,SEARCH("|",D1236)-1),D1236)</f>
        <v>Action</v>
      </c>
      <c r="K1236">
        <f>(C1236-H1236)</f>
        <v>15086030</v>
      </c>
      <c r="L1236">
        <f>CORREL(H1236:H5021,C1236:C5021)</f>
        <v>9.0545093446161698E-2</v>
      </c>
    </row>
    <row r="1237" spans="1:12">
      <c r="A1237" t="s">
        <v>2313</v>
      </c>
      <c r="B1237">
        <v>94</v>
      </c>
      <c r="C1237">
        <v>21005329</v>
      </c>
      <c r="D1237" t="s">
        <v>128</v>
      </c>
      <c r="E1237" t="s">
        <v>2314</v>
      </c>
      <c r="F1237" t="s">
        <v>15</v>
      </c>
      <c r="G1237" t="s">
        <v>1097</v>
      </c>
      <c r="H1237">
        <v>6000000</v>
      </c>
      <c r="I1237">
        <v>6.4</v>
      </c>
      <c r="J1237" t="str">
        <f>IF(ISNUMBER(SEARCH("|",D1237)),LEFT(D1237,SEARCH("|",D1237)-1),D1237)</f>
        <v>Comedy</v>
      </c>
      <c r="K1237">
        <f>(C1237-H1237)</f>
        <v>15005329</v>
      </c>
      <c r="L1237">
        <f>CORREL(H1237:H5022,C1237:C5022)</f>
        <v>9.0559296740585896E-2</v>
      </c>
    </row>
    <row r="1238" spans="1:12">
      <c r="A1238" t="s">
        <v>2315</v>
      </c>
      <c r="B1238">
        <v>98</v>
      </c>
      <c r="C1238">
        <v>54967359</v>
      </c>
      <c r="D1238" t="s">
        <v>1804</v>
      </c>
      <c r="E1238" t="s">
        <v>2316</v>
      </c>
      <c r="F1238" t="s">
        <v>15</v>
      </c>
      <c r="G1238" t="s">
        <v>16</v>
      </c>
      <c r="H1238">
        <v>40000000</v>
      </c>
      <c r="I1238">
        <v>5.2</v>
      </c>
      <c r="J1238" t="str">
        <f>IF(ISNUMBER(SEARCH("|",D1238)),LEFT(D1238,SEARCH("|",D1238)-1),D1238)</f>
        <v>Action</v>
      </c>
      <c r="K1238">
        <f>(C1238-H1238)</f>
        <v>14967359</v>
      </c>
      <c r="L1238">
        <f>CORREL(H1238:H5023,C1238:C5023)</f>
        <v>9.0556635918346201E-2</v>
      </c>
    </row>
    <row r="1239" spans="1:12">
      <c r="A1239" t="s">
        <v>959</v>
      </c>
      <c r="B1239">
        <v>110</v>
      </c>
      <c r="C1239">
        <v>16067035</v>
      </c>
      <c r="D1239" t="s">
        <v>473</v>
      </c>
      <c r="E1239" t="s">
        <v>2317</v>
      </c>
      <c r="F1239" t="s">
        <v>15</v>
      </c>
      <c r="G1239" t="s">
        <v>153</v>
      </c>
      <c r="H1239">
        <v>1100000</v>
      </c>
      <c r="I1239">
        <v>7.3</v>
      </c>
      <c r="J1239" t="str">
        <f>IF(ISNUMBER(SEARCH("|",D1239)),LEFT(D1239,SEARCH("|",D1239)-1),D1239)</f>
        <v>Action</v>
      </c>
      <c r="K1239">
        <f>(C1239-H1239)</f>
        <v>14967035</v>
      </c>
      <c r="L1239">
        <f>CORREL(H1239:H5024,C1239:C5024)</f>
        <v>9.0585095415585293E-2</v>
      </c>
    </row>
    <row r="1240" spans="1:12">
      <c r="A1240" t="s">
        <v>2185</v>
      </c>
      <c r="B1240">
        <v>153</v>
      </c>
      <c r="C1240">
        <v>60962878</v>
      </c>
      <c r="D1240" t="s">
        <v>453</v>
      </c>
      <c r="E1240" t="s">
        <v>2318</v>
      </c>
      <c r="F1240" t="s">
        <v>15</v>
      </c>
      <c r="G1240" t="s">
        <v>16</v>
      </c>
      <c r="H1240">
        <v>46000000</v>
      </c>
      <c r="I1240">
        <v>8.1</v>
      </c>
      <c r="J1240" t="str">
        <f>IF(ISNUMBER(SEARCH("|",D1240)),LEFT(D1240,SEARCH("|",D1240)-1),D1240)</f>
        <v>Crime</v>
      </c>
      <c r="K1240">
        <f>(C1240-H1240)</f>
        <v>14962878</v>
      </c>
      <c r="L1240">
        <f>CORREL(H1240:H5025,C1240:C5025)</f>
        <v>9.0572551055345812E-2</v>
      </c>
    </row>
    <row r="1241" spans="1:12">
      <c r="A1241" t="s">
        <v>448</v>
      </c>
      <c r="B1241">
        <v>123</v>
      </c>
      <c r="C1241">
        <v>69951824</v>
      </c>
      <c r="D1241" t="s">
        <v>20</v>
      </c>
      <c r="E1241" t="s">
        <v>2319</v>
      </c>
      <c r="F1241" t="s">
        <v>15</v>
      </c>
      <c r="G1241" t="s">
        <v>16</v>
      </c>
      <c r="H1241">
        <v>55000000</v>
      </c>
      <c r="I1241">
        <v>7.7</v>
      </c>
      <c r="J1241" t="str">
        <f>IF(ISNUMBER(SEARCH("|",D1241)),LEFT(D1241,SEARCH("|",D1241)-1),D1241)</f>
        <v>Drama</v>
      </c>
      <c r="K1241">
        <f>(C1241-H1241)</f>
        <v>14951824</v>
      </c>
      <c r="L1241">
        <f>CORREL(H1241:H5026,C1241:C5026)</f>
        <v>9.0599857894059888E-2</v>
      </c>
    </row>
    <row r="1242" spans="1:12">
      <c r="A1242" t="s">
        <v>302</v>
      </c>
      <c r="B1242">
        <v>124</v>
      </c>
      <c r="C1242">
        <v>92930005</v>
      </c>
      <c r="D1242" t="s">
        <v>716</v>
      </c>
      <c r="E1242" t="s">
        <v>2320</v>
      </c>
      <c r="F1242" t="s">
        <v>15</v>
      </c>
      <c r="G1242" t="s">
        <v>1097</v>
      </c>
      <c r="H1242">
        <v>78000000</v>
      </c>
      <c r="I1242">
        <v>7.2</v>
      </c>
      <c r="J1242" t="str">
        <f>IF(ISNUMBER(SEARCH("|",D1242)),LEFT(D1242,SEARCH("|",D1242)-1),D1242)</f>
        <v>Crime</v>
      </c>
      <c r="K1242">
        <f>(C1242-H1242)</f>
        <v>14930005</v>
      </c>
      <c r="L1242">
        <f>CORREL(H1242:H5027,C1242:C5027)</f>
        <v>9.062161460895192E-2</v>
      </c>
    </row>
    <row r="1243" spans="1:12">
      <c r="A1243" t="s">
        <v>2321</v>
      </c>
      <c r="B1243">
        <v>85</v>
      </c>
      <c r="C1243">
        <v>39880476</v>
      </c>
      <c r="D1243" t="s">
        <v>118</v>
      </c>
      <c r="E1243" t="s">
        <v>2322</v>
      </c>
      <c r="F1243" t="s">
        <v>15</v>
      </c>
      <c r="G1243" t="s">
        <v>16</v>
      </c>
      <c r="H1243">
        <v>25000000</v>
      </c>
      <c r="I1243">
        <v>5.2</v>
      </c>
      <c r="J1243" t="str">
        <f>IF(ISNUMBER(SEARCH("|",D1243)),LEFT(D1243,SEARCH("|",D1243)-1),D1243)</f>
        <v>Adventure</v>
      </c>
      <c r="K1243">
        <f>(C1243-H1243)</f>
        <v>14880476</v>
      </c>
      <c r="L1243">
        <f>CORREL(H1243:H5028,C1243:C5028)</f>
        <v>9.0608539453966241E-2</v>
      </c>
    </row>
    <row r="1244" spans="1:12">
      <c r="A1244" t="s">
        <v>492</v>
      </c>
      <c r="B1244">
        <v>98</v>
      </c>
      <c r="C1244">
        <v>30857814</v>
      </c>
      <c r="D1244" t="s">
        <v>2323</v>
      </c>
      <c r="E1244" t="s">
        <v>2324</v>
      </c>
      <c r="F1244" t="s">
        <v>15</v>
      </c>
      <c r="G1244" t="s">
        <v>16</v>
      </c>
      <c r="H1244">
        <v>16000000</v>
      </c>
      <c r="I1244">
        <v>8.1</v>
      </c>
      <c r="J1244" t="str">
        <f>IF(ISNUMBER(SEARCH("|",D1244)),LEFT(D1244,SEARCH("|",D1244)-1),D1244)</f>
        <v>Adventure</v>
      </c>
      <c r="K1244">
        <f>(C1244-H1244)</f>
        <v>14857814</v>
      </c>
      <c r="L1244">
        <f>CORREL(H1244:H5029,C1244:C5029)</f>
        <v>9.0631257491382775E-2</v>
      </c>
    </row>
    <row r="1245" spans="1:12">
      <c r="A1245" t="s">
        <v>1832</v>
      </c>
      <c r="B1245">
        <v>118</v>
      </c>
      <c r="C1245">
        <v>94822707</v>
      </c>
      <c r="D1245" t="s">
        <v>252</v>
      </c>
      <c r="E1245" t="s">
        <v>2325</v>
      </c>
      <c r="F1245" t="s">
        <v>15</v>
      </c>
      <c r="G1245" t="s">
        <v>16</v>
      </c>
      <c r="H1245">
        <v>80000000</v>
      </c>
      <c r="I1245">
        <v>6.9</v>
      </c>
      <c r="J1245" t="str">
        <f>IF(ISNUMBER(SEARCH("|",D1245)),LEFT(D1245,SEARCH("|",D1245)-1),D1245)</f>
        <v>Action</v>
      </c>
      <c r="K1245">
        <f>(C1245-H1245)</f>
        <v>14822707</v>
      </c>
      <c r="L1245">
        <f>CORREL(H1245:H5030,C1245:C5030)</f>
        <v>9.0644402044443781E-2</v>
      </c>
    </row>
    <row r="1246" spans="1:12">
      <c r="A1246" t="s">
        <v>1714</v>
      </c>
      <c r="B1246">
        <v>101</v>
      </c>
      <c r="C1246">
        <v>20772796</v>
      </c>
      <c r="D1246" t="s">
        <v>1434</v>
      </c>
      <c r="E1246" t="s">
        <v>2326</v>
      </c>
      <c r="F1246" t="s">
        <v>15</v>
      </c>
      <c r="G1246" t="s">
        <v>111</v>
      </c>
      <c r="H1246">
        <v>6000000</v>
      </c>
      <c r="I1246">
        <v>7.6</v>
      </c>
      <c r="J1246" t="str">
        <f>IF(ISNUMBER(SEARCH("|",D1246)),LEFT(D1246,SEARCH("|",D1246)-1),D1246)</f>
        <v>Drama</v>
      </c>
      <c r="K1246">
        <f>(C1246-H1246)</f>
        <v>14772796</v>
      </c>
      <c r="L1246">
        <f>CORREL(H1246:H5031,C1246:C5031)</f>
        <v>9.0626958390107176E-2</v>
      </c>
    </row>
    <row r="1247" spans="1:12">
      <c r="A1247" t="s">
        <v>2327</v>
      </c>
      <c r="B1247">
        <v>97</v>
      </c>
      <c r="C1247">
        <v>15180000</v>
      </c>
      <c r="D1247" t="s">
        <v>716</v>
      </c>
      <c r="E1247" t="s">
        <v>2328</v>
      </c>
      <c r="F1247" t="s">
        <v>15</v>
      </c>
      <c r="G1247" t="s">
        <v>16</v>
      </c>
      <c r="H1247">
        <v>500000</v>
      </c>
      <c r="I1247">
        <v>5.5</v>
      </c>
      <c r="J1247" t="str">
        <f>IF(ISNUMBER(SEARCH("|",D1247)),LEFT(D1247,SEARCH("|",D1247)-1),D1247)</f>
        <v>Crime</v>
      </c>
      <c r="K1247">
        <f>(C1247-H1247)</f>
        <v>14680000</v>
      </c>
      <c r="L1247">
        <f>CORREL(H1247:H5032,C1247:C5032)</f>
        <v>9.062406292662549E-2</v>
      </c>
    </row>
    <row r="1248" spans="1:12">
      <c r="A1248" t="s">
        <v>1269</v>
      </c>
      <c r="B1248">
        <v>109</v>
      </c>
      <c r="C1248">
        <v>75573300</v>
      </c>
      <c r="D1248" t="s">
        <v>1134</v>
      </c>
      <c r="E1248" t="s">
        <v>2329</v>
      </c>
      <c r="F1248" t="s">
        <v>15</v>
      </c>
      <c r="G1248" t="s">
        <v>16</v>
      </c>
      <c r="H1248">
        <v>61000000</v>
      </c>
      <c r="I1248">
        <v>6.7</v>
      </c>
      <c r="J1248" t="str">
        <f>IF(ISNUMBER(SEARCH("|",D1248)),LEFT(D1248,SEARCH("|",D1248)-1),D1248)</f>
        <v>Action</v>
      </c>
      <c r="K1248">
        <f>(C1248-H1248)</f>
        <v>14573300</v>
      </c>
      <c r="L1248">
        <f>CORREL(H1248:H5033,C1248:C5033)</f>
        <v>9.0609819940772302E-2</v>
      </c>
    </row>
    <row r="1249" spans="1:12">
      <c r="A1249" t="s">
        <v>466</v>
      </c>
      <c r="B1249">
        <v>111</v>
      </c>
      <c r="C1249">
        <v>22551000</v>
      </c>
      <c r="D1249" t="s">
        <v>233</v>
      </c>
      <c r="E1249" t="s">
        <v>2330</v>
      </c>
      <c r="F1249" t="s">
        <v>15</v>
      </c>
      <c r="G1249" t="s">
        <v>153</v>
      </c>
      <c r="H1249">
        <v>8000000</v>
      </c>
      <c r="I1249">
        <v>7.4</v>
      </c>
      <c r="J1249" t="str">
        <f>IF(ISNUMBER(SEARCH("|",D1249)),LEFT(D1249,SEARCH("|",D1249)-1),D1249)</f>
        <v>Comedy</v>
      </c>
      <c r="K1249">
        <f>(C1249-H1249)</f>
        <v>14551000</v>
      </c>
      <c r="L1249">
        <f>CORREL(H1249:H5034,C1249:C5034)</f>
        <v>9.0625196696577787E-2</v>
      </c>
    </row>
    <row r="1250" spans="1:12">
      <c r="A1250" t="s">
        <v>278</v>
      </c>
      <c r="B1250">
        <v>103</v>
      </c>
      <c r="C1250">
        <v>34290142</v>
      </c>
      <c r="D1250" t="s">
        <v>65</v>
      </c>
      <c r="E1250" t="s">
        <v>2331</v>
      </c>
      <c r="F1250" t="s">
        <v>15</v>
      </c>
      <c r="G1250" t="s">
        <v>16</v>
      </c>
      <c r="H1250">
        <v>19800000</v>
      </c>
      <c r="I1250">
        <v>6.6</v>
      </c>
      <c r="J1250" t="str">
        <f>IF(ISNUMBER(SEARCH("|",D1250)),LEFT(D1250,SEARCH("|",D1250)-1),D1250)</f>
        <v>Comedy</v>
      </c>
      <c r="K1250">
        <f>(C1250-H1250)</f>
        <v>14490142</v>
      </c>
      <c r="L1250">
        <f>CORREL(H1250:H5035,C1250:C5035)</f>
        <v>9.0625576858277448E-2</v>
      </c>
    </row>
    <row r="1251" spans="1:12">
      <c r="A1251" t="s">
        <v>2313</v>
      </c>
      <c r="B1251">
        <v>88</v>
      </c>
      <c r="C1251">
        <v>49474048</v>
      </c>
      <c r="D1251" t="s">
        <v>70</v>
      </c>
      <c r="E1251" t="s">
        <v>2332</v>
      </c>
      <c r="F1251" t="s">
        <v>15</v>
      </c>
      <c r="G1251" t="s">
        <v>16</v>
      </c>
      <c r="H1251">
        <v>35000000</v>
      </c>
      <c r="I1251">
        <v>5.4</v>
      </c>
      <c r="J1251" t="str">
        <f>IF(ISNUMBER(SEARCH("|",D1251)),LEFT(D1251,SEARCH("|",D1251)-1),D1251)</f>
        <v>Comedy</v>
      </c>
      <c r="K1251">
        <f>(C1251-H1251)</f>
        <v>14474048</v>
      </c>
      <c r="L1251">
        <f>CORREL(H1251:H5036,C1251:C5036)</f>
        <v>9.0642830318848747E-2</v>
      </c>
    </row>
    <row r="1252" spans="1:12">
      <c r="A1252" t="s">
        <v>2333</v>
      </c>
      <c r="B1252">
        <v>77</v>
      </c>
      <c r="C1252">
        <v>19421271</v>
      </c>
      <c r="D1252" t="s">
        <v>88</v>
      </c>
      <c r="E1252" t="s">
        <v>2334</v>
      </c>
      <c r="F1252" t="s">
        <v>15</v>
      </c>
      <c r="G1252" t="s">
        <v>16</v>
      </c>
      <c r="H1252">
        <v>5000000</v>
      </c>
      <c r="I1252">
        <v>5</v>
      </c>
      <c r="J1252" t="str">
        <f>IF(ISNUMBER(SEARCH("|",D1252)),LEFT(D1252,SEARCH("|",D1252)-1),D1252)</f>
        <v>Animation</v>
      </c>
      <c r="K1252">
        <f>(C1252-H1252)</f>
        <v>14421271</v>
      </c>
      <c r="L1252">
        <f>CORREL(H1252:H5037,C1252:C5037)</f>
        <v>9.0670459343290613E-2</v>
      </c>
    </row>
    <row r="1253" spans="1:12">
      <c r="A1253" t="s">
        <v>2335</v>
      </c>
      <c r="B1253">
        <v>80</v>
      </c>
      <c r="C1253">
        <v>39399750</v>
      </c>
      <c r="D1253" t="s">
        <v>85</v>
      </c>
      <c r="E1253" t="s">
        <v>2336</v>
      </c>
      <c r="F1253" t="s">
        <v>15</v>
      </c>
      <c r="G1253" t="s">
        <v>16</v>
      </c>
      <c r="H1253">
        <v>25000000</v>
      </c>
      <c r="I1253">
        <v>5.6</v>
      </c>
      <c r="J1253" t="str">
        <f>IF(ISNUMBER(SEARCH("|",D1253)),LEFT(D1253,SEARCH("|",D1253)-1),D1253)</f>
        <v>Adventure</v>
      </c>
      <c r="K1253">
        <f>(C1253-H1253)</f>
        <v>14399750</v>
      </c>
      <c r="L1253">
        <f>CORREL(H1253:H5038,C1253:C5038)</f>
        <v>9.0665069686771751E-2</v>
      </c>
    </row>
    <row r="1254" spans="1:12">
      <c r="A1254" t="s">
        <v>2337</v>
      </c>
      <c r="B1254">
        <v>129</v>
      </c>
      <c r="C1254">
        <v>59365105</v>
      </c>
      <c r="D1254" t="s">
        <v>233</v>
      </c>
      <c r="E1254" t="s">
        <v>2338</v>
      </c>
      <c r="F1254" t="s">
        <v>15</v>
      </c>
      <c r="G1254" t="s">
        <v>153</v>
      </c>
      <c r="H1254">
        <v>45000000</v>
      </c>
      <c r="I1254">
        <v>7.7</v>
      </c>
      <c r="J1254" t="str">
        <f>IF(ISNUMBER(SEARCH("|",D1254)),LEFT(D1254,SEARCH("|",D1254)-1),D1254)</f>
        <v>Comedy</v>
      </c>
      <c r="K1254">
        <f>(C1254-H1254)</f>
        <v>14365105</v>
      </c>
      <c r="L1254">
        <f>CORREL(H1254:H5039,C1254:C5039)</f>
        <v>9.0687236884277142E-2</v>
      </c>
    </row>
    <row r="1255" spans="1:12">
      <c r="A1255" t="s">
        <v>2339</v>
      </c>
      <c r="B1255">
        <v>89</v>
      </c>
      <c r="C1255">
        <v>29302097</v>
      </c>
      <c r="D1255" t="s">
        <v>2340</v>
      </c>
      <c r="E1255" t="s">
        <v>2341</v>
      </c>
      <c r="F1255" t="s">
        <v>15</v>
      </c>
      <c r="G1255" t="s">
        <v>1097</v>
      </c>
      <c r="H1255">
        <v>15000000</v>
      </c>
      <c r="I1255">
        <v>4.5999999999999996</v>
      </c>
      <c r="J1255" t="str">
        <f>IF(ISNUMBER(SEARCH("|",D1255)),LEFT(D1255,SEARCH("|",D1255)-1),D1255)</f>
        <v>Comedy</v>
      </c>
      <c r="K1255">
        <f>(C1255-H1255)</f>
        <v>14302097</v>
      </c>
      <c r="L1255">
        <f>CORREL(H1255:H5040,C1255:C5040)</f>
        <v>9.0714579219261224E-2</v>
      </c>
    </row>
    <row r="1256" spans="1:12">
      <c r="A1256" t="s">
        <v>2342</v>
      </c>
      <c r="B1256">
        <v>94</v>
      </c>
      <c r="C1256">
        <v>19281235</v>
      </c>
      <c r="D1256" t="s">
        <v>1397</v>
      </c>
      <c r="E1256" t="s">
        <v>2343</v>
      </c>
      <c r="F1256" t="s">
        <v>15</v>
      </c>
      <c r="G1256" t="s">
        <v>16</v>
      </c>
      <c r="H1256">
        <v>5000000</v>
      </c>
      <c r="I1256">
        <v>5.0999999999999996</v>
      </c>
      <c r="J1256" t="str">
        <f>IF(ISNUMBER(SEARCH("|",D1256)),LEFT(D1256,SEARCH("|",D1256)-1),D1256)</f>
        <v>Comedy</v>
      </c>
      <c r="K1256">
        <f>(C1256-H1256)</f>
        <v>14281235</v>
      </c>
      <c r="L1256">
        <f>CORREL(H1256:H5041,C1256:C5041)</f>
        <v>9.0725623642879685E-2</v>
      </c>
    </row>
    <row r="1257" spans="1:12">
      <c r="A1257" t="s">
        <v>1412</v>
      </c>
      <c r="B1257">
        <v>101</v>
      </c>
      <c r="C1257">
        <v>50213619</v>
      </c>
      <c r="D1257" t="s">
        <v>1476</v>
      </c>
      <c r="E1257" t="s">
        <v>2344</v>
      </c>
      <c r="F1257" t="s">
        <v>15</v>
      </c>
      <c r="G1257" t="s">
        <v>16</v>
      </c>
      <c r="H1257">
        <v>36000000</v>
      </c>
      <c r="I1257">
        <v>6.4</v>
      </c>
      <c r="J1257" t="str">
        <f>IF(ISNUMBER(SEARCH("|",D1257)),LEFT(D1257,SEARCH("|",D1257)-1),D1257)</f>
        <v>Comedy</v>
      </c>
      <c r="K1257">
        <f>(C1257-H1257)</f>
        <v>14213619</v>
      </c>
      <c r="L1257">
        <f>CORREL(H1257:H5042,C1257:C5042)</f>
        <v>9.0720015175788524E-2</v>
      </c>
    </row>
    <row r="1258" spans="1:12">
      <c r="A1258" t="s">
        <v>2345</v>
      </c>
      <c r="B1258">
        <v>116</v>
      </c>
      <c r="C1258">
        <v>22201636</v>
      </c>
      <c r="D1258" t="s">
        <v>2346</v>
      </c>
      <c r="E1258" t="s">
        <v>2347</v>
      </c>
      <c r="F1258" t="s">
        <v>15</v>
      </c>
      <c r="G1258" t="s">
        <v>16</v>
      </c>
      <c r="H1258">
        <v>8000000</v>
      </c>
      <c r="I1258">
        <v>7.4</v>
      </c>
      <c r="J1258" t="str">
        <f>IF(ISNUMBER(SEARCH("|",D1258)),LEFT(D1258,SEARCH("|",D1258)-1),D1258)</f>
        <v>Crime</v>
      </c>
      <c r="K1258">
        <f>(C1258-H1258)</f>
        <v>14201636</v>
      </c>
      <c r="L1258">
        <f>CORREL(H1258:H5043,C1258:C5043)</f>
        <v>9.0747631307280321E-2</v>
      </c>
    </row>
    <row r="1259" spans="1:12">
      <c r="A1259" t="s">
        <v>2348</v>
      </c>
      <c r="B1259">
        <v>89</v>
      </c>
      <c r="C1259">
        <v>22168359</v>
      </c>
      <c r="D1259" t="s">
        <v>2349</v>
      </c>
      <c r="E1259" t="s">
        <v>2350</v>
      </c>
      <c r="F1259" t="s">
        <v>15</v>
      </c>
      <c r="G1259" t="s">
        <v>16</v>
      </c>
      <c r="H1259">
        <v>8000000</v>
      </c>
      <c r="I1259">
        <v>5.0999999999999996</v>
      </c>
      <c r="J1259" t="str">
        <f>IF(ISNUMBER(SEARCH("|",D1259)),LEFT(D1259,SEARCH("|",D1259)-1),D1259)</f>
        <v>Fantasy</v>
      </c>
      <c r="K1259">
        <f>(C1259-H1259)</f>
        <v>14168359</v>
      </c>
      <c r="L1259">
        <f>CORREL(H1259:H5044,C1259:C5044)</f>
        <v>9.0747474400843284E-2</v>
      </c>
    </row>
    <row r="1260" spans="1:12">
      <c r="A1260" t="s">
        <v>2351</v>
      </c>
      <c r="B1260">
        <v>100</v>
      </c>
      <c r="C1260">
        <v>40168080</v>
      </c>
      <c r="D1260" t="s">
        <v>2352</v>
      </c>
      <c r="E1260" t="s">
        <v>2353</v>
      </c>
      <c r="F1260" t="s">
        <v>15</v>
      </c>
      <c r="G1260" t="s">
        <v>16</v>
      </c>
      <c r="H1260">
        <v>26000000</v>
      </c>
      <c r="I1260">
        <v>5.2</v>
      </c>
      <c r="J1260" t="str">
        <f>IF(ISNUMBER(SEARCH("|",D1260)),LEFT(D1260,SEARCH("|",D1260)-1),D1260)</f>
        <v>Action</v>
      </c>
      <c r="K1260">
        <f>(C1260-H1260)</f>
        <v>14168080</v>
      </c>
      <c r="L1260">
        <f>CORREL(H1260:H5045,C1260:C5045)</f>
        <v>9.0747258098299963E-2</v>
      </c>
    </row>
    <row r="1261" spans="1:12">
      <c r="A1261" t="s">
        <v>2310</v>
      </c>
      <c r="B1261">
        <v>93</v>
      </c>
      <c r="C1261">
        <v>50129186</v>
      </c>
      <c r="D1261" t="s">
        <v>1645</v>
      </c>
      <c r="E1261" t="s">
        <v>2354</v>
      </c>
      <c r="F1261" t="s">
        <v>15</v>
      </c>
      <c r="G1261" t="s">
        <v>16</v>
      </c>
      <c r="H1261">
        <v>36000000</v>
      </c>
      <c r="I1261">
        <v>6.9</v>
      </c>
      <c r="J1261" t="str">
        <f>IF(ISNUMBER(SEARCH("|",D1261)),LEFT(D1261,SEARCH("|",D1261)-1),D1261)</f>
        <v>Action</v>
      </c>
      <c r="K1261">
        <f>(C1261-H1261)</f>
        <v>14129186</v>
      </c>
      <c r="L1261">
        <f>CORREL(H1261:H5046,C1261:C5046)</f>
        <v>9.0769974797460976E-2</v>
      </c>
    </row>
    <row r="1262" spans="1:12">
      <c r="A1262" t="s">
        <v>2355</v>
      </c>
      <c r="B1262">
        <v>108</v>
      </c>
      <c r="C1262">
        <v>34126138</v>
      </c>
      <c r="D1262" t="s">
        <v>756</v>
      </c>
      <c r="E1262" t="s">
        <v>2356</v>
      </c>
      <c r="F1262" t="s">
        <v>15</v>
      </c>
      <c r="G1262" t="s">
        <v>16</v>
      </c>
      <c r="H1262">
        <v>20000000</v>
      </c>
      <c r="I1262">
        <v>8.3000000000000007</v>
      </c>
      <c r="J1262" t="str">
        <f>IF(ISNUMBER(SEARCH("|",D1262)),LEFT(D1262,SEARCH("|",D1262)-1),D1262)</f>
        <v>Drama</v>
      </c>
      <c r="K1262">
        <f>(C1262-H1262)</f>
        <v>14126138</v>
      </c>
      <c r="L1262">
        <f>CORREL(H1262:H5047,C1262:C5047)</f>
        <v>9.0797560887967657E-2</v>
      </c>
    </row>
    <row r="1263" spans="1:12">
      <c r="A1263" t="s">
        <v>2357</v>
      </c>
      <c r="B1263">
        <v>111</v>
      </c>
      <c r="C1263">
        <v>29106737</v>
      </c>
      <c r="D1263" t="s">
        <v>233</v>
      </c>
      <c r="E1263" t="s">
        <v>2358</v>
      </c>
      <c r="F1263" t="s">
        <v>15</v>
      </c>
      <c r="G1263" t="s">
        <v>16</v>
      </c>
      <c r="H1263">
        <v>15000000</v>
      </c>
      <c r="I1263">
        <v>6</v>
      </c>
      <c r="J1263" t="str">
        <f>IF(ISNUMBER(SEARCH("|",D1263)),LEFT(D1263,SEARCH("|",D1263)-1),D1263)</f>
        <v>Comedy</v>
      </c>
      <c r="K1263">
        <f>(C1263-H1263)</f>
        <v>14106737</v>
      </c>
      <c r="L1263">
        <f>CORREL(H1263:H5048,C1263:C5048)</f>
        <v>9.0814621407805968E-2</v>
      </c>
    </row>
    <row r="1264" spans="1:12">
      <c r="A1264" t="s">
        <v>1005</v>
      </c>
      <c r="B1264">
        <v>75</v>
      </c>
      <c r="C1264">
        <v>23078294</v>
      </c>
      <c r="D1264" t="s">
        <v>867</v>
      </c>
      <c r="E1264" t="s">
        <v>2359</v>
      </c>
      <c r="F1264" t="s">
        <v>15</v>
      </c>
      <c r="G1264" t="s">
        <v>16</v>
      </c>
      <c r="H1264">
        <v>9000000</v>
      </c>
      <c r="I1264">
        <v>5.0999999999999996</v>
      </c>
      <c r="J1264" t="str">
        <f>IF(ISNUMBER(SEARCH("|",D1264)),LEFT(D1264,SEARCH("|",D1264)-1),D1264)</f>
        <v>Horror</v>
      </c>
      <c r="K1264">
        <f>(C1264-H1264)</f>
        <v>14078294</v>
      </c>
      <c r="L1264">
        <f>CORREL(H1264:H5049,C1264:C5049)</f>
        <v>9.0825423425645119E-2</v>
      </c>
    </row>
    <row r="1265" spans="1:12">
      <c r="A1265" t="s">
        <v>2117</v>
      </c>
      <c r="B1265">
        <v>104</v>
      </c>
      <c r="C1265">
        <v>74058698</v>
      </c>
      <c r="D1265" t="s">
        <v>716</v>
      </c>
      <c r="E1265" t="s">
        <v>2360</v>
      </c>
      <c r="F1265" t="s">
        <v>15</v>
      </c>
      <c r="G1265" t="s">
        <v>16</v>
      </c>
      <c r="H1265">
        <v>60000000</v>
      </c>
      <c r="I1265">
        <v>6.3</v>
      </c>
      <c r="J1265" t="str">
        <f>IF(ISNUMBER(SEARCH("|",D1265)),LEFT(D1265,SEARCH("|",D1265)-1),D1265)</f>
        <v>Crime</v>
      </c>
      <c r="K1265">
        <f>(C1265-H1265)</f>
        <v>14058698</v>
      </c>
      <c r="L1265">
        <f>CORREL(H1265:H5050,C1265:C5050)</f>
        <v>9.0826844371442492E-2</v>
      </c>
    </row>
    <row r="1266" spans="1:12">
      <c r="A1266" t="s">
        <v>2361</v>
      </c>
      <c r="B1266">
        <v>91</v>
      </c>
      <c r="C1266">
        <v>27052167</v>
      </c>
      <c r="D1266" t="s">
        <v>303</v>
      </c>
      <c r="E1266" t="s">
        <v>2362</v>
      </c>
      <c r="F1266" t="s">
        <v>15</v>
      </c>
      <c r="G1266" t="s">
        <v>16</v>
      </c>
      <c r="H1266">
        <v>13000000</v>
      </c>
      <c r="I1266">
        <v>6.1</v>
      </c>
      <c r="J1266" t="str">
        <f>IF(ISNUMBER(SEARCH("|",D1266)),LEFT(D1266,SEARCH("|",D1266)-1),D1266)</f>
        <v>Action</v>
      </c>
      <c r="K1266">
        <f>(C1266-H1266)</f>
        <v>14052167</v>
      </c>
      <c r="L1266">
        <f>CORREL(H1266:H5051,C1266:C5051)</f>
        <v>9.0843452442324918E-2</v>
      </c>
    </row>
    <row r="1267" spans="1:12">
      <c r="A1267" t="s">
        <v>1115</v>
      </c>
      <c r="B1267">
        <v>124</v>
      </c>
      <c r="C1267">
        <v>84049211</v>
      </c>
      <c r="D1267" t="s">
        <v>473</v>
      </c>
      <c r="E1267" t="s">
        <v>2363</v>
      </c>
      <c r="F1267" t="s">
        <v>15</v>
      </c>
      <c r="G1267" t="s">
        <v>16</v>
      </c>
      <c r="H1267">
        <v>70000000</v>
      </c>
      <c r="I1267">
        <v>6.4</v>
      </c>
      <c r="J1267" t="str">
        <f>IF(ISNUMBER(SEARCH("|",D1267)),LEFT(D1267,SEARCH("|",D1267)-1),D1267)</f>
        <v>Action</v>
      </c>
      <c r="K1267">
        <f>(C1267-H1267)</f>
        <v>14049211</v>
      </c>
      <c r="L1267">
        <f>CORREL(H1267:H5052,C1267:C5052)</f>
        <v>9.0851322053987993E-2</v>
      </c>
    </row>
    <row r="1268" spans="1:12">
      <c r="A1268" t="s">
        <v>1130</v>
      </c>
      <c r="B1268">
        <v>112</v>
      </c>
      <c r="C1268">
        <v>36020063</v>
      </c>
      <c r="D1268" t="s">
        <v>493</v>
      </c>
      <c r="E1268" t="s">
        <v>2364</v>
      </c>
      <c r="F1268" t="s">
        <v>15</v>
      </c>
      <c r="G1268" t="s">
        <v>16</v>
      </c>
      <c r="H1268">
        <v>22000000</v>
      </c>
      <c r="I1268">
        <v>6.6</v>
      </c>
      <c r="J1268" t="str">
        <f>IF(ISNUMBER(SEARCH("|",D1268)),LEFT(D1268,SEARCH("|",D1268)-1),D1268)</f>
        <v>Drama</v>
      </c>
      <c r="K1268">
        <f>(C1268-H1268)</f>
        <v>14020063</v>
      </c>
      <c r="L1268">
        <f>CORREL(H1268:H5053,C1268:C5053)</f>
        <v>9.085394529655498E-2</v>
      </c>
    </row>
    <row r="1269" spans="1:12">
      <c r="A1269" t="s">
        <v>971</v>
      </c>
      <c r="B1269">
        <v>119</v>
      </c>
      <c r="C1269">
        <v>39008741</v>
      </c>
      <c r="D1269" t="s">
        <v>149</v>
      </c>
      <c r="E1269" t="s">
        <v>2365</v>
      </c>
      <c r="F1269" t="s">
        <v>15</v>
      </c>
      <c r="G1269" t="s">
        <v>16</v>
      </c>
      <c r="H1269">
        <v>25000000</v>
      </c>
      <c r="I1269">
        <v>6.6</v>
      </c>
      <c r="J1269" t="str">
        <f>IF(ISNUMBER(SEARCH("|",D1269)),LEFT(D1269,SEARCH("|",D1269)-1),D1269)</f>
        <v>Comedy</v>
      </c>
      <c r="K1269">
        <f>(C1269-H1269)</f>
        <v>14008741</v>
      </c>
      <c r="L1269">
        <f>CORREL(H1269:H5054,C1269:C5054)</f>
        <v>9.0873080704236095E-2</v>
      </c>
    </row>
    <row r="1270" spans="1:12">
      <c r="A1270" t="s">
        <v>2366</v>
      </c>
      <c r="B1270">
        <v>98</v>
      </c>
      <c r="C1270">
        <v>41008532</v>
      </c>
      <c r="D1270" t="s">
        <v>716</v>
      </c>
      <c r="E1270" t="s">
        <v>2367</v>
      </c>
      <c r="F1270" t="s">
        <v>15</v>
      </c>
      <c r="G1270" t="s">
        <v>16</v>
      </c>
      <c r="H1270">
        <v>27000000</v>
      </c>
      <c r="I1270">
        <v>6.7</v>
      </c>
      <c r="J1270" t="str">
        <f>IF(ISNUMBER(SEARCH("|",D1270)),LEFT(D1270,SEARCH("|",D1270)-1),D1270)</f>
        <v>Crime</v>
      </c>
      <c r="K1270">
        <f>(C1270-H1270)</f>
        <v>14008532</v>
      </c>
      <c r="L1270">
        <f>CORREL(H1270:H5055,C1270:C5055)</f>
        <v>9.0894964717076462E-2</v>
      </c>
    </row>
    <row r="1271" spans="1:12">
      <c r="A1271" t="s">
        <v>2368</v>
      </c>
      <c r="B1271">
        <v>118</v>
      </c>
      <c r="C1271">
        <v>44983704</v>
      </c>
      <c r="D1271" t="s">
        <v>2369</v>
      </c>
      <c r="E1271" t="s">
        <v>2370</v>
      </c>
      <c r="F1271" t="s">
        <v>15</v>
      </c>
      <c r="G1271" t="s">
        <v>16</v>
      </c>
      <c r="H1271">
        <v>31000000</v>
      </c>
      <c r="I1271">
        <v>7.3</v>
      </c>
      <c r="J1271" t="str">
        <f>IF(ISNUMBER(SEARCH("|",D1271)),LEFT(D1271,SEARCH("|",D1271)-1),D1271)</f>
        <v>Crime</v>
      </c>
      <c r="K1271">
        <f>(C1271-H1271)</f>
        <v>13983704</v>
      </c>
      <c r="L1271">
        <f>CORREL(H1271:H5056,C1271:C5056)</f>
        <v>9.091842385284854E-2</v>
      </c>
    </row>
    <row r="1272" spans="1:12">
      <c r="A1272" t="s">
        <v>292</v>
      </c>
      <c r="B1272">
        <v>108</v>
      </c>
      <c r="C1272">
        <v>53955614</v>
      </c>
      <c r="D1272" t="s">
        <v>691</v>
      </c>
      <c r="E1272" t="s">
        <v>2371</v>
      </c>
      <c r="F1272" t="s">
        <v>15</v>
      </c>
      <c r="G1272" t="s">
        <v>16</v>
      </c>
      <c r="H1272">
        <v>40000000</v>
      </c>
      <c r="I1272">
        <v>6.1</v>
      </c>
      <c r="J1272" t="str">
        <f>IF(ISNUMBER(SEARCH("|",D1272)),LEFT(D1272,SEARCH("|",D1272)-1),D1272)</f>
        <v>Action</v>
      </c>
      <c r="K1272">
        <f>(C1272-H1272)</f>
        <v>13955614</v>
      </c>
      <c r="L1272">
        <f>CORREL(H1272:H5057,C1272:C5057)</f>
        <v>9.0944307217906403E-2</v>
      </c>
    </row>
    <row r="1273" spans="1:12">
      <c r="A1273" t="s">
        <v>2372</v>
      </c>
      <c r="B1273">
        <v>98</v>
      </c>
      <c r="C1273">
        <v>43894863</v>
      </c>
      <c r="D1273" t="s">
        <v>128</v>
      </c>
      <c r="E1273" t="s">
        <v>2373</v>
      </c>
      <c r="F1273" t="s">
        <v>15</v>
      </c>
      <c r="G1273" t="s">
        <v>16</v>
      </c>
      <c r="H1273">
        <v>30000000</v>
      </c>
      <c r="I1273">
        <v>5.9</v>
      </c>
      <c r="J1273" t="str">
        <f>IF(ISNUMBER(SEARCH("|",D1273)),LEFT(D1273,SEARCH("|",D1273)-1),D1273)</f>
        <v>Comedy</v>
      </c>
      <c r="K1273">
        <f>(C1273-H1273)</f>
        <v>13894863</v>
      </c>
      <c r="L1273">
        <f>CORREL(H1273:H5058,C1273:C5058)</f>
        <v>9.0972402756645587E-2</v>
      </c>
    </row>
    <row r="1274" spans="1:12">
      <c r="A1274" t="s">
        <v>24</v>
      </c>
      <c r="B1274">
        <v>146</v>
      </c>
      <c r="C1274">
        <v>79883359</v>
      </c>
      <c r="D1274" t="s">
        <v>318</v>
      </c>
      <c r="E1274" t="s">
        <v>2374</v>
      </c>
      <c r="F1274" t="s">
        <v>15</v>
      </c>
      <c r="G1274" t="s">
        <v>16</v>
      </c>
      <c r="H1274">
        <v>66000000</v>
      </c>
      <c r="I1274">
        <v>7.2</v>
      </c>
      <c r="J1274" t="str">
        <f>IF(ISNUMBER(SEARCH("|",D1274)),LEFT(D1274,SEARCH("|",D1274)-1),D1274)</f>
        <v>Drama</v>
      </c>
      <c r="K1274">
        <f>(C1274-H1274)</f>
        <v>13883359</v>
      </c>
      <c r="L1274">
        <f>CORREL(H1274:H5059,C1274:C5059)</f>
        <v>9.0997676908771363E-2</v>
      </c>
    </row>
    <row r="1275" spans="1:12">
      <c r="A1275" t="s">
        <v>2375</v>
      </c>
      <c r="B1275">
        <v>123</v>
      </c>
      <c r="C1275">
        <v>25776062</v>
      </c>
      <c r="D1275" t="s">
        <v>922</v>
      </c>
      <c r="E1275" t="s">
        <v>2376</v>
      </c>
      <c r="F1275" t="s">
        <v>15</v>
      </c>
      <c r="G1275" t="s">
        <v>16</v>
      </c>
      <c r="H1275">
        <v>12000000</v>
      </c>
      <c r="I1275">
        <v>7.4</v>
      </c>
      <c r="J1275" t="str">
        <f>IF(ISNUMBER(SEARCH("|",D1275)),LEFT(D1275,SEARCH("|",D1275)-1),D1275)</f>
        <v>Biography</v>
      </c>
      <c r="K1275">
        <f>(C1275-H1275)</f>
        <v>13776062</v>
      </c>
      <c r="L1275">
        <f>CORREL(H1275:H5060,C1275:C5060)</f>
        <v>9.1006776955533067E-2</v>
      </c>
    </row>
    <row r="1276" spans="1:12">
      <c r="A1276" t="s">
        <v>2377</v>
      </c>
      <c r="B1276">
        <v>133</v>
      </c>
      <c r="C1276">
        <v>68750000</v>
      </c>
      <c r="D1276" t="s">
        <v>473</v>
      </c>
      <c r="E1276" t="s">
        <v>2378</v>
      </c>
      <c r="F1276" t="s">
        <v>15</v>
      </c>
      <c r="G1276" t="s">
        <v>16</v>
      </c>
      <c r="H1276">
        <v>55000000</v>
      </c>
      <c r="I1276">
        <v>6.4</v>
      </c>
      <c r="J1276" t="str">
        <f>IF(ISNUMBER(SEARCH("|",D1276)),LEFT(D1276,SEARCH("|",D1276)-1),D1276)</f>
        <v>Action</v>
      </c>
      <c r="K1276">
        <f>(C1276-H1276)</f>
        <v>13750000</v>
      </c>
      <c r="L1276">
        <f>CORREL(H1276:H5061,C1276:C5061)</f>
        <v>9.1012826749784961E-2</v>
      </c>
    </row>
    <row r="1277" spans="1:12">
      <c r="A1277" t="s">
        <v>1659</v>
      </c>
      <c r="B1277">
        <v>102</v>
      </c>
      <c r="C1277">
        <v>38747385</v>
      </c>
      <c r="D1277" t="s">
        <v>2379</v>
      </c>
      <c r="E1277" t="s">
        <v>2380</v>
      </c>
      <c r="F1277" t="s">
        <v>15</v>
      </c>
      <c r="G1277" t="s">
        <v>16</v>
      </c>
      <c r="H1277">
        <v>25000000</v>
      </c>
      <c r="I1277">
        <v>6.9</v>
      </c>
      <c r="J1277" t="str">
        <f>IF(ISNUMBER(SEARCH("|",D1277)),LEFT(D1277,SEARCH("|",D1277)-1),D1277)</f>
        <v>Comedy</v>
      </c>
      <c r="K1277">
        <f>(C1277-H1277)</f>
        <v>13747385</v>
      </c>
      <c r="L1277">
        <f>CORREL(H1277:H5062,C1277:C5062)</f>
        <v>9.1034475476398646E-2</v>
      </c>
    </row>
    <row r="1278" spans="1:12">
      <c r="A1278" t="s">
        <v>1172</v>
      </c>
      <c r="B1278">
        <v>99</v>
      </c>
      <c r="C1278">
        <v>73701902</v>
      </c>
      <c r="D1278" t="s">
        <v>70</v>
      </c>
      <c r="E1278" t="s">
        <v>2381</v>
      </c>
      <c r="F1278" t="s">
        <v>15</v>
      </c>
      <c r="G1278" t="s">
        <v>16</v>
      </c>
      <c r="H1278">
        <v>60000000</v>
      </c>
      <c r="I1278">
        <v>5.2</v>
      </c>
      <c r="J1278" t="str">
        <f>IF(ISNUMBER(SEARCH("|",D1278)),LEFT(D1278,SEARCH("|",D1278)-1),D1278)</f>
        <v>Comedy</v>
      </c>
      <c r="K1278">
        <f>(C1278-H1278)</f>
        <v>13701902</v>
      </c>
      <c r="L1278">
        <f>CORREL(H1278:H5063,C1278:C5063)</f>
        <v>9.1056155590489546E-2</v>
      </c>
    </row>
    <row r="1279" spans="1:12">
      <c r="A1279" t="s">
        <v>2382</v>
      </c>
      <c r="B1279">
        <v>82</v>
      </c>
      <c r="C1279">
        <v>36696761</v>
      </c>
      <c r="D1279" t="s">
        <v>1767</v>
      </c>
      <c r="E1279" t="s">
        <v>2383</v>
      </c>
      <c r="F1279" t="s">
        <v>15</v>
      </c>
      <c r="G1279" t="s">
        <v>16</v>
      </c>
      <c r="H1279">
        <v>23000000</v>
      </c>
      <c r="I1279">
        <v>6.5</v>
      </c>
      <c r="J1279" t="str">
        <f>IF(ISNUMBER(SEARCH("|",D1279)),LEFT(D1279,SEARCH("|",D1279)-1),D1279)</f>
        <v>Animation</v>
      </c>
      <c r="K1279">
        <f>(C1279-H1279)</f>
        <v>13696761</v>
      </c>
      <c r="L1279">
        <f>CORREL(H1279:H5064,C1279:C5064)</f>
        <v>9.107295293262796E-2</v>
      </c>
    </row>
    <row r="1280" spans="1:12">
      <c r="A1280" t="s">
        <v>779</v>
      </c>
      <c r="B1280">
        <v>105</v>
      </c>
      <c r="C1280">
        <v>33687630</v>
      </c>
      <c r="D1280" t="s">
        <v>128</v>
      </c>
      <c r="E1280" t="s">
        <v>2384</v>
      </c>
      <c r="F1280" t="s">
        <v>15</v>
      </c>
      <c r="G1280" t="s">
        <v>16</v>
      </c>
      <c r="H1280">
        <v>20000000</v>
      </c>
      <c r="I1280">
        <v>6.4</v>
      </c>
      <c r="J1280" t="str">
        <f>IF(ISNUMBER(SEARCH("|",D1280)),LEFT(D1280,SEARCH("|",D1280)-1),D1280)</f>
        <v>Comedy</v>
      </c>
      <c r="K1280">
        <f>(C1280-H1280)</f>
        <v>13687630</v>
      </c>
      <c r="L1280">
        <f>CORREL(H1280:H5065,C1280:C5065)</f>
        <v>9.1092821653258743E-2</v>
      </c>
    </row>
    <row r="1281" spans="1:12">
      <c r="A1281" t="s">
        <v>2385</v>
      </c>
      <c r="B1281">
        <v>101</v>
      </c>
      <c r="C1281">
        <v>18656400</v>
      </c>
      <c r="D1281" t="s">
        <v>256</v>
      </c>
      <c r="E1281" t="s">
        <v>2386</v>
      </c>
      <c r="F1281" t="s">
        <v>15</v>
      </c>
      <c r="G1281" t="s">
        <v>16</v>
      </c>
      <c r="H1281">
        <v>5000000</v>
      </c>
      <c r="I1281">
        <v>7.5</v>
      </c>
      <c r="J1281" t="str">
        <f>IF(ISNUMBER(SEARCH("|",D1281)),LEFT(D1281,SEARCH("|",D1281)-1),D1281)</f>
        <v>Drama</v>
      </c>
      <c r="K1281">
        <f>(C1281-H1281)</f>
        <v>13656400</v>
      </c>
      <c r="L1281">
        <f>CORREL(H1281:H5066,C1281:C5066)</f>
        <v>9.1109580565821538E-2</v>
      </c>
    </row>
    <row r="1282" spans="1:12">
      <c r="A1282" t="s">
        <v>1115</v>
      </c>
      <c r="B1282">
        <v>105</v>
      </c>
      <c r="C1282">
        <v>73648142</v>
      </c>
      <c r="D1282" t="s">
        <v>600</v>
      </c>
      <c r="E1282" t="s">
        <v>2387</v>
      </c>
      <c r="F1282" t="s">
        <v>15</v>
      </c>
      <c r="G1282" t="s">
        <v>16</v>
      </c>
      <c r="H1282">
        <v>60000000</v>
      </c>
      <c r="I1282">
        <v>5.8</v>
      </c>
      <c r="J1282" t="str">
        <f>IF(ISNUMBER(SEARCH("|",D1282)),LEFT(D1282,SEARCH("|",D1282)-1),D1282)</f>
        <v>Action</v>
      </c>
      <c r="K1282">
        <f>(C1282-H1282)</f>
        <v>13648142</v>
      </c>
      <c r="L1282">
        <f>CORREL(H1282:H5067,C1282:C5067)</f>
        <v>9.1103177624119472E-2</v>
      </c>
    </row>
    <row r="1283" spans="1:12">
      <c r="A1283" t="s">
        <v>2388</v>
      </c>
      <c r="B1283">
        <v>100</v>
      </c>
      <c r="C1283">
        <v>28637507</v>
      </c>
      <c r="D1283" t="s">
        <v>464</v>
      </c>
      <c r="E1283" t="s">
        <v>2389</v>
      </c>
      <c r="F1283" t="s">
        <v>15</v>
      </c>
      <c r="G1283" t="s">
        <v>153</v>
      </c>
      <c r="H1283">
        <v>15000000</v>
      </c>
      <c r="I1283">
        <v>7</v>
      </c>
      <c r="J1283" t="str">
        <f>IF(ISNUMBER(SEARCH("|",D1283)),LEFT(D1283,SEARCH("|",D1283)-1),D1283)</f>
        <v>Drama</v>
      </c>
      <c r="K1283">
        <f>(C1283-H1283)</f>
        <v>13637507</v>
      </c>
      <c r="L1283">
        <f>CORREL(H1283:H5068,C1283:C5068)</f>
        <v>9.1120087745047332E-2</v>
      </c>
    </row>
    <row r="1284" spans="1:12">
      <c r="A1284" t="s">
        <v>2390</v>
      </c>
      <c r="B1284">
        <v>86</v>
      </c>
      <c r="C1284">
        <v>14564027</v>
      </c>
      <c r="D1284" t="s">
        <v>810</v>
      </c>
      <c r="E1284" t="s">
        <v>2391</v>
      </c>
      <c r="F1284" t="s">
        <v>15</v>
      </c>
      <c r="G1284" t="s">
        <v>153</v>
      </c>
      <c r="H1284">
        <v>1000000</v>
      </c>
      <c r="I1284">
        <v>7</v>
      </c>
      <c r="J1284" t="str">
        <f>IF(ISNUMBER(SEARCH("|",D1284)),LEFT(D1284,SEARCH("|",D1284)-1),D1284)</f>
        <v>Fantasy</v>
      </c>
      <c r="K1284">
        <f>(C1284-H1284)</f>
        <v>13564027</v>
      </c>
      <c r="L1284">
        <f>CORREL(H1284:H5069,C1284:C5069)</f>
        <v>9.113050880084006E-2</v>
      </c>
    </row>
    <row r="1285" spans="1:12">
      <c r="A1285" t="s">
        <v>812</v>
      </c>
      <c r="B1285">
        <v>116</v>
      </c>
      <c r="C1285">
        <v>83552429</v>
      </c>
      <c r="D1285" t="s">
        <v>321</v>
      </c>
      <c r="E1285" t="s">
        <v>2392</v>
      </c>
      <c r="F1285" t="s">
        <v>15</v>
      </c>
      <c r="G1285" t="s">
        <v>16</v>
      </c>
      <c r="H1285">
        <v>70000000</v>
      </c>
      <c r="I1285">
        <v>5.8</v>
      </c>
      <c r="J1285" t="str">
        <f>IF(ISNUMBER(SEARCH("|",D1285)),LEFT(D1285,SEARCH("|",D1285)-1),D1285)</f>
        <v>Action</v>
      </c>
      <c r="K1285">
        <f>(C1285-H1285)</f>
        <v>13552429</v>
      </c>
      <c r="L1285">
        <f>CORREL(H1285:H5070,C1285:C5070)</f>
        <v>9.111566830300491E-2</v>
      </c>
    </row>
    <row r="1286" spans="1:12">
      <c r="A1286" t="s">
        <v>2393</v>
      </c>
      <c r="B1286">
        <v>100</v>
      </c>
      <c r="C1286">
        <v>26539321</v>
      </c>
      <c r="D1286" t="s">
        <v>224</v>
      </c>
      <c r="E1286" t="s">
        <v>2394</v>
      </c>
      <c r="F1286" t="s">
        <v>15</v>
      </c>
      <c r="G1286" t="s">
        <v>16</v>
      </c>
      <c r="H1286">
        <v>13000000</v>
      </c>
      <c r="I1286">
        <v>5.9</v>
      </c>
      <c r="J1286" t="str">
        <f>IF(ISNUMBER(SEARCH("|",D1286)),LEFT(D1286,SEARCH("|",D1286)-1),D1286)</f>
        <v>Comedy</v>
      </c>
      <c r="K1286">
        <f>(C1286-H1286)</f>
        <v>13539321</v>
      </c>
      <c r="L1286">
        <f>CORREL(H1286:H5071,C1286:C5071)</f>
        <v>9.1118678655905241E-2</v>
      </c>
    </row>
    <row r="1287" spans="1:12">
      <c r="A1287" t="s">
        <v>1026</v>
      </c>
      <c r="B1287">
        <v>109</v>
      </c>
      <c r="C1287">
        <v>27515786</v>
      </c>
      <c r="D1287" t="s">
        <v>20</v>
      </c>
      <c r="E1287" t="s">
        <v>2395</v>
      </c>
      <c r="F1287" t="s">
        <v>15</v>
      </c>
      <c r="G1287" t="s">
        <v>16</v>
      </c>
      <c r="H1287">
        <v>14000000</v>
      </c>
      <c r="I1287">
        <v>5.9</v>
      </c>
      <c r="J1287" t="str">
        <f>IF(ISNUMBER(SEARCH("|",D1287)),LEFT(D1287,SEARCH("|",D1287)-1),D1287)</f>
        <v>Drama</v>
      </c>
      <c r="K1287">
        <f>(C1287-H1287)</f>
        <v>13515786</v>
      </c>
      <c r="L1287">
        <f>CORREL(H1287:H5072,C1287:C5072)</f>
        <v>9.1126063065659652E-2</v>
      </c>
    </row>
    <row r="1288" spans="1:12">
      <c r="A1288" t="s">
        <v>2396</v>
      </c>
      <c r="B1288">
        <v>91</v>
      </c>
      <c r="C1288">
        <v>15935068</v>
      </c>
      <c r="D1288" t="s">
        <v>663</v>
      </c>
      <c r="E1288" t="s">
        <v>2397</v>
      </c>
      <c r="F1288" t="s">
        <v>15</v>
      </c>
      <c r="G1288" t="s">
        <v>16</v>
      </c>
      <c r="H1288">
        <v>2500000</v>
      </c>
      <c r="I1288">
        <v>4.3</v>
      </c>
      <c r="J1288" t="str">
        <f>IF(ISNUMBER(SEARCH("|",D1288)),LEFT(D1288,SEARCH("|",D1288)-1),D1288)</f>
        <v>Fantasy</v>
      </c>
      <c r="K1288">
        <f>(C1288-H1288)</f>
        <v>13435068</v>
      </c>
      <c r="L1288">
        <f>CORREL(H1288:H5073,C1288:C5073)</f>
        <v>9.1134903466348657E-2</v>
      </c>
    </row>
    <row r="1289" spans="1:12">
      <c r="A1289" t="s">
        <v>2398</v>
      </c>
      <c r="B1289">
        <v>104</v>
      </c>
      <c r="C1289">
        <v>33422556</v>
      </c>
      <c r="D1289" t="s">
        <v>1955</v>
      </c>
      <c r="E1289" t="s">
        <v>2399</v>
      </c>
      <c r="F1289" t="s">
        <v>15</v>
      </c>
      <c r="G1289" t="s">
        <v>16</v>
      </c>
      <c r="H1289">
        <v>20000000</v>
      </c>
      <c r="I1289">
        <v>7.5</v>
      </c>
      <c r="J1289" t="str">
        <f>IF(ISNUMBER(SEARCH("|",D1289)),LEFT(D1289,SEARCH("|",D1289)-1),D1289)</f>
        <v>Drama</v>
      </c>
      <c r="K1289">
        <f>(C1289-H1289)</f>
        <v>13422556</v>
      </c>
      <c r="L1289">
        <f>CORREL(H1289:H5074,C1289:C5074)</f>
        <v>9.112307288886845E-2</v>
      </c>
    </row>
    <row r="1290" spans="1:12">
      <c r="A1290" t="s">
        <v>115</v>
      </c>
      <c r="B1290">
        <v>77</v>
      </c>
      <c r="C1290">
        <v>53337608</v>
      </c>
      <c r="D1290" t="s">
        <v>2400</v>
      </c>
      <c r="E1290" t="s">
        <v>2401</v>
      </c>
      <c r="F1290" t="s">
        <v>15</v>
      </c>
      <c r="G1290" t="s">
        <v>16</v>
      </c>
      <c r="H1290">
        <v>40000000</v>
      </c>
      <c r="I1290">
        <v>7.4</v>
      </c>
      <c r="J1290" t="str">
        <f>IF(ISNUMBER(SEARCH("|",D1290)),LEFT(D1290,SEARCH("|",D1290)-1),D1290)</f>
        <v>Animation</v>
      </c>
      <c r="K1290">
        <f>(C1290-H1290)</f>
        <v>13337608</v>
      </c>
      <c r="L1290">
        <f>CORREL(H1290:H5075,C1290:C5075)</f>
        <v>9.1139543772326845E-2</v>
      </c>
    </row>
    <row r="1291" spans="1:12">
      <c r="A1291" t="s">
        <v>2402</v>
      </c>
      <c r="B1291">
        <v>82</v>
      </c>
      <c r="C1291">
        <v>30324946</v>
      </c>
      <c r="D1291" t="s">
        <v>1103</v>
      </c>
      <c r="E1291" t="s">
        <v>2403</v>
      </c>
      <c r="F1291" t="s">
        <v>15</v>
      </c>
      <c r="G1291" t="s">
        <v>16</v>
      </c>
      <c r="H1291">
        <v>17000000</v>
      </c>
      <c r="I1291">
        <v>6.2</v>
      </c>
      <c r="J1291" t="str">
        <f>IF(ISNUMBER(SEARCH("|",D1291)),LEFT(D1291,SEARCH("|",D1291)-1),D1291)</f>
        <v>Comedy</v>
      </c>
      <c r="K1291">
        <f>(C1291-H1291)</f>
        <v>13324946</v>
      </c>
      <c r="L1291">
        <f>CORREL(H1291:H5076,C1291:C5076)</f>
        <v>9.116732083667925E-2</v>
      </c>
    </row>
    <row r="1292" spans="1:12">
      <c r="A1292" t="s">
        <v>1360</v>
      </c>
      <c r="B1292">
        <v>86</v>
      </c>
      <c r="C1292">
        <v>17314483</v>
      </c>
      <c r="D1292" t="s">
        <v>187</v>
      </c>
      <c r="E1292" t="s">
        <v>2404</v>
      </c>
      <c r="F1292" t="s">
        <v>15</v>
      </c>
      <c r="G1292" t="s">
        <v>16</v>
      </c>
      <c r="H1292">
        <v>4000000</v>
      </c>
      <c r="I1292">
        <v>4.7</v>
      </c>
      <c r="J1292" t="str">
        <f>IF(ISNUMBER(SEARCH("|",D1292)),LEFT(D1292,SEARCH("|",D1292)-1),D1292)</f>
        <v>Comedy</v>
      </c>
      <c r="K1292">
        <f>(C1292-H1292)</f>
        <v>13314483</v>
      </c>
      <c r="L1292">
        <f>CORREL(H1292:H5077,C1292:C5077)</f>
        <v>9.1180022634257119E-2</v>
      </c>
    </row>
    <row r="1293" spans="1:12">
      <c r="A1293" t="s">
        <v>2405</v>
      </c>
      <c r="B1293">
        <v>102</v>
      </c>
      <c r="C1293">
        <v>25277561</v>
      </c>
      <c r="D1293" t="s">
        <v>128</v>
      </c>
      <c r="E1293" t="s">
        <v>2406</v>
      </c>
      <c r="F1293" t="s">
        <v>15</v>
      </c>
      <c r="G1293" t="s">
        <v>16</v>
      </c>
      <c r="H1293">
        <v>12000000</v>
      </c>
      <c r="I1293">
        <v>6.5</v>
      </c>
      <c r="J1293" t="str">
        <f>IF(ISNUMBER(SEARCH("|",D1293)),LEFT(D1293,SEARCH("|",D1293)-1),D1293)</f>
        <v>Comedy</v>
      </c>
      <c r="K1293">
        <f>(C1293-H1293)</f>
        <v>13277561</v>
      </c>
      <c r="L1293">
        <f>CORREL(H1293:H5078,C1293:C5078)</f>
        <v>9.1171093465582512E-2</v>
      </c>
    </row>
    <row r="1294" spans="1:12">
      <c r="A1294" t="s">
        <v>186</v>
      </c>
      <c r="B1294">
        <v>125</v>
      </c>
      <c r="C1294">
        <v>81257500</v>
      </c>
      <c r="D1294" t="s">
        <v>96</v>
      </c>
      <c r="E1294" t="s">
        <v>2407</v>
      </c>
      <c r="F1294" t="s">
        <v>15</v>
      </c>
      <c r="G1294" t="s">
        <v>16</v>
      </c>
      <c r="H1294">
        <v>68000000</v>
      </c>
      <c r="I1294">
        <v>6.4</v>
      </c>
      <c r="J1294" t="str">
        <f>IF(ISNUMBER(SEARCH("|",D1294)),LEFT(D1294,SEARCH("|",D1294)-1),D1294)</f>
        <v>Comedy</v>
      </c>
      <c r="K1294">
        <f>(C1294-H1294)</f>
        <v>13257500</v>
      </c>
      <c r="L1294">
        <f>CORREL(H1294:H5079,C1294:C5079)</f>
        <v>9.1176524544632237E-2</v>
      </c>
    </row>
    <row r="1295" spans="1:12">
      <c r="A1295" t="s">
        <v>2408</v>
      </c>
      <c r="B1295">
        <v>96</v>
      </c>
      <c r="C1295">
        <v>20257000</v>
      </c>
      <c r="D1295" t="s">
        <v>303</v>
      </c>
      <c r="E1295" t="s">
        <v>2409</v>
      </c>
      <c r="F1295" t="s">
        <v>15</v>
      </c>
      <c r="G1295" t="s">
        <v>16</v>
      </c>
      <c r="H1295">
        <v>7000000</v>
      </c>
      <c r="I1295">
        <v>5.2</v>
      </c>
      <c r="J1295" t="str">
        <f>IF(ISNUMBER(SEARCH("|",D1295)),LEFT(D1295,SEARCH("|",D1295)-1),D1295)</f>
        <v>Action</v>
      </c>
      <c r="K1295">
        <f>(C1295-H1295)</f>
        <v>13257000</v>
      </c>
      <c r="L1295">
        <f>CORREL(H1295:H5080,C1295:C5080)</f>
        <v>9.1182817991656687E-2</v>
      </c>
    </row>
    <row r="1296" spans="1:12">
      <c r="A1296" t="s">
        <v>2410</v>
      </c>
      <c r="B1296">
        <v>93</v>
      </c>
      <c r="C1296">
        <v>25240988</v>
      </c>
      <c r="D1296" t="s">
        <v>874</v>
      </c>
      <c r="E1296" t="s">
        <v>2411</v>
      </c>
      <c r="F1296" t="s">
        <v>15</v>
      </c>
      <c r="G1296" t="s">
        <v>16</v>
      </c>
      <c r="H1296">
        <v>12000000</v>
      </c>
      <c r="I1296">
        <v>5.9</v>
      </c>
      <c r="J1296" t="str">
        <f>IF(ISNUMBER(SEARCH("|",D1296)),LEFT(D1296,SEARCH("|",D1296)-1),D1296)</f>
        <v>Documentary</v>
      </c>
      <c r="K1296">
        <f>(C1296-H1296)</f>
        <v>13240988</v>
      </c>
      <c r="L1296">
        <f>CORREL(H1296:H5081,C1296:C5081)</f>
        <v>9.1179651887610721E-2</v>
      </c>
    </row>
    <row r="1297" spans="1:12">
      <c r="A1297" t="s">
        <v>981</v>
      </c>
      <c r="B1297">
        <v>86</v>
      </c>
      <c r="C1297">
        <v>38230435</v>
      </c>
      <c r="D1297" t="s">
        <v>1041</v>
      </c>
      <c r="E1297" t="s">
        <v>2412</v>
      </c>
      <c r="F1297" t="s">
        <v>15</v>
      </c>
      <c r="G1297" t="s">
        <v>16</v>
      </c>
      <c r="H1297">
        <v>25000000</v>
      </c>
      <c r="I1297">
        <v>5.8</v>
      </c>
      <c r="J1297" t="str">
        <f>IF(ISNUMBER(SEARCH("|",D1297)),LEFT(D1297,SEARCH("|",D1297)-1),D1297)</f>
        <v>Action</v>
      </c>
      <c r="K1297">
        <f>(C1297-H1297)</f>
        <v>13230435</v>
      </c>
      <c r="L1297">
        <f>CORREL(H1297:H5082,C1297:C5082)</f>
        <v>9.1185068759698854E-2</v>
      </c>
    </row>
    <row r="1298" spans="1:12">
      <c r="A1298" t="s">
        <v>622</v>
      </c>
      <c r="B1298">
        <v>94</v>
      </c>
      <c r="C1298">
        <v>68218041</v>
      </c>
      <c r="D1298" t="s">
        <v>296</v>
      </c>
      <c r="E1298" t="s">
        <v>2413</v>
      </c>
      <c r="F1298" t="s">
        <v>15</v>
      </c>
      <c r="G1298" t="s">
        <v>16</v>
      </c>
      <c r="H1298">
        <v>55000000</v>
      </c>
      <c r="I1298">
        <v>6</v>
      </c>
      <c r="J1298" t="str">
        <f>IF(ISNUMBER(SEARCH("|",D1298)),LEFT(D1298,SEARCH("|",D1298)-1),D1298)</f>
        <v>Comedy</v>
      </c>
      <c r="K1298">
        <f>(C1298-H1298)</f>
        <v>13218041</v>
      </c>
      <c r="L1298">
        <f>CORREL(H1298:H5083,C1298:C5083)</f>
        <v>9.1206334410275078E-2</v>
      </c>
    </row>
    <row r="1299" spans="1:12">
      <c r="A1299" t="s">
        <v>2106</v>
      </c>
      <c r="B1299">
        <v>96</v>
      </c>
      <c r="C1299">
        <v>60154431</v>
      </c>
      <c r="D1299" t="s">
        <v>2414</v>
      </c>
      <c r="E1299" t="s">
        <v>2415</v>
      </c>
      <c r="F1299" t="s">
        <v>15</v>
      </c>
      <c r="G1299" t="s">
        <v>16</v>
      </c>
      <c r="H1299">
        <v>47000000</v>
      </c>
      <c r="I1299">
        <v>6</v>
      </c>
      <c r="J1299" t="str">
        <f>IF(ISNUMBER(SEARCH("|",D1299)),LEFT(D1299,SEARCH("|",D1299)-1),D1299)</f>
        <v>Comedy</v>
      </c>
      <c r="K1299">
        <f>(C1299-H1299)</f>
        <v>13154431</v>
      </c>
      <c r="L1299">
        <f>CORREL(H1299:H5084,C1299:C5084)</f>
        <v>9.1228166192201726E-2</v>
      </c>
    </row>
    <row r="1300" spans="1:12">
      <c r="A1300" t="s">
        <v>2416</v>
      </c>
      <c r="B1300">
        <v>94</v>
      </c>
      <c r="C1300">
        <v>16101109</v>
      </c>
      <c r="D1300" t="s">
        <v>96</v>
      </c>
      <c r="E1300" t="s">
        <v>2417</v>
      </c>
      <c r="F1300" t="s">
        <v>15</v>
      </c>
      <c r="G1300" t="s">
        <v>16</v>
      </c>
      <c r="H1300">
        <v>3000000</v>
      </c>
      <c r="I1300">
        <v>6.8</v>
      </c>
      <c r="J1300" t="str">
        <f>IF(ISNUMBER(SEARCH("|",D1300)),LEFT(D1300,SEARCH("|",D1300)-1),D1300)</f>
        <v>Comedy</v>
      </c>
      <c r="K1300">
        <f>(C1300-H1300)</f>
        <v>13101109</v>
      </c>
      <c r="L1300">
        <f>CORREL(H1300:H5085,C1300:C5085)</f>
        <v>9.1254726570351802E-2</v>
      </c>
    </row>
    <row r="1301" spans="1:12">
      <c r="A1301" t="s">
        <v>34</v>
      </c>
      <c r="B1301">
        <v>130</v>
      </c>
      <c r="C1301">
        <v>53082743</v>
      </c>
      <c r="D1301" t="s">
        <v>1635</v>
      </c>
      <c r="E1301" t="s">
        <v>2418</v>
      </c>
      <c r="F1301" t="s">
        <v>15</v>
      </c>
      <c r="G1301" t="s">
        <v>16</v>
      </c>
      <c r="H1301">
        <v>40000000</v>
      </c>
      <c r="I1301">
        <v>8.5</v>
      </c>
      <c r="J1301" t="str">
        <f>IF(ISNUMBER(SEARCH("|",D1301)),LEFT(D1301,SEARCH("|",D1301)-1),D1301)</f>
        <v>Drama</v>
      </c>
      <c r="K1301">
        <f>(C1301-H1301)</f>
        <v>13082743</v>
      </c>
      <c r="L1301">
        <f>CORREL(H1301:H5086,C1301:C5086)</f>
        <v>9.1243438942437999E-2</v>
      </c>
    </row>
    <row r="1302" spans="1:12">
      <c r="A1302" t="s">
        <v>2419</v>
      </c>
      <c r="B1302">
        <v>96</v>
      </c>
      <c r="C1302">
        <v>21564616</v>
      </c>
      <c r="D1302" t="s">
        <v>96</v>
      </c>
      <c r="E1302" t="s">
        <v>2420</v>
      </c>
      <c r="F1302" t="s">
        <v>15</v>
      </c>
      <c r="G1302" t="s">
        <v>16</v>
      </c>
      <c r="H1302">
        <v>8500000</v>
      </c>
      <c r="I1302">
        <v>5</v>
      </c>
      <c r="J1302" t="str">
        <f>IF(ISNUMBER(SEARCH("|",D1302)),LEFT(D1302,SEARCH("|",D1302)-1),D1302)</f>
        <v>Comedy</v>
      </c>
      <c r="K1302">
        <f>(C1302-H1302)</f>
        <v>13064616</v>
      </c>
      <c r="L1302">
        <f>CORREL(H1302:H5087,C1302:C5087)</f>
        <v>9.127118289815371E-2</v>
      </c>
    </row>
    <row r="1303" spans="1:12">
      <c r="A1303" t="s">
        <v>2421</v>
      </c>
      <c r="B1303">
        <v>114</v>
      </c>
      <c r="C1303">
        <v>30050028</v>
      </c>
      <c r="D1303" t="s">
        <v>130</v>
      </c>
      <c r="E1303" t="s">
        <v>2422</v>
      </c>
      <c r="F1303" t="s">
        <v>15</v>
      </c>
      <c r="G1303" t="s">
        <v>16</v>
      </c>
      <c r="H1303">
        <v>17000000</v>
      </c>
      <c r="I1303">
        <v>6.5</v>
      </c>
      <c r="J1303" t="str">
        <f>IF(ISNUMBER(SEARCH("|",D1303)),LEFT(D1303,SEARCH("|",D1303)-1),D1303)</f>
        <v>Action</v>
      </c>
      <c r="K1303">
        <f>(C1303-H1303)</f>
        <v>13050028</v>
      </c>
      <c r="L1303">
        <f>CORREL(H1303:H5088,C1303:C5088)</f>
        <v>9.1270494168901997E-2</v>
      </c>
    </row>
    <row r="1304" spans="1:12">
      <c r="A1304" t="s">
        <v>2423</v>
      </c>
      <c r="B1304">
        <v>107</v>
      </c>
      <c r="C1304">
        <v>28014536</v>
      </c>
      <c r="D1304" t="s">
        <v>804</v>
      </c>
      <c r="E1304" t="s">
        <v>2424</v>
      </c>
      <c r="F1304" t="s">
        <v>15</v>
      </c>
      <c r="G1304" t="s">
        <v>16</v>
      </c>
      <c r="H1304">
        <v>15000000</v>
      </c>
      <c r="I1304">
        <v>7.4</v>
      </c>
      <c r="J1304" t="str">
        <f>IF(ISNUMBER(SEARCH("|",D1304)),LEFT(D1304,SEARCH("|",D1304)-1),D1304)</f>
        <v>Action</v>
      </c>
      <c r="K1304">
        <f>(C1304-H1304)</f>
        <v>13014536</v>
      </c>
      <c r="L1304">
        <f>CORREL(H1304:H5089,C1304:C5089)</f>
        <v>9.1282925213131777E-2</v>
      </c>
    </row>
    <row r="1305" spans="1:12">
      <c r="A1305" t="s">
        <v>330</v>
      </c>
      <c r="B1305">
        <v>94</v>
      </c>
      <c r="C1305">
        <v>16501785</v>
      </c>
      <c r="D1305" t="s">
        <v>256</v>
      </c>
      <c r="E1305" t="s">
        <v>2425</v>
      </c>
      <c r="F1305" t="s">
        <v>15</v>
      </c>
      <c r="G1305" t="s">
        <v>153</v>
      </c>
      <c r="H1305">
        <v>3500000</v>
      </c>
      <c r="I1305">
        <v>8.1999999999999993</v>
      </c>
      <c r="J1305" t="str">
        <f>IF(ISNUMBER(SEARCH("|",D1305)),LEFT(D1305,SEARCH("|",D1305)-1),D1305)</f>
        <v>Drama</v>
      </c>
      <c r="K1305">
        <f>(C1305-H1305)</f>
        <v>13001785</v>
      </c>
      <c r="L1305">
        <f>CORREL(H1305:H5090,C1305:C5090)</f>
        <v>9.1292574549861852E-2</v>
      </c>
    </row>
    <row r="1306" spans="1:12">
      <c r="A1306" t="s">
        <v>2426</v>
      </c>
      <c r="B1306">
        <v>85</v>
      </c>
      <c r="C1306">
        <v>32983713</v>
      </c>
      <c r="D1306" t="s">
        <v>65</v>
      </c>
      <c r="E1306" t="s">
        <v>2427</v>
      </c>
      <c r="F1306" t="s">
        <v>15</v>
      </c>
      <c r="G1306" t="s">
        <v>16</v>
      </c>
      <c r="H1306">
        <v>20000000</v>
      </c>
      <c r="I1306">
        <v>5.8</v>
      </c>
      <c r="J1306" t="str">
        <f>IF(ISNUMBER(SEARCH("|",D1306)),LEFT(D1306,SEARCH("|",D1306)-1),D1306)</f>
        <v>Comedy</v>
      </c>
      <c r="K1306">
        <f>(C1306-H1306)</f>
        <v>12983713</v>
      </c>
      <c r="L1306">
        <f>CORREL(H1306:H5091,C1306:C5091)</f>
        <v>9.1282155717683319E-2</v>
      </c>
    </row>
    <row r="1307" spans="1:12">
      <c r="A1307" t="s">
        <v>2428</v>
      </c>
      <c r="B1307">
        <v>86</v>
      </c>
      <c r="C1307">
        <v>23978402</v>
      </c>
      <c r="D1307" t="s">
        <v>397</v>
      </c>
      <c r="E1307" t="s">
        <v>2429</v>
      </c>
      <c r="F1307" t="s">
        <v>15</v>
      </c>
      <c r="G1307" t="s">
        <v>16</v>
      </c>
      <c r="H1307">
        <v>11000000</v>
      </c>
      <c r="I1307">
        <v>4.5999999999999996</v>
      </c>
      <c r="J1307" t="str">
        <f>IF(ISNUMBER(SEARCH("|",D1307)),LEFT(D1307,SEARCH("|",D1307)-1),D1307)</f>
        <v>Comedy</v>
      </c>
      <c r="K1307">
        <f>(C1307-H1307)</f>
        <v>12978402</v>
      </c>
      <c r="L1307">
        <f>CORREL(H1307:H5092,C1307:C5092)</f>
        <v>9.1298179165620968E-2</v>
      </c>
    </row>
    <row r="1308" spans="1:12">
      <c r="A1308" t="s">
        <v>2430</v>
      </c>
      <c r="B1308">
        <v>90</v>
      </c>
      <c r="C1308">
        <v>92969824</v>
      </c>
      <c r="D1308" t="s">
        <v>2431</v>
      </c>
      <c r="E1308" t="s">
        <v>2432</v>
      </c>
      <c r="F1308" t="s">
        <v>15</v>
      </c>
      <c r="G1308" t="s">
        <v>16</v>
      </c>
      <c r="H1308">
        <v>80000000</v>
      </c>
      <c r="I1308">
        <v>5.2</v>
      </c>
      <c r="J1308" t="str">
        <f>IF(ISNUMBER(SEARCH("|",D1308)),LEFT(D1308,SEARCH("|",D1308)-1),D1308)</f>
        <v>Comedy</v>
      </c>
      <c r="K1308">
        <f>(C1308-H1308)</f>
        <v>12969824</v>
      </c>
      <c r="L1308">
        <f>CORREL(H1308:H5093,C1308:C5093)</f>
        <v>9.1301643520981801E-2</v>
      </c>
    </row>
    <row r="1309" spans="1:12">
      <c r="A1309" t="s">
        <v>1388</v>
      </c>
      <c r="B1309">
        <v>116</v>
      </c>
      <c r="C1309">
        <v>58918501</v>
      </c>
      <c r="D1309" t="s">
        <v>2433</v>
      </c>
      <c r="E1309" t="s">
        <v>2434</v>
      </c>
      <c r="F1309" t="s">
        <v>15</v>
      </c>
      <c r="G1309" t="s">
        <v>16</v>
      </c>
      <c r="H1309">
        <v>46000000</v>
      </c>
      <c r="I1309">
        <v>6.6</v>
      </c>
      <c r="J1309" t="str">
        <f>IF(ISNUMBER(SEARCH("|",D1309)),LEFT(D1309,SEARCH("|",D1309)-1),D1309)</f>
        <v>Action</v>
      </c>
      <c r="K1309">
        <f>(C1309-H1309)</f>
        <v>12918501</v>
      </c>
      <c r="L1309">
        <f>CORREL(H1309:H5094,C1309:C5094)</f>
        <v>9.1285782075207378E-2</v>
      </c>
    </row>
    <row r="1310" spans="1:12">
      <c r="A1310" t="s">
        <v>2435</v>
      </c>
      <c r="B1310">
        <v>88</v>
      </c>
      <c r="C1310">
        <v>17768000</v>
      </c>
      <c r="D1310" t="s">
        <v>867</v>
      </c>
      <c r="E1310" t="s">
        <v>2436</v>
      </c>
      <c r="F1310" t="s">
        <v>15</v>
      </c>
      <c r="G1310" t="s">
        <v>16</v>
      </c>
      <c r="H1310">
        <v>5000000</v>
      </c>
      <c r="I1310">
        <v>5.9</v>
      </c>
      <c r="J1310" t="str">
        <f>IF(ISNUMBER(SEARCH("|",D1310)),LEFT(D1310,SEARCH("|",D1310)-1),D1310)</f>
        <v>Horror</v>
      </c>
      <c r="K1310">
        <f>(C1310-H1310)</f>
        <v>12768000</v>
      </c>
      <c r="L1310">
        <f>CORREL(H1310:H5095,C1310:C5095)</f>
        <v>9.1312691577578722E-2</v>
      </c>
    </row>
    <row r="1311" spans="1:12">
      <c r="A1311" t="s">
        <v>2437</v>
      </c>
      <c r="B1311">
        <v>121</v>
      </c>
      <c r="C1311">
        <v>37738400</v>
      </c>
      <c r="D1311" t="s">
        <v>256</v>
      </c>
      <c r="E1311" t="s">
        <v>2438</v>
      </c>
      <c r="F1311" t="s">
        <v>15</v>
      </c>
      <c r="G1311" t="s">
        <v>16</v>
      </c>
      <c r="H1311">
        <v>25000000</v>
      </c>
      <c r="I1311">
        <v>7.3</v>
      </c>
      <c r="J1311" t="str">
        <f>IF(ISNUMBER(SEARCH("|",D1311)),LEFT(D1311,SEARCH("|",D1311)-1),D1311)</f>
        <v>Drama</v>
      </c>
      <c r="K1311">
        <f>(C1311-H1311)</f>
        <v>12738400</v>
      </c>
      <c r="L1311">
        <f>CORREL(H1311:H5096,C1311:C5096)</f>
        <v>9.1304954564928403E-2</v>
      </c>
    </row>
    <row r="1312" spans="1:12">
      <c r="A1312" t="s">
        <v>1026</v>
      </c>
      <c r="B1312">
        <v>130</v>
      </c>
      <c r="C1312">
        <v>28734552</v>
      </c>
      <c r="D1312" t="s">
        <v>864</v>
      </c>
      <c r="E1312" t="s">
        <v>2439</v>
      </c>
      <c r="F1312" t="s">
        <v>15</v>
      </c>
      <c r="G1312" t="s">
        <v>16</v>
      </c>
      <c r="H1312">
        <v>16000000</v>
      </c>
      <c r="I1312">
        <v>6.4</v>
      </c>
      <c r="J1312" t="str">
        <f>IF(ISNUMBER(SEARCH("|",D1312)),LEFT(D1312,SEARCH("|",D1312)-1),D1312)</f>
        <v>Crime</v>
      </c>
      <c r="K1312">
        <f>(C1312-H1312)</f>
        <v>12734552</v>
      </c>
      <c r="L1312">
        <f>CORREL(H1312:H5097,C1312:C5097)</f>
        <v>9.132573248643977E-2</v>
      </c>
    </row>
    <row r="1313" spans="1:12">
      <c r="A1313" t="s">
        <v>2440</v>
      </c>
      <c r="B1313">
        <v>215</v>
      </c>
      <c r="C1313">
        <v>13300000</v>
      </c>
      <c r="D1313" t="s">
        <v>2441</v>
      </c>
      <c r="E1313" t="s">
        <v>2442</v>
      </c>
      <c r="F1313" t="s">
        <v>15</v>
      </c>
      <c r="G1313" t="s">
        <v>16</v>
      </c>
      <c r="H1313">
        <v>600000</v>
      </c>
      <c r="I1313">
        <v>8.1</v>
      </c>
      <c r="J1313" t="str">
        <f>IF(ISNUMBER(SEARCH("|",D1313)),LEFT(D1313,SEARCH("|",D1313)-1),D1313)</f>
        <v>Documentary</v>
      </c>
      <c r="K1313">
        <f>(C1313-H1313)</f>
        <v>12700000</v>
      </c>
      <c r="L1313">
        <f>CORREL(H1313:H5098,C1313:C5098)</f>
        <v>9.133642766439995E-2</v>
      </c>
    </row>
    <row r="1314" spans="1:12">
      <c r="A1314" t="s">
        <v>2443</v>
      </c>
      <c r="B1314">
        <v>86</v>
      </c>
      <c r="C1314">
        <v>17683670</v>
      </c>
      <c r="D1314" t="s">
        <v>2173</v>
      </c>
      <c r="E1314" t="s">
        <v>2444</v>
      </c>
      <c r="F1314" t="s">
        <v>15</v>
      </c>
      <c r="G1314" t="s">
        <v>16</v>
      </c>
      <c r="H1314">
        <v>5000000</v>
      </c>
      <c r="I1314">
        <v>5.2</v>
      </c>
      <c r="J1314" t="str">
        <f>IF(ISNUMBER(SEARCH("|",D1314)),LEFT(D1314,SEARCH("|",D1314)-1),D1314)</f>
        <v>Horror</v>
      </c>
      <c r="K1314">
        <f>(C1314-H1314)</f>
        <v>12683670</v>
      </c>
      <c r="L1314">
        <f>CORREL(H1314:H5099,C1314:C5099)</f>
        <v>9.1319280105683784E-2</v>
      </c>
    </row>
    <row r="1315" spans="1:12">
      <c r="A1315" t="s">
        <v>325</v>
      </c>
      <c r="B1315">
        <v>170</v>
      </c>
      <c r="C1315">
        <v>66676062</v>
      </c>
      <c r="D1315" t="s">
        <v>326</v>
      </c>
      <c r="E1315" t="s">
        <v>2445</v>
      </c>
      <c r="F1315" t="s">
        <v>15</v>
      </c>
      <c r="G1315" t="s">
        <v>16</v>
      </c>
      <c r="H1315">
        <v>54000000</v>
      </c>
      <c r="I1315">
        <v>7.6</v>
      </c>
      <c r="J1315" t="str">
        <f>IF(ISNUMBER(SEARCH("|",D1315)),LEFT(D1315,SEARCH("|",D1315)-1),D1315)</f>
        <v>Crime</v>
      </c>
      <c r="K1315">
        <f>(C1315-H1315)</f>
        <v>12676062</v>
      </c>
      <c r="L1315">
        <f>CORREL(H1315:H5100,C1315:C5100)</f>
        <v>9.131138700805437E-2</v>
      </c>
    </row>
    <row r="1316" spans="1:12">
      <c r="A1316" t="s">
        <v>1425</v>
      </c>
      <c r="B1316">
        <v>93</v>
      </c>
      <c r="C1316">
        <v>25675765</v>
      </c>
      <c r="D1316" t="s">
        <v>96</v>
      </c>
      <c r="E1316" t="s">
        <v>2446</v>
      </c>
      <c r="F1316" t="s">
        <v>15</v>
      </c>
      <c r="G1316" t="s">
        <v>16</v>
      </c>
      <c r="H1316">
        <v>13000000</v>
      </c>
      <c r="I1316">
        <v>5.9</v>
      </c>
      <c r="J1316" t="str">
        <f>IF(ISNUMBER(SEARCH("|",D1316)),LEFT(D1316,SEARCH("|",D1316)-1),D1316)</f>
        <v>Comedy</v>
      </c>
      <c r="K1316">
        <f>(C1316-H1316)</f>
        <v>12675765</v>
      </c>
      <c r="L1316">
        <f>CORREL(H1316:H5101,C1316:C5101)</f>
        <v>9.1333921478151836E-2</v>
      </c>
    </row>
    <row r="1317" spans="1:12">
      <c r="A1317" t="s">
        <v>2447</v>
      </c>
      <c r="B1317">
        <v>100</v>
      </c>
      <c r="C1317">
        <v>14673301</v>
      </c>
      <c r="D1317" t="s">
        <v>583</v>
      </c>
      <c r="E1317" t="s">
        <v>2448</v>
      </c>
      <c r="F1317" t="s">
        <v>15</v>
      </c>
      <c r="G1317" t="s">
        <v>16</v>
      </c>
      <c r="H1317">
        <v>2000000</v>
      </c>
      <c r="I1317">
        <v>6.9</v>
      </c>
      <c r="J1317" t="str">
        <f>IF(ISNUMBER(SEARCH("|",D1317)),LEFT(D1317,SEARCH("|",D1317)-1),D1317)</f>
        <v>Horror</v>
      </c>
      <c r="K1317">
        <f>(C1317-H1317)</f>
        <v>12673301</v>
      </c>
      <c r="L1317">
        <f>CORREL(H1317:H5102,C1317:C5102)</f>
        <v>9.1340181311131446E-2</v>
      </c>
    </row>
    <row r="1318" spans="1:12">
      <c r="A1318" t="s">
        <v>1281</v>
      </c>
      <c r="B1318">
        <v>146</v>
      </c>
      <c r="C1318">
        <v>50668906</v>
      </c>
      <c r="D1318" t="s">
        <v>106</v>
      </c>
      <c r="E1318" t="s">
        <v>2449</v>
      </c>
      <c r="F1318" t="s">
        <v>15</v>
      </c>
      <c r="G1318" t="s">
        <v>16</v>
      </c>
      <c r="H1318">
        <v>38000000</v>
      </c>
      <c r="I1318">
        <v>7.6</v>
      </c>
      <c r="J1318" t="str">
        <f>IF(ISNUMBER(SEARCH("|",D1318)),LEFT(D1318,SEARCH("|",D1318)-1),D1318)</f>
        <v>Biography</v>
      </c>
      <c r="K1318">
        <f>(C1318-H1318)</f>
        <v>12668906</v>
      </c>
      <c r="L1318">
        <f>CORREL(H1318:H5103,C1318:C5103)</f>
        <v>9.1326064135730745E-2</v>
      </c>
    </row>
    <row r="1319" spans="1:12">
      <c r="A1319" t="s">
        <v>422</v>
      </c>
      <c r="B1319">
        <v>114</v>
      </c>
      <c r="C1319">
        <v>60652036</v>
      </c>
      <c r="D1319" t="s">
        <v>2450</v>
      </c>
      <c r="E1319" t="s">
        <v>2451</v>
      </c>
      <c r="F1319" t="s">
        <v>15</v>
      </c>
      <c r="G1319" t="s">
        <v>16</v>
      </c>
      <c r="H1319">
        <v>48000000</v>
      </c>
      <c r="I1319">
        <v>7.1</v>
      </c>
      <c r="J1319" t="str">
        <f>IF(ISNUMBER(SEARCH("|",D1319)),LEFT(D1319,SEARCH("|",D1319)-1),D1319)</f>
        <v>Action</v>
      </c>
      <c r="K1319">
        <f>(C1319-H1319)</f>
        <v>12652036</v>
      </c>
      <c r="L1319">
        <f>CORREL(H1319:H5104,C1319:C5104)</f>
        <v>9.1353490775185731E-2</v>
      </c>
    </row>
    <row r="1320" spans="1:12">
      <c r="A1320" t="s">
        <v>2452</v>
      </c>
      <c r="B1320">
        <v>90</v>
      </c>
      <c r="C1320">
        <v>18621249</v>
      </c>
      <c r="D1320" t="s">
        <v>96</v>
      </c>
      <c r="E1320" t="s">
        <v>2453</v>
      </c>
      <c r="F1320" t="s">
        <v>15</v>
      </c>
      <c r="G1320" t="s">
        <v>16</v>
      </c>
      <c r="H1320">
        <v>6000000</v>
      </c>
      <c r="I1320">
        <v>7.5</v>
      </c>
      <c r="J1320" t="str">
        <f>IF(ISNUMBER(SEARCH("|",D1320)),LEFT(D1320,SEARCH("|",D1320)-1),D1320)</f>
        <v>Comedy</v>
      </c>
      <c r="K1320">
        <f>(C1320-H1320)</f>
        <v>12621249</v>
      </c>
      <c r="L1320">
        <f>CORREL(H1320:H5105,C1320:C5105)</f>
        <v>9.1379622320406903E-2</v>
      </c>
    </row>
    <row r="1321" spans="1:12">
      <c r="A1321" t="s">
        <v>2454</v>
      </c>
      <c r="B1321">
        <v>121</v>
      </c>
      <c r="C1321">
        <v>21569041</v>
      </c>
      <c r="D1321" t="s">
        <v>256</v>
      </c>
      <c r="E1321" t="s">
        <v>2455</v>
      </c>
      <c r="F1321" t="s">
        <v>15</v>
      </c>
      <c r="G1321" t="s">
        <v>16</v>
      </c>
      <c r="H1321">
        <v>9000000</v>
      </c>
      <c r="I1321">
        <v>6.6</v>
      </c>
      <c r="J1321" t="str">
        <f>IF(ISNUMBER(SEARCH("|",D1321)),LEFT(D1321,SEARCH("|",D1321)-1),D1321)</f>
        <v>Drama</v>
      </c>
      <c r="K1321">
        <f>(C1321-H1321)</f>
        <v>12569041</v>
      </c>
      <c r="L1321">
        <f>CORREL(H1321:H5106,C1321:C5106)</f>
        <v>9.137364255497428E-2</v>
      </c>
    </row>
    <row r="1322" spans="1:12">
      <c r="A1322" t="s">
        <v>562</v>
      </c>
      <c r="B1322">
        <v>138</v>
      </c>
      <c r="C1322">
        <v>132550960</v>
      </c>
      <c r="D1322" t="s">
        <v>18</v>
      </c>
      <c r="E1322" t="s">
        <v>2456</v>
      </c>
      <c r="F1322" t="s">
        <v>15</v>
      </c>
      <c r="G1322" t="s">
        <v>16</v>
      </c>
      <c r="H1322">
        <v>120000000</v>
      </c>
      <c r="I1322">
        <v>6.7</v>
      </c>
      <c r="J1322" t="str">
        <f>IF(ISNUMBER(SEARCH("|",D1322)),LEFT(D1322,SEARCH("|",D1322)-1),D1322)</f>
        <v>Action</v>
      </c>
      <c r="K1322">
        <f>(C1322-H1322)</f>
        <v>12550960</v>
      </c>
      <c r="L1322">
        <f>CORREL(H1322:H5107,C1322:C5107)</f>
        <v>9.1373131813916958E-2</v>
      </c>
    </row>
    <row r="1323" spans="1:12">
      <c r="A1323" t="s">
        <v>452</v>
      </c>
      <c r="B1323">
        <v>158</v>
      </c>
      <c r="C1323">
        <v>102515793</v>
      </c>
      <c r="D1323" t="s">
        <v>453</v>
      </c>
      <c r="E1323" t="s">
        <v>2457</v>
      </c>
      <c r="F1323" t="s">
        <v>15</v>
      </c>
      <c r="G1323" t="s">
        <v>16</v>
      </c>
      <c r="H1323">
        <v>90000000</v>
      </c>
      <c r="I1323">
        <v>7.8</v>
      </c>
      <c r="J1323" t="str">
        <f>IF(ISNUMBER(SEARCH("|",D1323)),LEFT(D1323,SEARCH("|",D1323)-1),D1323)</f>
        <v>Crime</v>
      </c>
      <c r="K1323">
        <f>(C1323-H1323)</f>
        <v>12515793</v>
      </c>
      <c r="L1323">
        <f>CORREL(H1323:H5108,C1323:C5108)</f>
        <v>9.1224830344278487E-2</v>
      </c>
    </row>
    <row r="1324" spans="1:12">
      <c r="A1324" t="s">
        <v>1738</v>
      </c>
      <c r="B1324">
        <v>124</v>
      </c>
      <c r="C1324">
        <v>27441122</v>
      </c>
      <c r="D1324" t="s">
        <v>2458</v>
      </c>
      <c r="E1324" t="s">
        <v>2459</v>
      </c>
      <c r="F1324" t="s">
        <v>15</v>
      </c>
      <c r="G1324" t="s">
        <v>16</v>
      </c>
      <c r="H1324">
        <v>15000000</v>
      </c>
      <c r="I1324">
        <v>7.2</v>
      </c>
      <c r="J1324" t="str">
        <f>IF(ISNUMBER(SEARCH("|",D1324)),LEFT(D1324,SEARCH("|",D1324)-1),D1324)</f>
        <v>Drama</v>
      </c>
      <c r="K1324">
        <f>(C1324-H1324)</f>
        <v>12441122</v>
      </c>
      <c r="L1324">
        <f>CORREL(H1324:H5109,C1324:C5109)</f>
        <v>9.1184415737591729E-2</v>
      </c>
    </row>
    <row r="1325" spans="1:12">
      <c r="A1325" t="s">
        <v>501</v>
      </c>
      <c r="B1325">
        <v>116</v>
      </c>
      <c r="C1325">
        <v>54414716</v>
      </c>
      <c r="D1325" t="s">
        <v>397</v>
      </c>
      <c r="E1325" t="s">
        <v>2460</v>
      </c>
      <c r="F1325" t="s">
        <v>15</v>
      </c>
      <c r="G1325" t="s">
        <v>16</v>
      </c>
      <c r="H1325">
        <v>42000000</v>
      </c>
      <c r="I1325">
        <v>6.3</v>
      </c>
      <c r="J1325" t="str">
        <f>IF(ISNUMBER(SEARCH("|",D1325)),LEFT(D1325,SEARCH("|",D1325)-1),D1325)</f>
        <v>Comedy</v>
      </c>
      <c r="K1325">
        <f>(C1325-H1325)</f>
        <v>12414716</v>
      </c>
      <c r="L1325">
        <f>CORREL(H1325:H5110,C1325:C5110)</f>
        <v>9.1193471940290025E-2</v>
      </c>
    </row>
    <row r="1326" spans="1:12">
      <c r="A1326" t="s">
        <v>2461</v>
      </c>
      <c r="B1326">
        <v>144</v>
      </c>
      <c r="C1326">
        <v>20400000</v>
      </c>
      <c r="D1326" t="s">
        <v>1407</v>
      </c>
      <c r="E1326" t="s">
        <v>2462</v>
      </c>
      <c r="F1326" t="s">
        <v>15</v>
      </c>
      <c r="G1326" t="s">
        <v>16</v>
      </c>
      <c r="H1326">
        <v>8000000</v>
      </c>
      <c r="I1326">
        <v>6.9</v>
      </c>
      <c r="J1326" t="str">
        <f>IF(ISNUMBER(SEARCH("|",D1326)),LEFT(D1326,SEARCH("|",D1326)-1),D1326)</f>
        <v>Drama</v>
      </c>
      <c r="K1326">
        <f>(C1326-H1326)</f>
        <v>12400000</v>
      </c>
      <c r="L1326">
        <f>CORREL(H1326:H5111,C1326:C5111)</f>
        <v>9.1221016566986848E-2</v>
      </c>
    </row>
    <row r="1327" spans="1:12">
      <c r="A1327" t="s">
        <v>873</v>
      </c>
      <c r="B1327">
        <v>107</v>
      </c>
      <c r="C1327">
        <v>42385520</v>
      </c>
      <c r="D1327" t="s">
        <v>565</v>
      </c>
      <c r="E1327" t="s">
        <v>2463</v>
      </c>
      <c r="F1327" t="s">
        <v>15</v>
      </c>
      <c r="G1327" t="s">
        <v>16</v>
      </c>
      <c r="H1327">
        <v>30000000</v>
      </c>
      <c r="I1327">
        <v>6.2</v>
      </c>
      <c r="J1327" t="str">
        <f>IF(ISNUMBER(SEARCH("|",D1327)),LEFT(D1327,SEARCH("|",D1327)-1),D1327)</f>
        <v>Drama</v>
      </c>
      <c r="K1327">
        <f>(C1327-H1327)</f>
        <v>12385520</v>
      </c>
      <c r="L1327">
        <f>CORREL(H1327:H5112,C1327:C5112)</f>
        <v>9.121855880218635E-2</v>
      </c>
    </row>
    <row r="1328" spans="1:12">
      <c r="A1328" t="s">
        <v>2464</v>
      </c>
      <c r="B1328">
        <v>106</v>
      </c>
      <c r="C1328">
        <v>17382982</v>
      </c>
      <c r="D1328" t="s">
        <v>493</v>
      </c>
      <c r="E1328" t="s">
        <v>2465</v>
      </c>
      <c r="F1328" t="s">
        <v>1316</v>
      </c>
      <c r="G1328" t="s">
        <v>16</v>
      </c>
      <c r="H1328">
        <v>5000000</v>
      </c>
      <c r="I1328">
        <v>5.2</v>
      </c>
      <c r="J1328" t="str">
        <f>IF(ISNUMBER(SEARCH("|",D1328)),LEFT(D1328,SEARCH("|",D1328)-1),D1328)</f>
        <v>Drama</v>
      </c>
      <c r="K1328">
        <f>(C1328-H1328)</f>
        <v>12382982</v>
      </c>
      <c r="L1328">
        <f>CORREL(H1328:H5113,C1328:C5113)</f>
        <v>9.1242913332062345E-2</v>
      </c>
    </row>
    <row r="1329" spans="1:12">
      <c r="A1329" t="s">
        <v>2466</v>
      </c>
      <c r="B1329">
        <v>100</v>
      </c>
      <c r="C1329">
        <v>15369573</v>
      </c>
      <c r="D1329" t="s">
        <v>154</v>
      </c>
      <c r="E1329" t="s">
        <v>2467</v>
      </c>
      <c r="F1329" t="s">
        <v>15</v>
      </c>
      <c r="G1329" t="s">
        <v>16</v>
      </c>
      <c r="H1329">
        <v>3000000</v>
      </c>
      <c r="I1329">
        <v>5.3</v>
      </c>
      <c r="J1329" t="str">
        <f>IF(ISNUMBER(SEARCH("|",D1329)),LEFT(D1329,SEARCH("|",D1329)-1),D1329)</f>
        <v>Adventure</v>
      </c>
      <c r="K1329">
        <f>(C1329-H1329)</f>
        <v>12369573</v>
      </c>
      <c r="L1329">
        <f>CORREL(H1329:H5114,C1329:C5114)</f>
        <v>9.1234674478605213E-2</v>
      </c>
    </row>
    <row r="1330" spans="1:12">
      <c r="A1330" t="s">
        <v>2013</v>
      </c>
      <c r="B1330">
        <v>110</v>
      </c>
      <c r="C1330">
        <v>57362581</v>
      </c>
      <c r="D1330" t="s">
        <v>1729</v>
      </c>
      <c r="E1330" t="s">
        <v>2468</v>
      </c>
      <c r="F1330" t="s">
        <v>15</v>
      </c>
      <c r="G1330" t="s">
        <v>2469</v>
      </c>
      <c r="H1330">
        <v>45000000</v>
      </c>
      <c r="I1330">
        <v>5.4</v>
      </c>
      <c r="J1330" t="str">
        <f>IF(ISNUMBER(SEARCH("|",D1330)),LEFT(D1330,SEARCH("|",D1330)-1),D1330)</f>
        <v>Action</v>
      </c>
      <c r="K1330">
        <f>(C1330-H1330)</f>
        <v>12362581</v>
      </c>
      <c r="L1330">
        <f>CORREL(H1330:H5115,C1330:C5115)</f>
        <v>9.1222280348795343E-2</v>
      </c>
    </row>
    <row r="1331" spans="1:12">
      <c r="A1331" t="s">
        <v>1722</v>
      </c>
      <c r="B1331">
        <v>123</v>
      </c>
      <c r="C1331">
        <v>202351611</v>
      </c>
      <c r="D1331" t="s">
        <v>2470</v>
      </c>
      <c r="E1331" t="s">
        <v>2471</v>
      </c>
      <c r="F1331" t="s">
        <v>15</v>
      </c>
      <c r="G1331" t="s">
        <v>16</v>
      </c>
      <c r="H1331">
        <v>190000000</v>
      </c>
      <c r="I1331">
        <v>7</v>
      </c>
      <c r="J1331" t="str">
        <f>IF(ISNUMBER(SEARCH("|",D1331)),LEFT(D1331,SEARCH("|",D1331)-1),D1331)</f>
        <v>Action</v>
      </c>
      <c r="K1331">
        <f>(C1331-H1331)</f>
        <v>12351611</v>
      </c>
      <c r="L1331">
        <f>CORREL(H1331:H5116,C1331:C5116)</f>
        <v>9.1249433830773968E-2</v>
      </c>
    </row>
    <row r="1332" spans="1:12">
      <c r="A1332" t="s">
        <v>2472</v>
      </c>
      <c r="B1332">
        <v>99</v>
      </c>
      <c r="C1332">
        <v>52320979</v>
      </c>
      <c r="D1332" t="s">
        <v>239</v>
      </c>
      <c r="E1332" t="s">
        <v>2473</v>
      </c>
      <c r="F1332" t="s">
        <v>15</v>
      </c>
      <c r="G1332" t="s">
        <v>16</v>
      </c>
      <c r="H1332">
        <v>40000000</v>
      </c>
      <c r="I1332">
        <v>6.8</v>
      </c>
      <c r="J1332" t="str">
        <f>IF(ISNUMBER(SEARCH("|",D1332)),LEFT(D1332,SEARCH("|",D1332)-1),D1332)</f>
        <v>Drama</v>
      </c>
      <c r="K1332">
        <f>(C1332-H1332)</f>
        <v>12320979</v>
      </c>
      <c r="L1332">
        <f>CORREL(H1332:H5117,C1332:C5117)</f>
        <v>9.0651365597306022E-2</v>
      </c>
    </row>
    <row r="1333" spans="1:12">
      <c r="A1333" t="s">
        <v>1647</v>
      </c>
      <c r="B1333">
        <v>102</v>
      </c>
      <c r="C1333">
        <v>62318875</v>
      </c>
      <c r="D1333" t="s">
        <v>470</v>
      </c>
      <c r="E1333" t="s">
        <v>2474</v>
      </c>
      <c r="F1333" t="s">
        <v>15</v>
      </c>
      <c r="G1333" t="s">
        <v>16</v>
      </c>
      <c r="H1333">
        <v>50000000</v>
      </c>
      <c r="I1333">
        <v>6.8</v>
      </c>
      <c r="J1333" t="str">
        <f>IF(ISNUMBER(SEARCH("|",D1333)),LEFT(D1333,SEARCH("|",D1333)-1),D1333)</f>
        <v>Action</v>
      </c>
      <c r="K1333">
        <f>(C1333-H1333)</f>
        <v>12318875</v>
      </c>
      <c r="L1333">
        <f>CORREL(H1333:H5118,C1333:C5118)</f>
        <v>9.0679216350211048E-2</v>
      </c>
    </row>
    <row r="1334" spans="1:12">
      <c r="A1334" t="s">
        <v>455</v>
      </c>
      <c r="B1334">
        <v>108</v>
      </c>
      <c r="C1334">
        <v>33313582</v>
      </c>
      <c r="D1334" t="s">
        <v>2475</v>
      </c>
      <c r="E1334" t="s">
        <v>2476</v>
      </c>
      <c r="F1334" t="s">
        <v>15</v>
      </c>
      <c r="G1334" t="s">
        <v>16</v>
      </c>
      <c r="H1334">
        <v>21000000</v>
      </c>
      <c r="I1334">
        <v>6.5</v>
      </c>
      <c r="J1334" t="str">
        <f>IF(ISNUMBER(SEARCH("|",D1334)),LEFT(D1334,SEARCH("|",D1334)-1),D1334)</f>
        <v>Comedy</v>
      </c>
      <c r="K1334">
        <f>(C1334-H1334)</f>
        <v>12313582</v>
      </c>
      <c r="L1334">
        <f>CORREL(H1334:H5119,C1334:C5119)</f>
        <v>9.0704734362240455E-2</v>
      </c>
    </row>
    <row r="1335" spans="1:12">
      <c r="A1335" t="s">
        <v>2477</v>
      </c>
      <c r="B1335">
        <v>106</v>
      </c>
      <c r="C1335">
        <v>62453315</v>
      </c>
      <c r="D1335" t="s">
        <v>2478</v>
      </c>
      <c r="E1335" t="s">
        <v>2479</v>
      </c>
      <c r="F1335" t="s">
        <v>15</v>
      </c>
      <c r="G1335" t="s">
        <v>16</v>
      </c>
      <c r="H1335">
        <v>50200000</v>
      </c>
      <c r="I1335">
        <v>7.1</v>
      </c>
      <c r="J1335" t="str">
        <f>IF(ISNUMBER(SEARCH("|",D1335)),LEFT(D1335,SEARCH("|",D1335)-1),D1335)</f>
        <v>Romance</v>
      </c>
      <c r="K1335">
        <f>(C1335-H1335)</f>
        <v>12253315</v>
      </c>
      <c r="L1335">
        <f>CORREL(H1335:H5120,C1335:C5120)</f>
        <v>9.0721606121491022E-2</v>
      </c>
    </row>
    <row r="1336" spans="1:12">
      <c r="A1336" t="s">
        <v>1127</v>
      </c>
      <c r="B1336">
        <v>103</v>
      </c>
      <c r="C1336">
        <v>70117571</v>
      </c>
      <c r="D1336" t="s">
        <v>18</v>
      </c>
      <c r="E1336" t="s">
        <v>2480</v>
      </c>
      <c r="F1336" t="s">
        <v>15</v>
      </c>
      <c r="G1336" t="s">
        <v>16</v>
      </c>
      <c r="H1336">
        <v>58000000</v>
      </c>
      <c r="I1336">
        <v>6.4</v>
      </c>
      <c r="J1336" t="str">
        <f>IF(ISNUMBER(SEARCH("|",D1336)),LEFT(D1336,SEARCH("|",D1336)-1),D1336)</f>
        <v>Action</v>
      </c>
      <c r="K1336">
        <f>(C1336-H1336)</f>
        <v>12117571</v>
      </c>
      <c r="L1336">
        <f>CORREL(H1336:H5121,C1336:C5121)</f>
        <v>9.0747010917337181E-2</v>
      </c>
    </row>
    <row r="1337" spans="1:12">
      <c r="A1337" t="s">
        <v>247</v>
      </c>
      <c r="B1337">
        <v>104</v>
      </c>
      <c r="C1337">
        <v>42071069</v>
      </c>
      <c r="D1337" t="s">
        <v>479</v>
      </c>
      <c r="E1337" t="s">
        <v>2481</v>
      </c>
      <c r="F1337" t="s">
        <v>15</v>
      </c>
      <c r="G1337" t="s">
        <v>16</v>
      </c>
      <c r="H1337">
        <v>30000000</v>
      </c>
      <c r="I1337">
        <v>6.2</v>
      </c>
      <c r="J1337" t="str">
        <f>IF(ISNUMBER(SEARCH("|",D1337)),LEFT(D1337,SEARCH("|",D1337)-1),D1337)</f>
        <v>Comedy</v>
      </c>
      <c r="K1337">
        <f>(C1337-H1337)</f>
        <v>12071069</v>
      </c>
      <c r="L1337">
        <f>CORREL(H1337:H5122,C1337:C5122)</f>
        <v>9.0766447037550102E-2</v>
      </c>
    </row>
    <row r="1338" spans="1:12">
      <c r="A1338" t="s">
        <v>73</v>
      </c>
      <c r="B1338">
        <v>99</v>
      </c>
      <c r="C1338">
        <v>42057340</v>
      </c>
      <c r="D1338" t="s">
        <v>867</v>
      </c>
      <c r="E1338" t="s">
        <v>2482</v>
      </c>
      <c r="F1338" t="s">
        <v>15</v>
      </c>
      <c r="G1338" t="s">
        <v>16</v>
      </c>
      <c r="H1338">
        <v>30000000</v>
      </c>
      <c r="I1338">
        <v>6.6</v>
      </c>
      <c r="J1338" t="str">
        <f>IF(ISNUMBER(SEARCH("|",D1338)),LEFT(D1338,SEARCH("|",D1338)-1),D1338)</f>
        <v>Horror</v>
      </c>
      <c r="K1338">
        <f>(C1338-H1338)</f>
        <v>12057340</v>
      </c>
      <c r="L1338">
        <f>CORREL(H1338:H5123,C1338:C5123)</f>
        <v>9.0790805298114743E-2</v>
      </c>
    </row>
    <row r="1339" spans="1:12">
      <c r="A1339" t="s">
        <v>1943</v>
      </c>
      <c r="B1339">
        <v>123</v>
      </c>
      <c r="C1339">
        <v>32051917</v>
      </c>
      <c r="D1339" t="s">
        <v>453</v>
      </c>
      <c r="E1339" t="s">
        <v>2483</v>
      </c>
      <c r="F1339" t="s">
        <v>15</v>
      </c>
      <c r="G1339" t="s">
        <v>16</v>
      </c>
      <c r="H1339">
        <v>20000000</v>
      </c>
      <c r="I1339">
        <v>6.6</v>
      </c>
      <c r="J1339" t="str">
        <f>IF(ISNUMBER(SEARCH("|",D1339)),LEFT(D1339,SEARCH("|",D1339)-1),D1339)</f>
        <v>Crime</v>
      </c>
      <c r="K1339">
        <f>(C1339-H1339)</f>
        <v>12051917</v>
      </c>
      <c r="L1339">
        <f>CORREL(H1339:H5124,C1339:C5124)</f>
        <v>9.0815166627961574E-2</v>
      </c>
    </row>
    <row r="1340" spans="1:12">
      <c r="A1340" t="s">
        <v>2484</v>
      </c>
      <c r="B1340">
        <v>95</v>
      </c>
      <c r="C1340">
        <v>42043633</v>
      </c>
      <c r="D1340" t="s">
        <v>996</v>
      </c>
      <c r="E1340" t="s">
        <v>2485</v>
      </c>
      <c r="F1340" t="s">
        <v>15</v>
      </c>
      <c r="G1340" t="s">
        <v>16</v>
      </c>
      <c r="H1340">
        <v>30000000</v>
      </c>
      <c r="I1340">
        <v>7</v>
      </c>
      <c r="J1340" t="str">
        <f>IF(ISNUMBER(SEARCH("|",D1340)),LEFT(D1340,SEARCH("|",D1340)-1),D1340)</f>
        <v>Fantasy</v>
      </c>
      <c r="K1340">
        <f>(C1340-H1340)</f>
        <v>12043633</v>
      </c>
      <c r="L1340">
        <f>CORREL(H1340:H5125,C1340:C5125)</f>
        <v>9.0830576938417076E-2</v>
      </c>
    </row>
    <row r="1341" spans="1:12">
      <c r="A1341" t="s">
        <v>981</v>
      </c>
      <c r="B1341">
        <v>88</v>
      </c>
      <c r="C1341">
        <v>32014289</v>
      </c>
      <c r="D1341" t="s">
        <v>96</v>
      </c>
      <c r="E1341" t="s">
        <v>2486</v>
      </c>
      <c r="F1341" t="s">
        <v>15</v>
      </c>
      <c r="G1341" t="s">
        <v>16</v>
      </c>
      <c r="H1341">
        <v>20000000</v>
      </c>
      <c r="I1341">
        <v>3.5</v>
      </c>
      <c r="J1341" t="str">
        <f>IF(ISNUMBER(SEARCH("|",D1341)),LEFT(D1341,SEARCH("|",D1341)-1),D1341)</f>
        <v>Comedy</v>
      </c>
      <c r="K1341">
        <f>(C1341-H1341)</f>
        <v>12014289</v>
      </c>
      <c r="L1341">
        <f>CORREL(H1341:H5126,C1341:C5126)</f>
        <v>9.08549610797975E-2</v>
      </c>
    </row>
    <row r="1342" spans="1:12">
      <c r="A1342" t="s">
        <v>2487</v>
      </c>
      <c r="B1342">
        <v>107</v>
      </c>
      <c r="C1342">
        <v>52000688</v>
      </c>
      <c r="D1342" t="s">
        <v>18</v>
      </c>
      <c r="E1342" t="s">
        <v>2488</v>
      </c>
      <c r="F1342" t="s">
        <v>15</v>
      </c>
      <c r="G1342" t="s">
        <v>16</v>
      </c>
      <c r="H1342">
        <v>40000000</v>
      </c>
      <c r="I1342">
        <v>6.4</v>
      </c>
      <c r="J1342" t="str">
        <f>IF(ISNUMBER(SEARCH("|",D1342)),LEFT(D1342,SEARCH("|",D1342)-1),D1342)</f>
        <v>Action</v>
      </c>
      <c r="K1342">
        <f>(C1342-H1342)</f>
        <v>12000688</v>
      </c>
      <c r="L1342">
        <f>CORREL(H1342:H5127,C1342:C5127)</f>
        <v>9.0870340625596152E-2</v>
      </c>
    </row>
    <row r="1343" spans="1:12">
      <c r="A1343" t="s">
        <v>2489</v>
      </c>
      <c r="B1343">
        <v>98</v>
      </c>
      <c r="C1343">
        <v>14400000</v>
      </c>
      <c r="D1343" t="s">
        <v>1799</v>
      </c>
      <c r="E1343" t="s">
        <v>2490</v>
      </c>
      <c r="F1343" t="s">
        <v>15</v>
      </c>
      <c r="G1343" t="s">
        <v>16</v>
      </c>
      <c r="H1343">
        <v>2500000</v>
      </c>
      <c r="I1343">
        <v>4.5999999999999996</v>
      </c>
      <c r="J1343" t="str">
        <f>IF(ISNUMBER(SEARCH("|",D1343)),LEFT(D1343,SEARCH("|",D1343)-1),D1343)</f>
        <v>Horror</v>
      </c>
      <c r="K1343">
        <f>(C1343-H1343)</f>
        <v>11900000</v>
      </c>
      <c r="L1343">
        <f>CORREL(H1343:H5128,C1343:C5128)</f>
        <v>9.0898055369991404E-2</v>
      </c>
    </row>
    <row r="1344" spans="1:12">
      <c r="A1344" t="s">
        <v>658</v>
      </c>
      <c r="B1344">
        <v>111</v>
      </c>
      <c r="C1344">
        <v>71844424</v>
      </c>
      <c r="D1344" t="s">
        <v>874</v>
      </c>
      <c r="E1344" t="s">
        <v>2491</v>
      </c>
      <c r="F1344" t="s">
        <v>15</v>
      </c>
      <c r="G1344" t="s">
        <v>16</v>
      </c>
      <c r="H1344">
        <v>60000000</v>
      </c>
      <c r="I1344">
        <v>7.3</v>
      </c>
      <c r="J1344" t="str">
        <f>IF(ISNUMBER(SEARCH("|",D1344)),LEFT(D1344,SEARCH("|",D1344)-1),D1344)</f>
        <v>Documentary</v>
      </c>
      <c r="K1344">
        <f>(C1344-H1344)</f>
        <v>11844424</v>
      </c>
      <c r="L1344">
        <f>CORREL(H1344:H5129,C1344:C5129)</f>
        <v>9.0883967633208634E-2</v>
      </c>
    </row>
    <row r="1345" spans="1:12">
      <c r="A1345" t="s">
        <v>328</v>
      </c>
      <c r="B1345">
        <v>128</v>
      </c>
      <c r="C1345">
        <v>31838002</v>
      </c>
      <c r="D1345" t="s">
        <v>744</v>
      </c>
      <c r="E1345" t="s">
        <v>2492</v>
      </c>
      <c r="F1345" t="s">
        <v>15</v>
      </c>
      <c r="G1345" t="s">
        <v>16</v>
      </c>
      <c r="H1345">
        <v>20000000</v>
      </c>
      <c r="I1345">
        <v>7.6</v>
      </c>
      <c r="J1345" t="str">
        <f>IF(ISNUMBER(SEARCH("|",D1345)),LEFT(D1345,SEARCH("|",D1345)-1),D1345)</f>
        <v>Biography</v>
      </c>
      <c r="K1345">
        <f>(C1345-H1345)</f>
        <v>11838002</v>
      </c>
      <c r="L1345">
        <f>CORREL(H1345:H5130,C1345:C5130)</f>
        <v>9.0901356151654872E-2</v>
      </c>
    </row>
    <row r="1346" spans="1:12">
      <c r="A1346" t="s">
        <v>2493</v>
      </c>
      <c r="B1346">
        <v>98</v>
      </c>
      <c r="C1346">
        <v>36833473</v>
      </c>
      <c r="D1346" t="s">
        <v>35</v>
      </c>
      <c r="E1346" t="s">
        <v>2494</v>
      </c>
      <c r="F1346" t="s">
        <v>15</v>
      </c>
      <c r="G1346" t="s">
        <v>357</v>
      </c>
      <c r="H1346">
        <v>25000000</v>
      </c>
      <c r="I1346">
        <v>6.6</v>
      </c>
      <c r="J1346" t="str">
        <f>IF(ISNUMBER(SEARCH("|",D1346)),LEFT(D1346,SEARCH("|",D1346)-1),D1346)</f>
        <v>Action</v>
      </c>
      <c r="K1346">
        <f>(C1346-H1346)</f>
        <v>11833473</v>
      </c>
      <c r="L1346">
        <f>CORREL(H1346:H5131,C1346:C5131)</f>
        <v>9.0916522647667419E-2</v>
      </c>
    </row>
    <row r="1347" spans="1:12">
      <c r="A1347" t="s">
        <v>2005</v>
      </c>
      <c r="B1347">
        <v>113</v>
      </c>
      <c r="C1347">
        <v>12006514</v>
      </c>
      <c r="D1347" t="s">
        <v>233</v>
      </c>
      <c r="E1347" t="s">
        <v>2495</v>
      </c>
      <c r="F1347" t="s">
        <v>15</v>
      </c>
      <c r="G1347" t="s">
        <v>16</v>
      </c>
      <c r="H1347">
        <v>250000</v>
      </c>
      <c r="I1347">
        <v>7.3</v>
      </c>
      <c r="J1347" t="str">
        <f>IF(ISNUMBER(SEARCH("|",D1347)),LEFT(D1347,SEARCH("|",D1347)-1),D1347)</f>
        <v>Comedy</v>
      </c>
      <c r="K1347">
        <f>(C1347-H1347)</f>
        <v>11756514</v>
      </c>
      <c r="L1347">
        <f>CORREL(H1347:H5132,C1347:C5132)</f>
        <v>9.0936912734944142E-2</v>
      </c>
    </row>
    <row r="1348" spans="1:12">
      <c r="A1348" t="s">
        <v>2496</v>
      </c>
      <c r="B1348">
        <v>100</v>
      </c>
      <c r="C1348">
        <v>13746550</v>
      </c>
      <c r="D1348" t="s">
        <v>1727</v>
      </c>
      <c r="E1348" t="s">
        <v>2497</v>
      </c>
      <c r="F1348" t="s">
        <v>15</v>
      </c>
      <c r="G1348" t="s">
        <v>16</v>
      </c>
      <c r="H1348">
        <v>2000000</v>
      </c>
      <c r="I1348">
        <v>6.1</v>
      </c>
      <c r="J1348" t="str">
        <f>IF(ISNUMBER(SEARCH("|",D1348)),LEFT(D1348,SEARCH("|",D1348)-1),D1348)</f>
        <v>Action</v>
      </c>
      <c r="K1348">
        <f>(C1348-H1348)</f>
        <v>11746550</v>
      </c>
      <c r="L1348">
        <f>CORREL(H1348:H5133,C1348:C5133)</f>
        <v>9.0917565559005514E-2</v>
      </c>
    </row>
    <row r="1349" spans="1:12">
      <c r="A1349" t="s">
        <v>2498</v>
      </c>
      <c r="B1349">
        <v>89</v>
      </c>
      <c r="C1349">
        <v>15655665</v>
      </c>
      <c r="D1349" t="s">
        <v>128</v>
      </c>
      <c r="E1349" t="s">
        <v>2499</v>
      </c>
      <c r="F1349" t="s">
        <v>15</v>
      </c>
      <c r="G1349" t="s">
        <v>16</v>
      </c>
      <c r="H1349">
        <v>4000000</v>
      </c>
      <c r="I1349">
        <v>3.1</v>
      </c>
      <c r="J1349" t="str">
        <f>IF(ISNUMBER(SEARCH("|",D1349)),LEFT(D1349,SEARCH("|",D1349)-1),D1349)</f>
        <v>Comedy</v>
      </c>
      <c r="K1349">
        <f>(C1349-H1349)</f>
        <v>11655665</v>
      </c>
      <c r="L1349">
        <f>CORREL(H1349:H5134,C1349:C5134)</f>
        <v>9.0902121432266322E-2</v>
      </c>
    </row>
    <row r="1350" spans="1:12">
      <c r="A1350" t="s">
        <v>2500</v>
      </c>
      <c r="B1350">
        <v>127</v>
      </c>
      <c r="C1350">
        <v>101643008</v>
      </c>
      <c r="D1350" t="s">
        <v>215</v>
      </c>
      <c r="E1350" t="s">
        <v>2501</v>
      </c>
      <c r="F1350" t="s">
        <v>15</v>
      </c>
      <c r="G1350" t="s">
        <v>16</v>
      </c>
      <c r="H1350">
        <v>90000000</v>
      </c>
      <c r="I1350">
        <v>6.5</v>
      </c>
      <c r="J1350" t="str">
        <f>IF(ISNUMBER(SEARCH("|",D1350)),LEFT(D1350,SEARCH("|",D1350)-1),D1350)</f>
        <v>Action</v>
      </c>
      <c r="K1350">
        <f>(C1350-H1350)</f>
        <v>11643008</v>
      </c>
      <c r="L1350">
        <f>CORREL(H1350:H5135,C1350:C5135)</f>
        <v>9.0890790749002887E-2</v>
      </c>
    </row>
    <row r="1351" spans="1:12">
      <c r="A1351" t="s">
        <v>175</v>
      </c>
      <c r="B1351">
        <v>106</v>
      </c>
      <c r="C1351">
        <v>13622333</v>
      </c>
      <c r="D1351" t="s">
        <v>882</v>
      </c>
      <c r="E1351" t="s">
        <v>2502</v>
      </c>
      <c r="F1351" t="s">
        <v>1316</v>
      </c>
      <c r="G1351" t="s">
        <v>1317</v>
      </c>
      <c r="H1351">
        <v>2000000</v>
      </c>
      <c r="I1351">
        <v>7.7</v>
      </c>
      <c r="J1351" t="str">
        <f>IF(ISNUMBER(SEARCH("|",D1351)),LEFT(D1351,SEARCH("|",D1351)-1),D1351)</f>
        <v>Adventure</v>
      </c>
      <c r="K1351">
        <f>(C1351-H1351)</f>
        <v>11622333</v>
      </c>
      <c r="L1351">
        <f>CORREL(H1351:H5136,C1351:C5136)</f>
        <v>9.0850800951317701E-2</v>
      </c>
    </row>
    <row r="1352" spans="1:12">
      <c r="A1352" t="s">
        <v>2503</v>
      </c>
      <c r="B1352">
        <v>121</v>
      </c>
      <c r="C1352">
        <v>17605861</v>
      </c>
      <c r="D1352" t="s">
        <v>560</v>
      </c>
      <c r="E1352" t="s">
        <v>2504</v>
      </c>
      <c r="F1352" t="s">
        <v>15</v>
      </c>
      <c r="G1352" t="s">
        <v>153</v>
      </c>
      <c r="H1352">
        <v>6000000</v>
      </c>
      <c r="I1352">
        <v>7.7</v>
      </c>
      <c r="J1352" t="str">
        <f>IF(ISNUMBER(SEARCH("|",D1352)),LEFT(D1352,SEARCH("|",D1352)-1),D1352)</f>
        <v>Biography</v>
      </c>
      <c r="K1352">
        <f>(C1352-H1352)</f>
        <v>11605861</v>
      </c>
      <c r="L1352">
        <f>CORREL(H1352:H5137,C1352:C5137)</f>
        <v>9.0835149251666303E-2</v>
      </c>
    </row>
    <row r="1353" spans="1:12">
      <c r="A1353" t="s">
        <v>2505</v>
      </c>
      <c r="B1353">
        <v>130</v>
      </c>
      <c r="C1353">
        <v>21589307</v>
      </c>
      <c r="D1353" t="s">
        <v>256</v>
      </c>
      <c r="E1353" t="s">
        <v>2506</v>
      </c>
      <c r="F1353" t="s">
        <v>15</v>
      </c>
      <c r="G1353" t="s">
        <v>16</v>
      </c>
      <c r="H1353">
        <v>10000000</v>
      </c>
      <c r="I1353">
        <v>7.4</v>
      </c>
      <c r="J1353" t="str">
        <f>IF(ISNUMBER(SEARCH("|",D1353)),LEFT(D1353,SEARCH("|",D1353)-1),D1353)</f>
        <v>Drama</v>
      </c>
      <c r="K1353">
        <f>(C1353-H1353)</f>
        <v>11589307</v>
      </c>
      <c r="L1353">
        <f>CORREL(H1353:H5138,C1353:C5138)</f>
        <v>9.0827830101342225E-2</v>
      </c>
    </row>
    <row r="1354" spans="1:12">
      <c r="A1354" t="s">
        <v>2507</v>
      </c>
      <c r="B1354">
        <v>104</v>
      </c>
      <c r="C1354">
        <v>31584722</v>
      </c>
      <c r="D1354" t="s">
        <v>128</v>
      </c>
      <c r="E1354" t="s">
        <v>2508</v>
      </c>
      <c r="F1354" t="s">
        <v>15</v>
      </c>
      <c r="G1354" t="s">
        <v>16</v>
      </c>
      <c r="H1354">
        <v>20000000</v>
      </c>
      <c r="I1354">
        <v>6.4</v>
      </c>
      <c r="J1354" t="str">
        <f>IF(ISNUMBER(SEARCH("|",D1354)),LEFT(D1354,SEARCH("|",D1354)-1),D1354)</f>
        <v>Comedy</v>
      </c>
      <c r="K1354">
        <f>(C1354-H1354)</f>
        <v>11584722</v>
      </c>
      <c r="L1354">
        <f>CORREL(H1354:H5139,C1354:C5139)</f>
        <v>9.0827951992237727E-2</v>
      </c>
    </row>
    <row r="1355" spans="1:12">
      <c r="A1355" t="s">
        <v>2509</v>
      </c>
      <c r="B1355">
        <v>82</v>
      </c>
      <c r="C1355">
        <v>25571351</v>
      </c>
      <c r="D1355" t="s">
        <v>709</v>
      </c>
      <c r="E1355" t="s">
        <v>2510</v>
      </c>
      <c r="F1355" t="s">
        <v>15</v>
      </c>
      <c r="G1355" t="s">
        <v>16</v>
      </c>
      <c r="H1355">
        <v>14000000</v>
      </c>
      <c r="I1355">
        <v>6.6</v>
      </c>
      <c r="J1355" t="str">
        <f>IF(ISNUMBER(SEARCH("|",D1355)),LEFT(D1355,SEARCH("|",D1355)-1),D1355)</f>
        <v>Adventure</v>
      </c>
      <c r="K1355">
        <f>(C1355-H1355)</f>
        <v>11571351</v>
      </c>
      <c r="L1355">
        <f>CORREL(H1355:H5140,C1355:C5140)</f>
        <v>9.0842815848535263E-2</v>
      </c>
    </row>
    <row r="1356" spans="1:12">
      <c r="A1356" t="s">
        <v>2511</v>
      </c>
      <c r="B1356">
        <v>103</v>
      </c>
      <c r="C1356">
        <v>22160085</v>
      </c>
      <c r="D1356" t="s">
        <v>140</v>
      </c>
      <c r="E1356" t="s">
        <v>2512</v>
      </c>
      <c r="F1356" t="s">
        <v>15</v>
      </c>
      <c r="G1356" t="s">
        <v>16</v>
      </c>
      <c r="H1356">
        <v>10600000</v>
      </c>
      <c r="I1356">
        <v>5.4</v>
      </c>
      <c r="J1356" t="str">
        <f>IF(ISNUMBER(SEARCH("|",D1356)),LEFT(D1356,SEARCH("|",D1356)-1),D1356)</f>
        <v>Horror</v>
      </c>
      <c r="K1356">
        <f>(C1356-H1356)</f>
        <v>11560085</v>
      </c>
      <c r="L1356">
        <f>CORREL(H1356:H5141,C1356:C5141)</f>
        <v>9.0849493070540549E-2</v>
      </c>
    </row>
    <row r="1357" spans="1:12">
      <c r="A1357" t="s">
        <v>690</v>
      </c>
      <c r="B1357">
        <v>89</v>
      </c>
      <c r="C1357">
        <v>38536376</v>
      </c>
      <c r="D1357" t="s">
        <v>691</v>
      </c>
      <c r="E1357" t="s">
        <v>2513</v>
      </c>
      <c r="F1357" t="s">
        <v>15</v>
      </c>
      <c r="G1357" t="s">
        <v>16</v>
      </c>
      <c r="H1357">
        <v>27000000</v>
      </c>
      <c r="I1357">
        <v>3.6</v>
      </c>
      <c r="J1357" t="str">
        <f>IF(ISNUMBER(SEARCH("|",D1357)),LEFT(D1357,SEARCH("|",D1357)-1),D1357)</f>
        <v>Action</v>
      </c>
      <c r="K1357">
        <f>(C1357-H1357)</f>
        <v>11536376</v>
      </c>
      <c r="L1357">
        <f>CORREL(H1357:H5142,C1357:C5142)</f>
        <v>9.085061865027369E-2</v>
      </c>
    </row>
    <row r="1358" spans="1:12">
      <c r="A1358" t="s">
        <v>658</v>
      </c>
      <c r="B1358">
        <v>96</v>
      </c>
      <c r="C1358">
        <v>39514713</v>
      </c>
      <c r="D1358" t="s">
        <v>296</v>
      </c>
      <c r="E1358" t="s">
        <v>2514</v>
      </c>
      <c r="F1358" t="s">
        <v>15</v>
      </c>
      <c r="G1358" t="s">
        <v>16</v>
      </c>
      <c r="H1358">
        <v>28000000</v>
      </c>
      <c r="I1358">
        <v>6.7</v>
      </c>
      <c r="J1358" t="str">
        <f>IF(ISNUMBER(SEARCH("|",D1358)),LEFT(D1358,SEARCH("|",D1358)-1),D1358)</f>
        <v>Comedy</v>
      </c>
      <c r="K1358">
        <f>(C1358-H1358)</f>
        <v>11514713</v>
      </c>
      <c r="L1358">
        <f>CORREL(H1358:H5143,C1358:C5143)</f>
        <v>9.087241560918892E-2</v>
      </c>
    </row>
    <row r="1359" spans="1:12">
      <c r="A1359" t="s">
        <v>2515</v>
      </c>
      <c r="B1359">
        <v>95</v>
      </c>
      <c r="C1359">
        <v>25482931</v>
      </c>
      <c r="D1359" t="s">
        <v>303</v>
      </c>
      <c r="E1359" t="s">
        <v>2516</v>
      </c>
      <c r="F1359" t="s">
        <v>15</v>
      </c>
      <c r="G1359" t="s">
        <v>16</v>
      </c>
      <c r="H1359">
        <v>14000000</v>
      </c>
      <c r="I1359">
        <v>5.7</v>
      </c>
      <c r="J1359" t="str">
        <f>IF(ISNUMBER(SEARCH("|",D1359)),LEFT(D1359,SEARCH("|",D1359)-1),D1359)</f>
        <v>Action</v>
      </c>
      <c r="K1359">
        <f>(C1359-H1359)</f>
        <v>11482931</v>
      </c>
      <c r="L1359">
        <f>CORREL(H1359:H5144,C1359:C5144)</f>
        <v>9.0894971211612094E-2</v>
      </c>
    </row>
    <row r="1360" spans="1:12">
      <c r="A1360" t="s">
        <v>2091</v>
      </c>
      <c r="B1360">
        <v>100</v>
      </c>
      <c r="C1360">
        <v>11529368</v>
      </c>
      <c r="D1360" t="s">
        <v>2517</v>
      </c>
      <c r="E1360" t="s">
        <v>2518</v>
      </c>
      <c r="F1360" t="s">
        <v>15</v>
      </c>
      <c r="G1360" t="s">
        <v>16</v>
      </c>
      <c r="H1360">
        <v>65000</v>
      </c>
      <c r="I1360">
        <v>7.3</v>
      </c>
      <c r="J1360" t="str">
        <f>IF(ISNUMBER(SEARCH("|",D1360)),LEFT(D1360,SEARCH("|",D1360)-1),D1360)</f>
        <v>Comedy</v>
      </c>
      <c r="K1360">
        <f>(C1360-H1360)</f>
        <v>11464368</v>
      </c>
      <c r="L1360">
        <f>CORREL(H1360:H5145,C1360:C5145)</f>
        <v>9.090153271834045E-2</v>
      </c>
    </row>
    <row r="1361" spans="1:12">
      <c r="A1361" t="s">
        <v>2132</v>
      </c>
      <c r="B1361">
        <v>134</v>
      </c>
      <c r="C1361">
        <v>22954968</v>
      </c>
      <c r="D1361" t="s">
        <v>20</v>
      </c>
      <c r="E1361" t="s">
        <v>2519</v>
      </c>
      <c r="F1361" t="s">
        <v>15</v>
      </c>
      <c r="G1361" t="s">
        <v>153</v>
      </c>
      <c r="H1361">
        <v>11500000</v>
      </c>
      <c r="I1361">
        <v>7.9</v>
      </c>
      <c r="J1361" t="str">
        <f>IF(ISNUMBER(SEARCH("|",D1361)),LEFT(D1361,SEARCH("|",D1361)-1),D1361)</f>
        <v>Drama</v>
      </c>
      <c r="K1361">
        <f>(C1361-H1361)</f>
        <v>11454968</v>
      </c>
      <c r="L1361">
        <f>CORREL(H1361:H5146,C1361:C5146)</f>
        <v>9.0881189180072042E-2</v>
      </c>
    </row>
    <row r="1362" spans="1:12">
      <c r="A1362" t="s">
        <v>2520</v>
      </c>
      <c r="B1362">
        <v>124</v>
      </c>
      <c r="C1362">
        <v>36447959</v>
      </c>
      <c r="D1362" t="s">
        <v>106</v>
      </c>
      <c r="E1362" t="s">
        <v>2521</v>
      </c>
      <c r="F1362" t="s">
        <v>15</v>
      </c>
      <c r="G1362" t="s">
        <v>16</v>
      </c>
      <c r="H1362">
        <v>25000000</v>
      </c>
      <c r="I1362">
        <v>7</v>
      </c>
      <c r="J1362" t="str">
        <f>IF(ISNUMBER(SEARCH("|",D1362)),LEFT(D1362,SEARCH("|",D1362)-1),D1362)</f>
        <v>Biography</v>
      </c>
      <c r="K1362">
        <f>(C1362-H1362)</f>
        <v>11447959</v>
      </c>
      <c r="L1362">
        <f>CORREL(H1362:H5147,C1362:C5147)</f>
        <v>9.0883685729927763E-2</v>
      </c>
    </row>
    <row r="1363" spans="1:12">
      <c r="A1363" t="s">
        <v>2522</v>
      </c>
      <c r="B1363">
        <v>90</v>
      </c>
      <c r="C1363">
        <v>26421314</v>
      </c>
      <c r="D1363" t="s">
        <v>2523</v>
      </c>
      <c r="E1363" t="s">
        <v>2524</v>
      </c>
      <c r="F1363" t="s">
        <v>15</v>
      </c>
      <c r="G1363" t="s">
        <v>16</v>
      </c>
      <c r="H1363">
        <v>15000000</v>
      </c>
      <c r="I1363">
        <v>4</v>
      </c>
      <c r="J1363" t="str">
        <f>IF(ISNUMBER(SEARCH("|",D1363)),LEFT(D1363,SEARCH("|",D1363)-1),D1363)</f>
        <v>Adventure</v>
      </c>
      <c r="K1363">
        <f>(C1363-H1363)</f>
        <v>11421314</v>
      </c>
      <c r="L1363">
        <f>CORREL(H1363:H5148,C1363:C5148)</f>
        <v>9.0903694240869581E-2</v>
      </c>
    </row>
    <row r="1364" spans="1:12">
      <c r="A1364" t="s">
        <v>2525</v>
      </c>
      <c r="B1364">
        <v>111</v>
      </c>
      <c r="C1364">
        <v>41407470</v>
      </c>
      <c r="D1364" t="s">
        <v>224</v>
      </c>
      <c r="E1364" t="s">
        <v>2526</v>
      </c>
      <c r="F1364" t="s">
        <v>15</v>
      </c>
      <c r="G1364" t="s">
        <v>16</v>
      </c>
      <c r="H1364">
        <v>30000000</v>
      </c>
      <c r="I1364">
        <v>7.6</v>
      </c>
      <c r="J1364" t="str">
        <f>IF(ISNUMBER(SEARCH("|",D1364)),LEFT(D1364,SEARCH("|",D1364)-1),D1364)</f>
        <v>Comedy</v>
      </c>
      <c r="K1364">
        <f>(C1364-H1364)</f>
        <v>11407470</v>
      </c>
      <c r="L1364">
        <f>CORREL(H1364:H5149,C1364:C5149)</f>
        <v>9.0911677438447261E-2</v>
      </c>
    </row>
    <row r="1365" spans="1:12">
      <c r="A1365" t="s">
        <v>2301</v>
      </c>
      <c r="B1365">
        <v>155</v>
      </c>
      <c r="C1365">
        <v>26384919</v>
      </c>
      <c r="D1365" t="s">
        <v>256</v>
      </c>
      <c r="E1365" t="s">
        <v>2527</v>
      </c>
      <c r="F1365" t="s">
        <v>15</v>
      </c>
      <c r="G1365" t="s">
        <v>16</v>
      </c>
      <c r="H1365">
        <v>15000000</v>
      </c>
      <c r="I1365">
        <v>7.9</v>
      </c>
      <c r="J1365" t="str">
        <f>IF(ISNUMBER(SEARCH("|",D1365)),LEFT(D1365,SEARCH("|",D1365)-1),D1365)</f>
        <v>Drama</v>
      </c>
      <c r="K1365">
        <f>(C1365-H1365)</f>
        <v>11384919</v>
      </c>
      <c r="L1365">
        <f>CORREL(H1365:H5150,C1365:C5150)</f>
        <v>9.093554052702342E-2</v>
      </c>
    </row>
    <row r="1366" spans="1:12">
      <c r="A1366" t="s">
        <v>2528</v>
      </c>
      <c r="B1366">
        <v>97</v>
      </c>
      <c r="C1366">
        <v>21371425</v>
      </c>
      <c r="D1366" t="s">
        <v>600</v>
      </c>
      <c r="E1366" t="s">
        <v>2529</v>
      </c>
      <c r="F1366" t="s">
        <v>15</v>
      </c>
      <c r="G1366" t="s">
        <v>16</v>
      </c>
      <c r="H1366">
        <v>10000000</v>
      </c>
      <c r="I1366">
        <v>4.4000000000000004</v>
      </c>
      <c r="J1366" t="str">
        <f>IF(ISNUMBER(SEARCH("|",D1366)),LEFT(D1366,SEARCH("|",D1366)-1),D1366)</f>
        <v>Action</v>
      </c>
      <c r="K1366">
        <f>(C1366-H1366)</f>
        <v>11371425</v>
      </c>
      <c r="L1366">
        <f>CORREL(H1366:H5151,C1366:C5151)</f>
        <v>9.0943484079516607E-2</v>
      </c>
    </row>
    <row r="1367" spans="1:12">
      <c r="A1367" t="s">
        <v>1659</v>
      </c>
      <c r="B1367">
        <v>85</v>
      </c>
      <c r="C1367">
        <v>66365290</v>
      </c>
      <c r="D1367" t="s">
        <v>96</v>
      </c>
      <c r="E1367" t="s">
        <v>2530</v>
      </c>
      <c r="F1367" t="s">
        <v>15</v>
      </c>
      <c r="G1367" t="s">
        <v>16</v>
      </c>
      <c r="H1367">
        <v>55000000</v>
      </c>
      <c r="I1367">
        <v>6.4</v>
      </c>
      <c r="J1367" t="str">
        <f>IF(ISNUMBER(SEARCH("|",D1367)),LEFT(D1367,SEARCH("|",D1367)-1),D1367)</f>
        <v>Comedy</v>
      </c>
      <c r="K1367">
        <f>(C1367-H1367)</f>
        <v>11365290</v>
      </c>
      <c r="L1367">
        <f>CORREL(H1367:H5152,C1367:C5152)</f>
        <v>9.0943285994607048E-2</v>
      </c>
    </row>
    <row r="1368" spans="1:12">
      <c r="A1368" t="s">
        <v>251</v>
      </c>
      <c r="B1368">
        <v>113</v>
      </c>
      <c r="C1368">
        <v>91188905</v>
      </c>
      <c r="D1368" t="s">
        <v>996</v>
      </c>
      <c r="E1368" t="s">
        <v>2531</v>
      </c>
      <c r="F1368" t="s">
        <v>15</v>
      </c>
      <c r="G1368" t="s">
        <v>16</v>
      </c>
      <c r="H1368">
        <v>80000000</v>
      </c>
      <c r="I1368">
        <v>4.9000000000000004</v>
      </c>
      <c r="J1368" t="str">
        <f>IF(ISNUMBER(SEARCH("|",D1368)),LEFT(D1368,SEARCH("|",D1368)-1),D1368)</f>
        <v>Fantasy</v>
      </c>
      <c r="K1368">
        <f>(C1368-H1368)</f>
        <v>11188905</v>
      </c>
      <c r="L1368">
        <f>CORREL(H1368:H5153,C1368:C5153)</f>
        <v>9.0965508186962724E-2</v>
      </c>
    </row>
    <row r="1369" spans="1:12">
      <c r="A1369" t="s">
        <v>2532</v>
      </c>
      <c r="B1369">
        <v>103</v>
      </c>
      <c r="C1369">
        <v>26161406</v>
      </c>
      <c r="D1369" t="s">
        <v>917</v>
      </c>
      <c r="E1369" t="s">
        <v>2533</v>
      </c>
      <c r="F1369" t="s">
        <v>15</v>
      </c>
      <c r="G1369" t="s">
        <v>16</v>
      </c>
      <c r="H1369">
        <v>15000000</v>
      </c>
      <c r="I1369">
        <v>6.7</v>
      </c>
      <c r="J1369" t="str">
        <f>IF(ISNUMBER(SEARCH("|",D1369)),LEFT(D1369,SEARCH("|",D1369)-1),D1369)</f>
        <v>Adventure</v>
      </c>
      <c r="K1369">
        <f>(C1369-H1369)</f>
        <v>11161406</v>
      </c>
      <c r="L1369">
        <f>CORREL(H1369:H5154,C1369:C5154)</f>
        <v>9.0950718283675513E-2</v>
      </c>
    </row>
    <row r="1370" spans="1:12">
      <c r="A1370" t="s">
        <v>727</v>
      </c>
      <c r="B1370">
        <v>113</v>
      </c>
      <c r="C1370">
        <v>31146570</v>
      </c>
      <c r="D1370" t="s">
        <v>493</v>
      </c>
      <c r="E1370" t="s">
        <v>2534</v>
      </c>
      <c r="F1370" t="s">
        <v>15</v>
      </c>
      <c r="G1370" t="s">
        <v>16</v>
      </c>
      <c r="H1370">
        <v>20000000</v>
      </c>
      <c r="I1370">
        <v>6.9</v>
      </c>
      <c r="J1370" t="str">
        <f>IF(ISNUMBER(SEARCH("|",D1370)),LEFT(D1370,SEARCH("|",D1370)-1),D1370)</f>
        <v>Drama</v>
      </c>
      <c r="K1370">
        <f>(C1370-H1370)</f>
        <v>11146570</v>
      </c>
      <c r="L1370">
        <f>CORREL(H1370:H5155,C1370:C5155)</f>
        <v>9.0958375373111605E-2</v>
      </c>
    </row>
    <row r="1371" spans="1:12">
      <c r="A1371" t="s">
        <v>2535</v>
      </c>
      <c r="B1371">
        <v>101</v>
      </c>
      <c r="C1371">
        <v>38122105</v>
      </c>
      <c r="D1371" t="s">
        <v>1535</v>
      </c>
      <c r="E1371" t="s">
        <v>2536</v>
      </c>
      <c r="F1371" t="s">
        <v>15</v>
      </c>
      <c r="G1371" t="s">
        <v>16</v>
      </c>
      <c r="H1371">
        <v>27000000</v>
      </c>
      <c r="I1371">
        <v>6.6</v>
      </c>
      <c r="J1371" t="str">
        <f>IF(ISNUMBER(SEARCH("|",D1371)),LEFT(D1371,SEARCH("|",D1371)-1),D1371)</f>
        <v>Action</v>
      </c>
      <c r="K1371">
        <f>(C1371-H1371)</f>
        <v>11122105</v>
      </c>
      <c r="L1371">
        <f>CORREL(H1371:H5156,C1371:C5156)</f>
        <v>9.0972751163922672E-2</v>
      </c>
    </row>
    <row r="1372" spans="1:12">
      <c r="A1372" t="s">
        <v>1377</v>
      </c>
      <c r="B1372">
        <v>98</v>
      </c>
      <c r="C1372">
        <v>61112916</v>
      </c>
      <c r="D1372" t="s">
        <v>296</v>
      </c>
      <c r="E1372" t="s">
        <v>2537</v>
      </c>
      <c r="F1372" t="s">
        <v>15</v>
      </c>
      <c r="G1372" t="s">
        <v>16</v>
      </c>
      <c r="H1372">
        <v>50000000</v>
      </c>
      <c r="I1372">
        <v>4.4000000000000004</v>
      </c>
      <c r="J1372" t="str">
        <f>IF(ISNUMBER(SEARCH("|",D1372)),LEFT(D1372,SEARCH("|",D1372)-1),D1372)</f>
        <v>Comedy</v>
      </c>
      <c r="K1372">
        <f>(C1372-H1372)</f>
        <v>11112916</v>
      </c>
      <c r="L1372">
        <f>CORREL(H1372:H5157,C1372:C5157)</f>
        <v>9.0994168657711968E-2</v>
      </c>
    </row>
    <row r="1373" spans="1:12">
      <c r="A1373" t="s">
        <v>1236</v>
      </c>
      <c r="B1373">
        <v>87</v>
      </c>
      <c r="C1373">
        <v>43095600</v>
      </c>
      <c r="D1373" t="s">
        <v>215</v>
      </c>
      <c r="E1373" t="s">
        <v>2538</v>
      </c>
      <c r="F1373" t="s">
        <v>15</v>
      </c>
      <c r="G1373" t="s">
        <v>357</v>
      </c>
      <c r="H1373">
        <v>32000000</v>
      </c>
      <c r="I1373">
        <v>6.3</v>
      </c>
      <c r="J1373" t="str">
        <f>IF(ISNUMBER(SEARCH("|",D1373)),LEFT(D1373,SEARCH("|",D1373)-1),D1373)</f>
        <v>Action</v>
      </c>
      <c r="K1373">
        <f>(C1373-H1373)</f>
        <v>11095600</v>
      </c>
      <c r="L1373">
        <f>CORREL(H1373:H5158,C1373:C5158)</f>
        <v>9.1019393814327068E-2</v>
      </c>
    </row>
    <row r="1374" spans="1:12">
      <c r="A1374" t="s">
        <v>59</v>
      </c>
      <c r="B1374">
        <v>201</v>
      </c>
      <c r="C1374">
        <v>218051260</v>
      </c>
      <c r="D1374" t="s">
        <v>368</v>
      </c>
      <c r="E1374" t="s">
        <v>2539</v>
      </c>
      <c r="F1374" t="s">
        <v>15</v>
      </c>
      <c r="G1374" t="s">
        <v>111</v>
      </c>
      <c r="H1374">
        <v>207000000</v>
      </c>
      <c r="I1374">
        <v>7.2</v>
      </c>
      <c r="J1374" t="str">
        <f>IF(ISNUMBER(SEARCH("|",D1374)),LEFT(D1374,SEARCH("|",D1374)-1),D1374)</f>
        <v>Action</v>
      </c>
      <c r="K1374">
        <f>(C1374-H1374)</f>
        <v>11051260</v>
      </c>
      <c r="L1374">
        <f>CORREL(H1374:H5159,C1374:C5159)</f>
        <v>9.1044191686722939E-2</v>
      </c>
    </row>
    <row r="1375" spans="1:12">
      <c r="A1375" t="s">
        <v>2540</v>
      </c>
      <c r="B1375">
        <v>91</v>
      </c>
      <c r="C1375">
        <v>20035310</v>
      </c>
      <c r="D1375" t="s">
        <v>233</v>
      </c>
      <c r="E1375" t="s">
        <v>2541</v>
      </c>
      <c r="F1375" t="s">
        <v>15</v>
      </c>
      <c r="G1375" t="s">
        <v>16</v>
      </c>
      <c r="H1375">
        <v>9000000</v>
      </c>
      <c r="I1375">
        <v>4.9000000000000004</v>
      </c>
      <c r="J1375" t="str">
        <f>IF(ISNUMBER(SEARCH("|",D1375)),LEFT(D1375,SEARCH("|",D1375)-1),D1375)</f>
        <v>Comedy</v>
      </c>
      <c r="K1375">
        <f>(C1375-H1375)</f>
        <v>11035310</v>
      </c>
      <c r="L1375">
        <f>CORREL(H1375:H5160,C1375:C5160)</f>
        <v>9.0295854327400338E-2</v>
      </c>
    </row>
    <row r="1376" spans="1:12">
      <c r="A1376" t="s">
        <v>2542</v>
      </c>
      <c r="B1376">
        <v>95</v>
      </c>
      <c r="C1376">
        <v>16017403</v>
      </c>
      <c r="D1376" t="s">
        <v>270</v>
      </c>
      <c r="E1376" t="s">
        <v>2543</v>
      </c>
      <c r="F1376" t="s">
        <v>15</v>
      </c>
      <c r="G1376" t="s">
        <v>16</v>
      </c>
      <c r="H1376">
        <v>5000000</v>
      </c>
      <c r="I1376">
        <v>6.2</v>
      </c>
      <c r="J1376" t="str">
        <f>IF(ISNUMBER(SEARCH("|",D1376)),LEFT(D1376,SEARCH("|",D1376)-1),D1376)</f>
        <v>Drama</v>
      </c>
      <c r="K1376">
        <f>(C1376-H1376)</f>
        <v>11017403</v>
      </c>
      <c r="L1376">
        <f>CORREL(H1376:H5161,C1376:C5161)</f>
        <v>9.0293531356988463E-2</v>
      </c>
    </row>
    <row r="1377" spans="1:12">
      <c r="A1377" t="s">
        <v>2544</v>
      </c>
      <c r="B1377">
        <v>96</v>
      </c>
      <c r="C1377">
        <v>48006503</v>
      </c>
      <c r="D1377" t="s">
        <v>917</v>
      </c>
      <c r="E1377" t="s">
        <v>2545</v>
      </c>
      <c r="F1377" t="s">
        <v>15</v>
      </c>
      <c r="G1377" t="s">
        <v>16</v>
      </c>
      <c r="H1377">
        <v>37000000</v>
      </c>
      <c r="I1377">
        <v>6</v>
      </c>
      <c r="J1377" t="str">
        <f>IF(ISNUMBER(SEARCH("|",D1377)),LEFT(D1377,SEARCH("|",D1377)-1),D1377)</f>
        <v>Adventure</v>
      </c>
      <c r="K1377">
        <f>(C1377-H1377)</f>
        <v>11006503</v>
      </c>
      <c r="L1377">
        <f>CORREL(H1377:H5162,C1377:C5162)</f>
        <v>9.028334511619758E-2</v>
      </c>
    </row>
    <row r="1378" spans="1:12">
      <c r="A1378" t="s">
        <v>1127</v>
      </c>
      <c r="B1378">
        <v>94</v>
      </c>
      <c r="C1378">
        <v>36985501</v>
      </c>
      <c r="D1378" t="s">
        <v>2546</v>
      </c>
      <c r="E1378" t="s">
        <v>2547</v>
      </c>
      <c r="F1378" t="s">
        <v>15</v>
      </c>
      <c r="G1378" t="s">
        <v>16</v>
      </c>
      <c r="H1378">
        <v>26000000</v>
      </c>
      <c r="I1378">
        <v>5.2</v>
      </c>
      <c r="J1378" t="str">
        <f>IF(ISNUMBER(SEARCH("|",D1378)),LEFT(D1378,SEARCH("|",D1378)-1),D1378)</f>
        <v>Action</v>
      </c>
      <c r="K1378">
        <f>(C1378-H1378)</f>
        <v>10985501</v>
      </c>
      <c r="L1378">
        <f>CORREL(H1378:H5163,C1378:C5163)</f>
        <v>9.0310322564962686E-2</v>
      </c>
    </row>
    <row r="1379" spans="1:12">
      <c r="A1379" t="s">
        <v>2548</v>
      </c>
      <c r="B1379">
        <v>93</v>
      </c>
      <c r="C1379">
        <v>12784397</v>
      </c>
      <c r="D1379" t="s">
        <v>2549</v>
      </c>
      <c r="E1379" t="s">
        <v>2550</v>
      </c>
      <c r="F1379" t="s">
        <v>15</v>
      </c>
      <c r="G1379" t="s">
        <v>16</v>
      </c>
      <c r="H1379">
        <v>1800000</v>
      </c>
      <c r="I1379">
        <v>7.3</v>
      </c>
      <c r="J1379" t="str">
        <f>IF(ISNUMBER(SEARCH("|",D1379)),LEFT(D1379,SEARCH("|",D1379)-1),D1379)</f>
        <v>Drama</v>
      </c>
      <c r="K1379">
        <f>(C1379-H1379)</f>
        <v>10984397</v>
      </c>
      <c r="L1379">
        <f>CORREL(H1379:H5164,C1379:C5164)</f>
        <v>9.0331073690526634E-2</v>
      </c>
    </row>
    <row r="1380" spans="1:12">
      <c r="A1380" t="s">
        <v>2551</v>
      </c>
      <c r="B1380">
        <v>121</v>
      </c>
      <c r="C1380">
        <v>22905674</v>
      </c>
      <c r="D1380" t="s">
        <v>326</v>
      </c>
      <c r="E1380" t="s">
        <v>2552</v>
      </c>
      <c r="F1380" t="s">
        <v>15</v>
      </c>
      <c r="G1380" t="s">
        <v>16</v>
      </c>
      <c r="H1380">
        <v>12000000</v>
      </c>
      <c r="I1380">
        <v>7.4</v>
      </c>
      <c r="J1380" t="str">
        <f>IF(ISNUMBER(SEARCH("|",D1380)),LEFT(D1380,SEARCH("|",D1380)-1),D1380)</f>
        <v>Crime</v>
      </c>
      <c r="K1380">
        <f>(C1380-H1380)</f>
        <v>10905674</v>
      </c>
      <c r="L1380">
        <f>CORREL(H1380:H5165,C1380:C5165)</f>
        <v>9.0313920941816103E-2</v>
      </c>
    </row>
    <row r="1381" spans="1:12">
      <c r="A1381" t="s">
        <v>2553</v>
      </c>
      <c r="B1381">
        <v>139</v>
      </c>
      <c r="C1381">
        <v>50859889</v>
      </c>
      <c r="D1381" t="s">
        <v>252</v>
      </c>
      <c r="E1381" t="s">
        <v>2554</v>
      </c>
      <c r="F1381" t="s">
        <v>2555</v>
      </c>
      <c r="G1381" t="s">
        <v>16</v>
      </c>
      <c r="H1381">
        <v>40000000</v>
      </c>
      <c r="I1381">
        <v>7.8</v>
      </c>
      <c r="J1381" t="str">
        <f>IF(ISNUMBER(SEARCH("|",D1381)),LEFT(D1381,SEARCH("|",D1381)-1),D1381)</f>
        <v>Action</v>
      </c>
      <c r="K1381">
        <f>(C1381-H1381)</f>
        <v>10859889</v>
      </c>
      <c r="L1381">
        <f>CORREL(H1381:H5166,C1381:C5166)</f>
        <v>9.0316667069208739E-2</v>
      </c>
    </row>
    <row r="1382" spans="1:12">
      <c r="A1382" t="s">
        <v>2556</v>
      </c>
      <c r="B1382">
        <v>86</v>
      </c>
      <c r="C1382">
        <v>27854896</v>
      </c>
      <c r="D1382" t="s">
        <v>239</v>
      </c>
      <c r="E1382" t="s">
        <v>2557</v>
      </c>
      <c r="F1382" t="s">
        <v>15</v>
      </c>
      <c r="G1382" t="s">
        <v>16</v>
      </c>
      <c r="H1382">
        <v>17000000</v>
      </c>
      <c r="I1382">
        <v>5.6</v>
      </c>
      <c r="J1382" t="str">
        <f>IF(ISNUMBER(SEARCH("|",D1382)),LEFT(D1382,SEARCH("|",D1382)-1),D1382)</f>
        <v>Drama</v>
      </c>
      <c r="K1382">
        <f>(C1382-H1382)</f>
        <v>10854896</v>
      </c>
      <c r="L1382">
        <f>CORREL(H1382:H5167,C1382:C5167)</f>
        <v>9.0344024253218275E-2</v>
      </c>
    </row>
    <row r="1383" spans="1:12">
      <c r="A1383" t="s">
        <v>64</v>
      </c>
      <c r="B1383">
        <v>150</v>
      </c>
      <c r="C1383">
        <v>100853835</v>
      </c>
      <c r="D1383" t="s">
        <v>1635</v>
      </c>
      <c r="E1383" t="s">
        <v>2558</v>
      </c>
      <c r="F1383" t="s">
        <v>15</v>
      </c>
      <c r="G1383" t="s">
        <v>16</v>
      </c>
      <c r="H1383">
        <v>90000000</v>
      </c>
      <c r="I1383">
        <v>7.4</v>
      </c>
      <c r="J1383" t="str">
        <f>IF(ISNUMBER(SEARCH("|",D1383)),LEFT(D1383,SEARCH("|",D1383)-1),D1383)</f>
        <v>Drama</v>
      </c>
      <c r="K1383">
        <f>(C1383-H1383)</f>
        <v>10853835</v>
      </c>
      <c r="L1383">
        <f>CORREL(H1383:H5168,C1383:C5168)</f>
        <v>9.0354384914265645E-2</v>
      </c>
    </row>
    <row r="1384" spans="1:12">
      <c r="A1384" t="s">
        <v>2559</v>
      </c>
      <c r="B1384">
        <v>92</v>
      </c>
      <c r="C1384">
        <v>45802315</v>
      </c>
      <c r="D1384" t="s">
        <v>470</v>
      </c>
      <c r="E1384" t="s">
        <v>2560</v>
      </c>
      <c r="F1384" t="s">
        <v>15</v>
      </c>
      <c r="G1384" t="s">
        <v>16</v>
      </c>
      <c r="H1384">
        <v>35000000</v>
      </c>
      <c r="I1384">
        <v>6.6</v>
      </c>
      <c r="J1384" t="str">
        <f>IF(ISNUMBER(SEARCH("|",D1384)),LEFT(D1384,SEARCH("|",D1384)-1),D1384)</f>
        <v>Action</v>
      </c>
      <c r="K1384">
        <f>(C1384-H1384)</f>
        <v>10802315</v>
      </c>
      <c r="L1384">
        <f>CORREL(H1384:H5169,C1384:C5169)</f>
        <v>9.0315117500998202E-2</v>
      </c>
    </row>
    <row r="1385" spans="1:12">
      <c r="A1385" t="s">
        <v>2561</v>
      </c>
      <c r="B1385">
        <v>92</v>
      </c>
      <c r="C1385">
        <v>11806119</v>
      </c>
      <c r="D1385" t="s">
        <v>2562</v>
      </c>
      <c r="E1385" t="s">
        <v>2563</v>
      </c>
      <c r="F1385" t="s">
        <v>15</v>
      </c>
      <c r="G1385" t="s">
        <v>16</v>
      </c>
      <c r="H1385">
        <v>1100000</v>
      </c>
      <c r="I1385">
        <v>6.8</v>
      </c>
      <c r="J1385" t="str">
        <f>IF(ISNUMBER(SEARCH("|",D1385)),LEFT(D1385,SEARCH("|",D1385)-1),D1385)</f>
        <v>Action</v>
      </c>
      <c r="K1385">
        <f>(C1385-H1385)</f>
        <v>10706119</v>
      </c>
      <c r="L1385">
        <f>CORREL(H1385:H5170,C1385:C5170)</f>
        <v>9.0341380237954572E-2</v>
      </c>
    </row>
    <row r="1386" spans="1:12">
      <c r="A1386" t="s">
        <v>2564</v>
      </c>
      <c r="B1386">
        <v>120</v>
      </c>
      <c r="C1386">
        <v>12985267</v>
      </c>
      <c r="D1386" t="s">
        <v>256</v>
      </c>
      <c r="E1386" t="s">
        <v>2565</v>
      </c>
      <c r="F1386" t="s">
        <v>15</v>
      </c>
      <c r="G1386" t="s">
        <v>16</v>
      </c>
      <c r="H1386">
        <v>2300000</v>
      </c>
      <c r="I1386">
        <v>5.9</v>
      </c>
      <c r="J1386" t="str">
        <f>IF(ISNUMBER(SEARCH("|",D1386)),LEFT(D1386,SEARCH("|",D1386)-1),D1386)</f>
        <v>Drama</v>
      </c>
      <c r="K1386">
        <f>(C1386-H1386)</f>
        <v>10685267</v>
      </c>
      <c r="L1386">
        <f>CORREL(H1386:H5171,C1386:C5171)</f>
        <v>9.0322175475029284E-2</v>
      </c>
    </row>
    <row r="1387" spans="1:12">
      <c r="A1387" t="s">
        <v>2566</v>
      </c>
      <c r="B1387">
        <v>76</v>
      </c>
      <c r="C1387">
        <v>13684949</v>
      </c>
      <c r="D1387" t="s">
        <v>54</v>
      </c>
      <c r="E1387" t="s">
        <v>2567</v>
      </c>
      <c r="F1387" t="s">
        <v>15</v>
      </c>
      <c r="G1387" t="s">
        <v>16</v>
      </c>
      <c r="H1387">
        <v>3000000</v>
      </c>
      <c r="I1387">
        <v>5.9</v>
      </c>
      <c r="J1387" t="str">
        <f>IF(ISNUMBER(SEARCH("|",D1387)),LEFT(D1387,SEARCH("|",D1387)-1),D1387)</f>
        <v>Adventure</v>
      </c>
      <c r="K1387">
        <f>(C1387-H1387)</f>
        <v>10684949</v>
      </c>
      <c r="L1387">
        <f>CORREL(H1387:H5172,C1387:C5172)</f>
        <v>9.0305637812931536E-2</v>
      </c>
    </row>
    <row r="1388" spans="1:12">
      <c r="A1388" t="s">
        <v>91</v>
      </c>
      <c r="B1388">
        <v>101</v>
      </c>
      <c r="C1388">
        <v>40566655</v>
      </c>
      <c r="D1388" t="s">
        <v>233</v>
      </c>
      <c r="E1388" t="s">
        <v>2568</v>
      </c>
      <c r="F1388" t="s">
        <v>15</v>
      </c>
      <c r="G1388" t="s">
        <v>153</v>
      </c>
      <c r="H1388">
        <v>30000000</v>
      </c>
      <c r="I1388">
        <v>7.1</v>
      </c>
      <c r="J1388" t="str">
        <f>IF(ISNUMBER(SEARCH("|",D1388)),LEFT(D1388,SEARCH("|",D1388)-1),D1388)</f>
        <v>Comedy</v>
      </c>
      <c r="K1388">
        <f>(C1388-H1388)</f>
        <v>10566655</v>
      </c>
      <c r="L1388">
        <f>CORREL(H1388:H5173,C1388:C5173)</f>
        <v>9.0290636091331977E-2</v>
      </c>
    </row>
    <row r="1389" spans="1:12">
      <c r="A1389" t="s">
        <v>1626</v>
      </c>
      <c r="B1389">
        <v>86</v>
      </c>
      <c r="C1389">
        <v>12555230</v>
      </c>
      <c r="D1389" t="s">
        <v>1162</v>
      </c>
      <c r="E1389" t="s">
        <v>2569</v>
      </c>
      <c r="F1389" t="s">
        <v>15</v>
      </c>
      <c r="G1389" t="s">
        <v>357</v>
      </c>
      <c r="H1389">
        <v>2000000</v>
      </c>
      <c r="I1389">
        <v>5.3</v>
      </c>
      <c r="J1389" t="str">
        <f>IF(ISNUMBER(SEARCH("|",D1389)),LEFT(D1389,SEARCH("|",D1389)-1),D1389)</f>
        <v>Drama</v>
      </c>
      <c r="K1389">
        <f>(C1389-H1389)</f>
        <v>10555230</v>
      </c>
      <c r="L1389">
        <f>CORREL(H1389:H5174,C1389:C5174)</f>
        <v>9.0314001772062752E-2</v>
      </c>
    </row>
    <row r="1390" spans="1:12">
      <c r="A1390" t="s">
        <v>2570</v>
      </c>
      <c r="B1390">
        <v>85</v>
      </c>
      <c r="C1390">
        <v>14000000</v>
      </c>
      <c r="D1390" t="s">
        <v>1757</v>
      </c>
      <c r="E1390" t="s">
        <v>2571</v>
      </c>
      <c r="F1390" t="s">
        <v>15</v>
      </c>
      <c r="G1390" t="s">
        <v>16</v>
      </c>
      <c r="H1390">
        <v>3500000</v>
      </c>
      <c r="I1390">
        <v>6</v>
      </c>
      <c r="J1390" t="str">
        <f>IF(ISNUMBER(SEARCH("|",D1390)),LEFT(D1390,SEARCH("|",D1390)-1),D1390)</f>
        <v>Comedy</v>
      </c>
      <c r="K1390">
        <f>(C1390-H1390)</f>
        <v>10500000</v>
      </c>
      <c r="L1390">
        <f>CORREL(H1390:H5175,C1390:C5175)</f>
        <v>9.0296534750728435E-2</v>
      </c>
    </row>
    <row r="1391" spans="1:12">
      <c r="A1391" t="s">
        <v>426</v>
      </c>
      <c r="B1391">
        <v>101</v>
      </c>
      <c r="C1391">
        <v>12995673</v>
      </c>
      <c r="D1391" t="s">
        <v>2572</v>
      </c>
      <c r="E1391" t="s">
        <v>2573</v>
      </c>
      <c r="F1391" t="s">
        <v>15</v>
      </c>
      <c r="G1391" t="s">
        <v>16</v>
      </c>
      <c r="H1391">
        <v>2500000</v>
      </c>
      <c r="I1391">
        <v>7.7</v>
      </c>
      <c r="J1391" t="str">
        <f>IF(ISNUMBER(SEARCH("|",D1391)),LEFT(D1391,SEARCH("|",D1391)-1),D1391)</f>
        <v>Comedy</v>
      </c>
      <c r="K1391">
        <f>(C1391-H1391)</f>
        <v>10495673</v>
      </c>
      <c r="L1391">
        <f>CORREL(H1391:H5176,C1391:C5176)</f>
        <v>9.028227193921648E-2</v>
      </c>
    </row>
    <row r="1392" spans="1:12">
      <c r="A1392" t="s">
        <v>2069</v>
      </c>
      <c r="B1392">
        <v>103</v>
      </c>
      <c r="C1392">
        <v>17474107</v>
      </c>
      <c r="D1392" t="s">
        <v>245</v>
      </c>
      <c r="E1392" t="s">
        <v>2574</v>
      </c>
      <c r="F1392" t="s">
        <v>15</v>
      </c>
      <c r="G1392" t="s">
        <v>16</v>
      </c>
      <c r="H1392">
        <v>7000000</v>
      </c>
      <c r="I1392">
        <v>7.3</v>
      </c>
      <c r="J1392" t="str">
        <f>IF(ISNUMBER(SEARCH("|",D1392)),LEFT(D1392,SEARCH("|",D1392)-1),D1392)</f>
        <v>Comedy</v>
      </c>
      <c r="K1392">
        <f>(C1392-H1392)</f>
        <v>10474107</v>
      </c>
      <c r="L1392">
        <f>CORREL(H1392:H5177,C1392:C5177)</f>
        <v>9.0265788228998584E-2</v>
      </c>
    </row>
    <row r="1393" spans="1:12">
      <c r="A1393" t="s">
        <v>2575</v>
      </c>
      <c r="B1393">
        <v>114</v>
      </c>
      <c r="C1393">
        <v>60470220</v>
      </c>
      <c r="D1393" t="s">
        <v>550</v>
      </c>
      <c r="E1393" t="s">
        <v>2576</v>
      </c>
      <c r="F1393" t="s">
        <v>15</v>
      </c>
      <c r="G1393" t="s">
        <v>16</v>
      </c>
      <c r="H1393">
        <v>50000000</v>
      </c>
      <c r="I1393">
        <v>6.2</v>
      </c>
      <c r="J1393" t="str">
        <f>IF(ISNUMBER(SEARCH("|",D1393)),LEFT(D1393,SEARCH("|",D1393)-1),D1393)</f>
        <v>Action</v>
      </c>
      <c r="K1393">
        <f>(C1393-H1393)</f>
        <v>10470220</v>
      </c>
      <c r="L1393">
        <f>CORREL(H1393:H5178,C1393:C5178)</f>
        <v>9.0258710397672595E-2</v>
      </c>
    </row>
    <row r="1394" spans="1:12">
      <c r="A1394" t="s">
        <v>2577</v>
      </c>
      <c r="B1394">
        <v>88</v>
      </c>
      <c r="C1394">
        <v>90443603</v>
      </c>
      <c r="D1394" t="s">
        <v>2578</v>
      </c>
      <c r="E1394" t="s">
        <v>2579</v>
      </c>
      <c r="F1394" t="s">
        <v>15</v>
      </c>
      <c r="G1394" t="s">
        <v>16</v>
      </c>
      <c r="H1394">
        <v>80000000</v>
      </c>
      <c r="I1394">
        <v>6.3</v>
      </c>
      <c r="J1394" t="str">
        <f>IF(ISNUMBER(SEARCH("|",D1394)),LEFT(D1394,SEARCH("|",D1394)-1),D1394)</f>
        <v>Adventure</v>
      </c>
      <c r="K1394">
        <f>(C1394-H1394)</f>
        <v>10443603</v>
      </c>
      <c r="L1394">
        <f>CORREL(H1394:H5179,C1394:C5179)</f>
        <v>9.0283931379030374E-2</v>
      </c>
    </row>
    <row r="1395" spans="1:12">
      <c r="A1395" t="s">
        <v>2580</v>
      </c>
      <c r="B1395">
        <v>108</v>
      </c>
      <c r="C1395">
        <v>25440971</v>
      </c>
      <c r="D1395" t="s">
        <v>1635</v>
      </c>
      <c r="E1395" t="s">
        <v>2581</v>
      </c>
      <c r="F1395" t="s">
        <v>15</v>
      </c>
      <c r="G1395" t="s">
        <v>153</v>
      </c>
      <c r="H1395">
        <v>15000000</v>
      </c>
      <c r="I1395">
        <v>7.7</v>
      </c>
      <c r="J1395" t="str">
        <f>IF(ISNUMBER(SEARCH("|",D1395)),LEFT(D1395,SEARCH("|",D1395)-1),D1395)</f>
        <v>Drama</v>
      </c>
      <c r="K1395">
        <f>(C1395-H1395)</f>
        <v>10440971</v>
      </c>
      <c r="L1395">
        <f>CORREL(H1395:H5180,C1395:C5180)</f>
        <v>9.02694228684357E-2</v>
      </c>
    </row>
    <row r="1396" spans="1:12">
      <c r="A1396" t="s">
        <v>498</v>
      </c>
      <c r="B1396">
        <v>164</v>
      </c>
      <c r="C1396">
        <v>26400000</v>
      </c>
      <c r="D1396" t="s">
        <v>429</v>
      </c>
      <c r="E1396" t="s">
        <v>2582</v>
      </c>
      <c r="F1396" t="s">
        <v>15</v>
      </c>
      <c r="G1396" t="s">
        <v>153</v>
      </c>
      <c r="H1396">
        <v>16000000</v>
      </c>
      <c r="I1396">
        <v>7.4</v>
      </c>
      <c r="J1396" t="str">
        <f>IF(ISNUMBER(SEARCH("|",D1396)),LEFT(D1396,SEARCH("|",D1396)-1),D1396)</f>
        <v>Adventure</v>
      </c>
      <c r="K1396">
        <f>(C1396-H1396)</f>
        <v>10400000</v>
      </c>
      <c r="L1396">
        <f>CORREL(H1396:H5181,C1396:C5181)</f>
        <v>9.0276344779637543E-2</v>
      </c>
    </row>
    <row r="1397" spans="1:12">
      <c r="A1397" t="s">
        <v>2583</v>
      </c>
      <c r="B1397">
        <v>114</v>
      </c>
      <c r="C1397">
        <v>26896744</v>
      </c>
      <c r="D1397" t="s">
        <v>65</v>
      </c>
      <c r="E1397" t="s">
        <v>2584</v>
      </c>
      <c r="F1397" t="s">
        <v>15</v>
      </c>
      <c r="G1397" t="s">
        <v>16</v>
      </c>
      <c r="H1397">
        <v>16500000</v>
      </c>
      <c r="I1397">
        <v>4.9000000000000004</v>
      </c>
      <c r="J1397" t="str">
        <f>IF(ISNUMBER(SEARCH("|",D1397)),LEFT(D1397,SEARCH("|",D1397)-1),D1397)</f>
        <v>Comedy</v>
      </c>
      <c r="K1397">
        <f>(C1397-H1397)</f>
        <v>10396744</v>
      </c>
      <c r="L1397">
        <f>CORREL(H1397:H5182,C1397:C5182)</f>
        <v>9.028469504087698E-2</v>
      </c>
    </row>
    <row r="1398" spans="1:12">
      <c r="A1398" t="s">
        <v>1848</v>
      </c>
      <c r="B1398">
        <v>96</v>
      </c>
      <c r="C1398">
        <v>20384136</v>
      </c>
      <c r="D1398" t="s">
        <v>372</v>
      </c>
      <c r="E1398" t="s">
        <v>2585</v>
      </c>
      <c r="F1398" t="s">
        <v>15</v>
      </c>
      <c r="G1398" t="s">
        <v>16</v>
      </c>
      <c r="H1398">
        <v>10000000</v>
      </c>
      <c r="I1398">
        <v>4.7</v>
      </c>
      <c r="J1398" t="str">
        <f>IF(ISNUMBER(SEARCH("|",D1398)),LEFT(D1398,SEARCH("|",D1398)-1),D1398)</f>
        <v>Horror</v>
      </c>
      <c r="K1398">
        <f>(C1398-H1398)</f>
        <v>10384136</v>
      </c>
      <c r="L1398">
        <f>CORREL(H1398:H5183,C1398:C5183)</f>
        <v>9.0293772646671808E-2</v>
      </c>
    </row>
    <row r="1399" spans="1:12">
      <c r="A1399" t="s">
        <v>1991</v>
      </c>
      <c r="B1399">
        <v>135</v>
      </c>
      <c r="C1399">
        <v>38372662</v>
      </c>
      <c r="D1399" t="s">
        <v>20</v>
      </c>
      <c r="E1399" t="s">
        <v>2586</v>
      </c>
      <c r="F1399" t="s">
        <v>15</v>
      </c>
      <c r="G1399" t="s">
        <v>357</v>
      </c>
      <c r="H1399">
        <v>28000000</v>
      </c>
      <c r="I1399">
        <v>7.8</v>
      </c>
      <c r="J1399" t="str">
        <f>IF(ISNUMBER(SEARCH("|",D1399)),LEFT(D1399,SEARCH("|",D1399)-1),D1399)</f>
        <v>Drama</v>
      </c>
      <c r="K1399">
        <f>(C1399-H1399)</f>
        <v>10372662</v>
      </c>
      <c r="L1399">
        <f>CORREL(H1399:H5184,C1399:C5184)</f>
        <v>9.0292285408846748E-2</v>
      </c>
    </row>
    <row r="1400" spans="1:12">
      <c r="A1400" t="s">
        <v>803</v>
      </c>
      <c r="B1400">
        <v>102</v>
      </c>
      <c r="C1400">
        <v>16842303</v>
      </c>
      <c r="D1400" t="s">
        <v>397</v>
      </c>
      <c r="E1400" t="s">
        <v>2587</v>
      </c>
      <c r="F1400" t="s">
        <v>15</v>
      </c>
      <c r="G1400" t="s">
        <v>16</v>
      </c>
      <c r="H1400">
        <v>6500000</v>
      </c>
      <c r="I1400">
        <v>7.3</v>
      </c>
      <c r="J1400" t="str">
        <f>IF(ISNUMBER(SEARCH("|",D1400)),LEFT(D1400,SEARCH("|",D1400)-1),D1400)</f>
        <v>Comedy</v>
      </c>
      <c r="K1400">
        <f>(C1400-H1400)</f>
        <v>10342303</v>
      </c>
      <c r="L1400">
        <f>CORREL(H1400:H5185,C1400:C5185)</f>
        <v>9.0314118663162843E-2</v>
      </c>
    </row>
    <row r="1401" spans="1:12">
      <c r="A1401" t="s">
        <v>2588</v>
      </c>
      <c r="B1401">
        <v>84</v>
      </c>
      <c r="C1401">
        <v>20339754</v>
      </c>
      <c r="D1401" t="s">
        <v>397</v>
      </c>
      <c r="E1401" t="s">
        <v>2589</v>
      </c>
      <c r="F1401" t="s">
        <v>15</v>
      </c>
      <c r="G1401" t="s">
        <v>16</v>
      </c>
      <c r="H1401">
        <v>10000000</v>
      </c>
      <c r="I1401">
        <v>5.9</v>
      </c>
      <c r="J1401" t="str">
        <f>IF(ISNUMBER(SEARCH("|",D1401)),LEFT(D1401,SEARCH("|",D1401)-1),D1401)</f>
        <v>Comedy</v>
      </c>
      <c r="K1401">
        <f>(C1401-H1401)</f>
        <v>10339754</v>
      </c>
      <c r="L1401">
        <f>CORREL(H1401:H5186,C1401:C5186)</f>
        <v>9.030588553602345E-2</v>
      </c>
    </row>
    <row r="1402" spans="1:12">
      <c r="A1402" t="s">
        <v>1954</v>
      </c>
      <c r="B1402">
        <v>105</v>
      </c>
      <c r="C1402">
        <v>20338609</v>
      </c>
      <c r="D1402" t="s">
        <v>394</v>
      </c>
      <c r="E1402" t="s">
        <v>2590</v>
      </c>
      <c r="F1402" t="s">
        <v>15</v>
      </c>
      <c r="G1402" t="s">
        <v>16</v>
      </c>
      <c r="H1402">
        <v>10000000</v>
      </c>
      <c r="I1402">
        <v>6.8</v>
      </c>
      <c r="J1402" t="str">
        <f>IF(ISNUMBER(SEARCH("|",D1402)),LEFT(D1402,SEARCH("|",D1402)-1),D1402)</f>
        <v>Comedy</v>
      </c>
      <c r="K1402">
        <f>(C1402-H1402)</f>
        <v>10338609</v>
      </c>
      <c r="L1402">
        <f>CORREL(H1402:H5187,C1402:C5187)</f>
        <v>9.030432657113921E-2</v>
      </c>
    </row>
    <row r="1403" spans="1:12">
      <c r="A1403" t="s">
        <v>1754</v>
      </c>
      <c r="B1403">
        <v>90</v>
      </c>
      <c r="C1403">
        <v>110332737</v>
      </c>
      <c r="D1403" t="s">
        <v>397</v>
      </c>
      <c r="E1403" t="s">
        <v>2591</v>
      </c>
      <c r="F1403" t="s">
        <v>15</v>
      </c>
      <c r="G1403" t="s">
        <v>16</v>
      </c>
      <c r="H1403">
        <v>100000000</v>
      </c>
      <c r="I1403">
        <v>6.1</v>
      </c>
      <c r="J1403" t="str">
        <f>IF(ISNUMBER(SEARCH("|",D1403)),LEFT(D1403,SEARCH("|",D1403)-1),D1403)</f>
        <v>Comedy</v>
      </c>
      <c r="K1403">
        <f>(C1403-H1403)</f>
        <v>10332737</v>
      </c>
      <c r="L1403">
        <f>CORREL(H1403:H5188,C1403:C5188)</f>
        <v>9.0302764254350798E-2</v>
      </c>
    </row>
    <row r="1404" spans="1:12">
      <c r="A1404" t="s">
        <v>2592</v>
      </c>
      <c r="B1404">
        <v>106</v>
      </c>
      <c r="C1404">
        <v>22331028</v>
      </c>
      <c r="D1404" t="s">
        <v>793</v>
      </c>
      <c r="E1404" t="s">
        <v>2593</v>
      </c>
      <c r="F1404" t="s">
        <v>15</v>
      </c>
      <c r="G1404" t="s">
        <v>16</v>
      </c>
      <c r="H1404">
        <v>12000000</v>
      </c>
      <c r="I1404">
        <v>6.4</v>
      </c>
      <c r="J1404" t="str">
        <f>IF(ISNUMBER(SEARCH("|",D1404)),LEFT(D1404,SEARCH("|",D1404)-1),D1404)</f>
        <v>Sci-Fi</v>
      </c>
      <c r="K1404">
        <f>(C1404-H1404)</f>
        <v>10331028</v>
      </c>
      <c r="L1404">
        <f>CORREL(H1404:H5189,C1404:C5189)</f>
        <v>9.0233761706235427E-2</v>
      </c>
    </row>
    <row r="1405" spans="1:12">
      <c r="A1405" t="s">
        <v>2594</v>
      </c>
      <c r="B1405">
        <v>82</v>
      </c>
      <c r="C1405">
        <v>137748063</v>
      </c>
      <c r="D1405" t="s">
        <v>2595</v>
      </c>
      <c r="E1405" t="s">
        <v>2596</v>
      </c>
      <c r="F1405" t="s">
        <v>15</v>
      </c>
      <c r="G1405" t="s">
        <v>16</v>
      </c>
      <c r="H1405">
        <v>127500000</v>
      </c>
      <c r="I1405">
        <v>6.5</v>
      </c>
      <c r="J1405" t="str">
        <f>IF(ISNUMBER(SEARCH("|",D1405)),LEFT(D1405,SEARCH("|",D1405)-1),D1405)</f>
        <v>Adventure</v>
      </c>
      <c r="K1405">
        <f>(C1405-H1405)</f>
        <v>10248063</v>
      </c>
      <c r="L1405">
        <f>CORREL(H1405:H5190,C1405:C5190)</f>
        <v>9.0235762513855539E-2</v>
      </c>
    </row>
    <row r="1406" spans="1:12">
      <c r="A1406" t="s">
        <v>1991</v>
      </c>
      <c r="B1406">
        <v>111</v>
      </c>
      <c r="C1406">
        <v>40247512</v>
      </c>
      <c r="D1406" t="s">
        <v>1049</v>
      </c>
      <c r="E1406" t="s">
        <v>2597</v>
      </c>
      <c r="F1406" t="s">
        <v>15</v>
      </c>
      <c r="G1406" t="s">
        <v>16</v>
      </c>
      <c r="H1406">
        <v>30000000</v>
      </c>
      <c r="I1406">
        <v>6.8</v>
      </c>
      <c r="J1406" t="str">
        <f>IF(ISNUMBER(SEARCH("|",D1406)),LEFT(D1406,SEARCH("|",D1406)-1),D1406)</f>
        <v>Action</v>
      </c>
      <c r="K1406">
        <f>(C1406-H1406)</f>
        <v>10247512</v>
      </c>
      <c r="L1406">
        <f>CORREL(H1406:H5191,C1406:C5191)</f>
        <v>9.0053915525924802E-2</v>
      </c>
    </row>
    <row r="1407" spans="1:12">
      <c r="A1407" t="s">
        <v>2598</v>
      </c>
      <c r="B1407">
        <v>98</v>
      </c>
      <c r="C1407">
        <v>10246600</v>
      </c>
      <c r="D1407" t="s">
        <v>233</v>
      </c>
      <c r="E1407" t="s">
        <v>2599</v>
      </c>
      <c r="F1407" t="s">
        <v>15</v>
      </c>
      <c r="G1407" t="s">
        <v>16</v>
      </c>
      <c r="H1407">
        <v>25000</v>
      </c>
      <c r="I1407">
        <v>6.6</v>
      </c>
      <c r="J1407" t="str">
        <f>IF(ISNUMBER(SEARCH("|",D1407)),LEFT(D1407,SEARCH("|",D1407)-1),D1407)</f>
        <v>Comedy</v>
      </c>
      <c r="K1407">
        <f>(C1407-H1407)</f>
        <v>10221600</v>
      </c>
      <c r="L1407">
        <f>CORREL(H1407:H5192,C1407:C5192)</f>
        <v>9.0077302131876549E-2</v>
      </c>
    </row>
    <row r="1408" spans="1:12">
      <c r="A1408" t="s">
        <v>1143</v>
      </c>
      <c r="B1408">
        <v>132</v>
      </c>
      <c r="C1408">
        <v>27154426</v>
      </c>
      <c r="D1408" t="s">
        <v>716</v>
      </c>
      <c r="E1408" t="s">
        <v>2600</v>
      </c>
      <c r="F1408" t="s">
        <v>15</v>
      </c>
      <c r="G1408" t="s">
        <v>16</v>
      </c>
      <c r="H1408">
        <v>17000000</v>
      </c>
      <c r="I1408">
        <v>6.7</v>
      </c>
      <c r="J1408" t="str">
        <f>IF(ISNUMBER(SEARCH("|",D1408)),LEFT(D1408,SEARCH("|",D1408)-1),D1408)</f>
        <v>Crime</v>
      </c>
      <c r="K1408">
        <f>(C1408-H1408)</f>
        <v>10154426</v>
      </c>
      <c r="L1408">
        <f>CORREL(H1408:H5193,C1408:C5193)</f>
        <v>9.005469148935695E-2</v>
      </c>
    </row>
    <row r="1409" spans="1:12">
      <c r="A1409" t="s">
        <v>2601</v>
      </c>
      <c r="B1409">
        <v>93</v>
      </c>
      <c r="C1409">
        <v>15152879</v>
      </c>
      <c r="D1409" t="s">
        <v>944</v>
      </c>
      <c r="E1409" t="s">
        <v>2602</v>
      </c>
      <c r="F1409" t="s">
        <v>15</v>
      </c>
      <c r="G1409" t="s">
        <v>357</v>
      </c>
      <c r="H1409">
        <v>5000000</v>
      </c>
      <c r="I1409">
        <v>4</v>
      </c>
      <c r="J1409" t="str">
        <f>IF(ISNUMBER(SEARCH("|",D1409)),LEFT(D1409,SEARCH("|",D1409)-1),D1409)</f>
        <v>Drama</v>
      </c>
      <c r="K1409">
        <f>(C1409-H1409)</f>
        <v>10152879</v>
      </c>
      <c r="L1409">
        <f>CORREL(H1409:H5194,C1409:C5194)</f>
        <v>9.0064301627253582E-2</v>
      </c>
    </row>
    <row r="1410" spans="1:12">
      <c r="A1410" t="s">
        <v>2603</v>
      </c>
      <c r="B1410">
        <v>93</v>
      </c>
      <c r="C1410">
        <v>15126948</v>
      </c>
      <c r="D1410" t="s">
        <v>867</v>
      </c>
      <c r="E1410" t="s">
        <v>2604</v>
      </c>
      <c r="F1410" t="s">
        <v>15</v>
      </c>
      <c r="G1410" t="s">
        <v>16</v>
      </c>
      <c r="H1410">
        <v>5000000</v>
      </c>
      <c r="I1410">
        <v>4.9000000000000004</v>
      </c>
      <c r="J1410" t="str">
        <f>IF(ISNUMBER(SEARCH("|",D1410)),LEFT(D1410,SEARCH("|",D1410)-1),D1410)</f>
        <v>Horror</v>
      </c>
      <c r="K1410">
        <f>(C1410-H1410)</f>
        <v>10126948</v>
      </c>
      <c r="L1410">
        <f>CORREL(H1410:H5195,C1410:C5195)</f>
        <v>9.0052735300917272E-2</v>
      </c>
    </row>
    <row r="1411" spans="1:12">
      <c r="A1411" t="s">
        <v>2605</v>
      </c>
      <c r="B1411">
        <v>104</v>
      </c>
      <c r="C1411">
        <v>40118420</v>
      </c>
      <c r="D1411" t="s">
        <v>2458</v>
      </c>
      <c r="E1411" t="s">
        <v>2606</v>
      </c>
      <c r="F1411" t="s">
        <v>15</v>
      </c>
      <c r="G1411" t="s">
        <v>16</v>
      </c>
      <c r="H1411">
        <v>30000000</v>
      </c>
      <c r="I1411">
        <v>5.6</v>
      </c>
      <c r="J1411" t="str">
        <f>IF(ISNUMBER(SEARCH("|",D1411)),LEFT(D1411,SEARCH("|",D1411)-1),D1411)</f>
        <v>Drama</v>
      </c>
      <c r="K1411">
        <f>(C1411-H1411)</f>
        <v>10118420</v>
      </c>
      <c r="L1411">
        <f>CORREL(H1411:H5196,C1411:C5196)</f>
        <v>9.0041111790250122E-2</v>
      </c>
    </row>
    <row r="1412" spans="1:12">
      <c r="A1412" t="s">
        <v>505</v>
      </c>
      <c r="B1412">
        <v>187</v>
      </c>
      <c r="C1412">
        <v>54116191</v>
      </c>
      <c r="D1412" t="s">
        <v>2607</v>
      </c>
      <c r="E1412" t="s">
        <v>2608</v>
      </c>
      <c r="F1412" t="s">
        <v>15</v>
      </c>
      <c r="G1412" t="s">
        <v>16</v>
      </c>
      <c r="H1412">
        <v>44000000</v>
      </c>
      <c r="I1412">
        <v>7.9</v>
      </c>
      <c r="J1412" t="str">
        <f>IF(ISNUMBER(SEARCH("|",D1412)),LEFT(D1412,SEARCH("|",D1412)-1),D1412)</f>
        <v>Crime</v>
      </c>
      <c r="K1412">
        <f>(C1412-H1412)</f>
        <v>10116191</v>
      </c>
      <c r="L1412">
        <f>CORREL(H1412:H5197,C1412:C5197)</f>
        <v>9.0064361538865184E-2</v>
      </c>
    </row>
    <row r="1413" spans="1:12">
      <c r="A1413" t="s">
        <v>582</v>
      </c>
      <c r="B1413">
        <v>107</v>
      </c>
      <c r="C1413">
        <v>18090181</v>
      </c>
      <c r="D1413" t="s">
        <v>996</v>
      </c>
      <c r="E1413" t="s">
        <v>2609</v>
      </c>
      <c r="F1413" t="s">
        <v>15</v>
      </c>
      <c r="G1413" t="s">
        <v>16</v>
      </c>
      <c r="H1413">
        <v>8000000</v>
      </c>
      <c r="I1413">
        <v>6.4</v>
      </c>
      <c r="J1413" t="str">
        <f>IF(ISNUMBER(SEARCH("|",D1413)),LEFT(D1413,SEARCH("|",D1413)-1),D1413)</f>
        <v>Fantasy</v>
      </c>
      <c r="K1413">
        <f>(C1413-H1413)</f>
        <v>10090181</v>
      </c>
      <c r="L1413">
        <f>CORREL(H1413:H5198,C1413:C5198)</f>
        <v>9.0091594079709E-2</v>
      </c>
    </row>
    <row r="1414" spans="1:12">
      <c r="A1414" t="s">
        <v>1511</v>
      </c>
      <c r="B1414">
        <v>111</v>
      </c>
      <c r="C1414">
        <v>10174663</v>
      </c>
      <c r="D1414" t="s">
        <v>385</v>
      </c>
      <c r="E1414" t="s">
        <v>2610</v>
      </c>
      <c r="F1414" t="s">
        <v>15</v>
      </c>
      <c r="G1414" t="s">
        <v>16</v>
      </c>
      <c r="H1414">
        <v>100000</v>
      </c>
      <c r="I1414">
        <v>6.7</v>
      </c>
      <c r="J1414" t="str">
        <f>IF(ISNUMBER(SEARCH("|",D1414)),LEFT(D1414,SEARCH("|",D1414)-1),D1414)</f>
        <v>Drama</v>
      </c>
      <c r="K1414">
        <f>(C1414-H1414)</f>
        <v>10074663</v>
      </c>
      <c r="L1414">
        <f>CORREL(H1414:H5199,C1414:C5199)</f>
        <v>9.0086003623922578E-2</v>
      </c>
    </row>
    <row r="1415" spans="1:12">
      <c r="A1415" t="s">
        <v>1801</v>
      </c>
      <c r="B1415">
        <v>111</v>
      </c>
      <c r="C1415">
        <v>30028592</v>
      </c>
      <c r="D1415" t="s">
        <v>864</v>
      </c>
      <c r="E1415" t="s">
        <v>2611</v>
      </c>
      <c r="F1415" t="s">
        <v>15</v>
      </c>
      <c r="G1415" t="s">
        <v>153</v>
      </c>
      <c r="H1415">
        <v>20000000</v>
      </c>
      <c r="I1415">
        <v>7.3</v>
      </c>
      <c r="J1415" t="str">
        <f>IF(ISNUMBER(SEARCH("|",D1415)),LEFT(D1415,SEARCH("|",D1415)-1),D1415)</f>
        <v>Crime</v>
      </c>
      <c r="K1415">
        <f>(C1415-H1415)</f>
        <v>10028592</v>
      </c>
      <c r="L1415">
        <f>CORREL(H1415:H5200,C1415:C5200)</f>
        <v>9.0063267022657462E-2</v>
      </c>
    </row>
    <row r="1416" spans="1:12">
      <c r="A1416" t="s">
        <v>323</v>
      </c>
      <c r="B1416">
        <v>113</v>
      </c>
      <c r="C1416">
        <v>100018837</v>
      </c>
      <c r="D1416" t="s">
        <v>1041</v>
      </c>
      <c r="E1416" t="s">
        <v>2612</v>
      </c>
      <c r="F1416" t="s">
        <v>15</v>
      </c>
      <c r="G1416" t="s">
        <v>16</v>
      </c>
      <c r="H1416">
        <v>90000000</v>
      </c>
      <c r="I1416">
        <v>5.5</v>
      </c>
      <c r="J1416" t="str">
        <f>IF(ISNUMBER(SEARCH("|",D1416)),LEFT(D1416,SEARCH("|",D1416)-1),D1416)</f>
        <v>Action</v>
      </c>
      <c r="K1416">
        <f>(C1416-H1416)</f>
        <v>10018837</v>
      </c>
      <c r="L1416">
        <f>CORREL(H1416:H5201,C1416:C5201)</f>
        <v>9.0076740496774346E-2</v>
      </c>
    </row>
    <row r="1417" spans="1:12">
      <c r="A1417" t="s">
        <v>554</v>
      </c>
      <c r="B1417">
        <v>128</v>
      </c>
      <c r="C1417">
        <v>100012500</v>
      </c>
      <c r="D1417" t="s">
        <v>473</v>
      </c>
      <c r="E1417" t="s">
        <v>2613</v>
      </c>
      <c r="F1417" t="s">
        <v>15</v>
      </c>
      <c r="G1417" t="s">
        <v>16</v>
      </c>
      <c r="H1417">
        <v>90000000</v>
      </c>
      <c r="I1417">
        <v>7.6</v>
      </c>
      <c r="J1417" t="str">
        <f>IF(ISNUMBER(SEARCH("|",D1417)),LEFT(D1417,SEARCH("|",D1417)-1),D1417)</f>
        <v>Action</v>
      </c>
      <c r="K1417">
        <f>(C1417-H1417)</f>
        <v>10012500</v>
      </c>
      <c r="L1417">
        <f>CORREL(H1417:H5202,C1417:C5202)</f>
        <v>9.0038298635898753E-2</v>
      </c>
    </row>
    <row r="1418" spans="1:12">
      <c r="A1418" t="s">
        <v>2614</v>
      </c>
      <c r="B1418">
        <v>101</v>
      </c>
      <c r="C1418">
        <v>35000629</v>
      </c>
      <c r="D1418" t="s">
        <v>128</v>
      </c>
      <c r="E1418" t="s">
        <v>2615</v>
      </c>
      <c r="F1418" t="s">
        <v>15</v>
      </c>
      <c r="G1418" t="s">
        <v>16</v>
      </c>
      <c r="H1418">
        <v>25000000</v>
      </c>
      <c r="I1418">
        <v>5.6</v>
      </c>
      <c r="J1418" t="str">
        <f>IF(ISNUMBER(SEARCH("|",D1418)),LEFT(D1418,SEARCH("|",D1418)-1),D1418)</f>
        <v>Comedy</v>
      </c>
      <c r="K1418">
        <f>(C1418-H1418)</f>
        <v>10000629</v>
      </c>
      <c r="L1418">
        <f>CORREL(H1418:H5203,C1418:C5203)</f>
        <v>8.999990237939573E-2</v>
      </c>
    </row>
    <row r="1419" spans="1:12">
      <c r="A1419" t="s">
        <v>1801</v>
      </c>
      <c r="B1419">
        <v>108</v>
      </c>
      <c r="C1419">
        <v>24984868</v>
      </c>
      <c r="D1419" t="s">
        <v>215</v>
      </c>
      <c r="E1419" t="s">
        <v>2616</v>
      </c>
      <c r="F1419" t="s">
        <v>15</v>
      </c>
      <c r="G1419" t="s">
        <v>16</v>
      </c>
      <c r="H1419">
        <v>15000000</v>
      </c>
      <c r="I1419">
        <v>6.3</v>
      </c>
      <c r="J1419" t="str">
        <f>IF(ISNUMBER(SEARCH("|",D1419)),LEFT(D1419,SEARCH("|",D1419)-1),D1419)</f>
        <v>Action</v>
      </c>
      <c r="K1419">
        <f>(C1419-H1419)</f>
        <v>9984868</v>
      </c>
      <c r="L1419">
        <f>CORREL(H1419:H5204,C1419:C5204)</f>
        <v>9.001906433626243E-2</v>
      </c>
    </row>
    <row r="1420" spans="1:12">
      <c r="A1420" t="s">
        <v>2617</v>
      </c>
      <c r="B1420">
        <v>98</v>
      </c>
      <c r="C1420">
        <v>29975979</v>
      </c>
      <c r="D1420" t="s">
        <v>776</v>
      </c>
      <c r="E1420" t="s">
        <v>2618</v>
      </c>
      <c r="F1420" t="s">
        <v>15</v>
      </c>
      <c r="G1420" t="s">
        <v>138</v>
      </c>
      <c r="H1420">
        <v>20000000</v>
      </c>
      <c r="I1420">
        <v>6.5</v>
      </c>
      <c r="J1420" t="str">
        <f>IF(ISNUMBER(SEARCH("|",D1420)),LEFT(D1420,SEARCH("|",D1420)-1),D1420)</f>
        <v>Action</v>
      </c>
      <c r="K1420">
        <f>(C1420-H1420)</f>
        <v>9975979</v>
      </c>
      <c r="L1420">
        <f>CORREL(H1420:H5205,C1420:C5205)</f>
        <v>9.0025614217792926E-2</v>
      </c>
    </row>
    <row r="1421" spans="1:12">
      <c r="A1421" t="s">
        <v>2109</v>
      </c>
      <c r="B1421">
        <v>109</v>
      </c>
      <c r="C1421">
        <v>16901126</v>
      </c>
      <c r="D1421" t="s">
        <v>2619</v>
      </c>
      <c r="E1421" t="s">
        <v>2620</v>
      </c>
      <c r="F1421" t="s">
        <v>15</v>
      </c>
      <c r="G1421" t="s">
        <v>16</v>
      </c>
      <c r="H1421">
        <v>7000000</v>
      </c>
      <c r="I1421">
        <v>6.9</v>
      </c>
      <c r="J1421" t="str">
        <f>IF(ISNUMBER(SEARCH("|",D1421)),LEFT(D1421,SEARCH("|",D1421)-1),D1421)</f>
        <v>Crime</v>
      </c>
      <c r="K1421">
        <f>(C1421-H1421)</f>
        <v>9901126</v>
      </c>
      <c r="L1421">
        <f>CORREL(H1421:H5206,C1421:C5206)</f>
        <v>9.0039174420093848E-2</v>
      </c>
    </row>
    <row r="1422" spans="1:12">
      <c r="A1422" t="s">
        <v>2621</v>
      </c>
      <c r="B1422">
        <v>101</v>
      </c>
      <c r="C1422">
        <v>24881000</v>
      </c>
      <c r="D1422" t="s">
        <v>1367</v>
      </c>
      <c r="E1422" t="s">
        <v>2622</v>
      </c>
      <c r="F1422" t="s">
        <v>15</v>
      </c>
      <c r="G1422" t="s">
        <v>16</v>
      </c>
      <c r="H1422">
        <v>15000000</v>
      </c>
      <c r="I1422">
        <v>6.2</v>
      </c>
      <c r="J1422" t="str">
        <f>IF(ISNUMBER(SEARCH("|",D1422)),LEFT(D1422,SEARCH("|",D1422)-1),D1422)</f>
        <v>Drama</v>
      </c>
      <c r="K1422">
        <f>(C1422-H1422)</f>
        <v>9881000</v>
      </c>
      <c r="L1422">
        <f>CORREL(H1422:H5207,C1422:C5207)</f>
        <v>9.0031377287198067E-2</v>
      </c>
    </row>
    <row r="1423" spans="1:12">
      <c r="A1423" t="s">
        <v>2623</v>
      </c>
      <c r="B1423">
        <v>112</v>
      </c>
      <c r="C1423">
        <v>22858926</v>
      </c>
      <c r="D1423" t="s">
        <v>1680</v>
      </c>
      <c r="E1423" t="s">
        <v>2624</v>
      </c>
      <c r="F1423" t="s">
        <v>15</v>
      </c>
      <c r="G1423" t="s">
        <v>16</v>
      </c>
      <c r="H1423">
        <v>13000000</v>
      </c>
      <c r="I1423">
        <v>7.8</v>
      </c>
      <c r="J1423" t="str">
        <f>IF(ISNUMBER(SEARCH("|",D1423)),LEFT(D1423,SEARCH("|",D1423)-1),D1423)</f>
        <v>Comedy</v>
      </c>
      <c r="K1423">
        <f>(C1423-H1423)</f>
        <v>9858926</v>
      </c>
      <c r="L1423">
        <f>CORREL(H1423:H5208,C1423:C5208)</f>
        <v>9.0037759995677522E-2</v>
      </c>
    </row>
    <row r="1424" spans="1:12">
      <c r="A1424" t="s">
        <v>532</v>
      </c>
      <c r="B1424">
        <v>116</v>
      </c>
      <c r="C1424">
        <v>49851591</v>
      </c>
      <c r="D1424" t="s">
        <v>2625</v>
      </c>
      <c r="E1424" t="s">
        <v>2626</v>
      </c>
      <c r="F1424" t="s">
        <v>15</v>
      </c>
      <c r="G1424" t="s">
        <v>16</v>
      </c>
      <c r="H1424">
        <v>40000000</v>
      </c>
      <c r="I1424">
        <v>5.9</v>
      </c>
      <c r="J1424" t="str">
        <f>IF(ISNUMBER(SEARCH("|",D1424)),LEFT(D1424,SEARCH("|",D1424)-1),D1424)</f>
        <v>Comedy</v>
      </c>
      <c r="K1424">
        <f>(C1424-H1424)</f>
        <v>9851591</v>
      </c>
      <c r="L1424">
        <f>CORREL(H1424:H5209,C1424:C5209)</f>
        <v>9.0040895287854902E-2</v>
      </c>
    </row>
    <row r="1425" spans="1:12">
      <c r="A1425" t="s">
        <v>1962</v>
      </c>
      <c r="B1425">
        <v>91</v>
      </c>
      <c r="C1425">
        <v>17843379</v>
      </c>
      <c r="D1425" t="s">
        <v>233</v>
      </c>
      <c r="E1425" t="s">
        <v>2627</v>
      </c>
      <c r="F1425" t="s">
        <v>15</v>
      </c>
      <c r="G1425" t="s">
        <v>16</v>
      </c>
      <c r="H1425">
        <v>8000000</v>
      </c>
      <c r="I1425">
        <v>5.7</v>
      </c>
      <c r="J1425" t="str">
        <f>IF(ISNUMBER(SEARCH("|",D1425)),LEFT(D1425,SEARCH("|",D1425)-1),D1425)</f>
        <v>Comedy</v>
      </c>
      <c r="K1425">
        <f>(C1425-H1425)</f>
        <v>9843379</v>
      </c>
      <c r="L1425">
        <f>CORREL(H1425:H5210,C1425:C5210)</f>
        <v>9.0068139600336661E-2</v>
      </c>
    </row>
    <row r="1426" spans="1:12">
      <c r="A1426" t="s">
        <v>2628</v>
      </c>
      <c r="B1426">
        <v>107</v>
      </c>
      <c r="C1426">
        <v>13092000</v>
      </c>
      <c r="D1426" t="s">
        <v>720</v>
      </c>
      <c r="E1426" t="s">
        <v>2629</v>
      </c>
      <c r="F1426" t="s">
        <v>15</v>
      </c>
      <c r="G1426" t="s">
        <v>16</v>
      </c>
      <c r="H1426">
        <v>3300000</v>
      </c>
      <c r="I1426">
        <v>8.5</v>
      </c>
      <c r="J1426" t="str">
        <f>IF(ISNUMBER(SEARCH("|",D1426)),LEFT(D1426,SEARCH("|",D1426)-1),D1426)</f>
        <v>Drama</v>
      </c>
      <c r="K1426">
        <f>(C1426-H1426)</f>
        <v>9792000</v>
      </c>
      <c r="L1426">
        <f>CORREL(H1426:H5211,C1426:C5211)</f>
        <v>9.0062230060249673E-2</v>
      </c>
    </row>
    <row r="1427" spans="1:12">
      <c r="A1427" t="s">
        <v>2454</v>
      </c>
      <c r="B1427">
        <v>118</v>
      </c>
      <c r="C1427">
        <v>18761993</v>
      </c>
      <c r="D1427" t="s">
        <v>65</v>
      </c>
      <c r="E1427" t="s">
        <v>2630</v>
      </c>
      <c r="F1427" t="s">
        <v>15</v>
      </c>
      <c r="G1427" t="s">
        <v>16</v>
      </c>
      <c r="H1427">
        <v>9000000</v>
      </c>
      <c r="I1427">
        <v>6.9</v>
      </c>
      <c r="J1427" t="str">
        <f>IF(ISNUMBER(SEARCH("|",D1427)),LEFT(D1427,SEARCH("|",D1427)-1),D1427)</f>
        <v>Comedy</v>
      </c>
      <c r="K1427">
        <f>(C1427-H1427)</f>
        <v>9761993</v>
      </c>
      <c r="L1427">
        <f>CORREL(H1427:H5212,C1427:C5212)</f>
        <v>9.0046413799656597E-2</v>
      </c>
    </row>
    <row r="1428" spans="1:12">
      <c r="A1428" t="s">
        <v>2631</v>
      </c>
      <c r="B1428">
        <v>115</v>
      </c>
      <c r="C1428">
        <v>29753944</v>
      </c>
      <c r="D1428" t="s">
        <v>453</v>
      </c>
      <c r="E1428" t="s">
        <v>2632</v>
      </c>
      <c r="F1428" t="s">
        <v>15</v>
      </c>
      <c r="G1428" t="s">
        <v>16</v>
      </c>
      <c r="H1428">
        <v>20000000</v>
      </c>
      <c r="I1428">
        <v>6.5</v>
      </c>
      <c r="J1428" t="str">
        <f>IF(ISNUMBER(SEARCH("|",D1428)),LEFT(D1428,SEARCH("|",D1428)-1),D1428)</f>
        <v>Crime</v>
      </c>
      <c r="K1428">
        <f>(C1428-H1428)</f>
        <v>9753944</v>
      </c>
      <c r="L1428">
        <f>CORREL(H1428:H5213,C1428:C5213)</f>
        <v>9.0042268767069639E-2</v>
      </c>
    </row>
    <row r="1429" spans="1:12">
      <c r="A1429" t="s">
        <v>752</v>
      </c>
      <c r="B1429">
        <v>104</v>
      </c>
      <c r="C1429">
        <v>69688384</v>
      </c>
      <c r="D1429" t="s">
        <v>296</v>
      </c>
      <c r="E1429" t="s">
        <v>2633</v>
      </c>
      <c r="F1429" t="s">
        <v>15</v>
      </c>
      <c r="G1429" t="s">
        <v>16</v>
      </c>
      <c r="H1429">
        <v>60000000</v>
      </c>
      <c r="I1429">
        <v>6.1</v>
      </c>
      <c r="J1429" t="str">
        <f>IF(ISNUMBER(SEARCH("|",D1429)),LEFT(D1429,SEARCH("|",D1429)-1),D1429)</f>
        <v>Comedy</v>
      </c>
      <c r="K1429">
        <f>(C1429-H1429)</f>
        <v>9688384</v>
      </c>
      <c r="L1429">
        <f>CORREL(H1429:H5214,C1429:C5214)</f>
        <v>9.0055518857221378E-2</v>
      </c>
    </row>
    <row r="1430" spans="1:12">
      <c r="A1430" t="s">
        <v>1526</v>
      </c>
      <c r="B1430">
        <v>123</v>
      </c>
      <c r="C1430">
        <v>62563543</v>
      </c>
      <c r="D1430" t="s">
        <v>412</v>
      </c>
      <c r="E1430" t="s">
        <v>2634</v>
      </c>
      <c r="F1430" t="s">
        <v>15</v>
      </c>
      <c r="G1430" t="s">
        <v>16</v>
      </c>
      <c r="H1430">
        <v>53000000</v>
      </c>
      <c r="I1430">
        <v>7</v>
      </c>
      <c r="J1430" t="str">
        <f>IF(ISNUMBER(SEARCH("|",D1430)),LEFT(D1430,SEARCH("|",D1430)-1),D1430)</f>
        <v>Biography</v>
      </c>
      <c r="K1430">
        <f>(C1430-H1430)</f>
        <v>9563543</v>
      </c>
      <c r="L1430">
        <f>CORREL(H1430:H5215,C1430:C5215)</f>
        <v>9.0073726353371339E-2</v>
      </c>
    </row>
    <row r="1431" spans="1:12">
      <c r="A1431" t="s">
        <v>2635</v>
      </c>
      <c r="B1431">
        <v>102</v>
      </c>
      <c r="C1431">
        <v>11546543</v>
      </c>
      <c r="D1431" t="s">
        <v>1041</v>
      </c>
      <c r="E1431" t="s">
        <v>2636</v>
      </c>
      <c r="F1431" t="s">
        <v>1813</v>
      </c>
      <c r="G1431" t="s">
        <v>1814</v>
      </c>
      <c r="H1431">
        <v>2000000</v>
      </c>
      <c r="I1431">
        <v>7.6</v>
      </c>
      <c r="J1431" t="str">
        <f>IF(ISNUMBER(SEARCH("|",D1431)),LEFT(D1431,SEARCH("|",D1431)-1),D1431)</f>
        <v>Action</v>
      </c>
      <c r="K1431">
        <f>(C1431-H1431)</f>
        <v>9546543</v>
      </c>
      <c r="L1431">
        <f>CORREL(H1431:H5216,C1431:C5216)</f>
        <v>9.00975265733997E-2</v>
      </c>
    </row>
    <row r="1432" spans="1:12">
      <c r="A1432" t="s">
        <v>2637</v>
      </c>
      <c r="B1432">
        <v>93</v>
      </c>
      <c r="C1432">
        <v>17536788</v>
      </c>
      <c r="D1432" t="s">
        <v>233</v>
      </c>
      <c r="E1432" t="s">
        <v>2638</v>
      </c>
      <c r="F1432" t="s">
        <v>15</v>
      </c>
      <c r="G1432" t="s">
        <v>16</v>
      </c>
      <c r="H1432">
        <v>8000000</v>
      </c>
      <c r="I1432">
        <v>7.1</v>
      </c>
      <c r="J1432" t="str">
        <f>IF(ISNUMBER(SEARCH("|",D1432)),LEFT(D1432,SEARCH("|",D1432)-1),D1432)</f>
        <v>Comedy</v>
      </c>
      <c r="K1432">
        <f>(C1432-H1432)</f>
        <v>9536788</v>
      </c>
      <c r="L1432">
        <f>CORREL(H1432:H5217,C1432:C5217)</f>
        <v>9.0078357421118679E-2</v>
      </c>
    </row>
    <row r="1433" spans="1:12">
      <c r="A1433" t="s">
        <v>2639</v>
      </c>
      <c r="B1433">
        <v>118</v>
      </c>
      <c r="C1433">
        <v>11533945</v>
      </c>
      <c r="D1433" t="s">
        <v>2640</v>
      </c>
      <c r="E1433" t="s">
        <v>2641</v>
      </c>
      <c r="F1433" t="s">
        <v>15</v>
      </c>
      <c r="G1433" t="s">
        <v>16</v>
      </c>
      <c r="H1433">
        <v>2000000</v>
      </c>
      <c r="I1433">
        <v>7.6</v>
      </c>
      <c r="J1433" t="str">
        <f>IF(ISNUMBER(SEARCH("|",D1433)),LEFT(D1433,SEARCH("|",D1433)-1),D1433)</f>
        <v>Biography</v>
      </c>
      <c r="K1433">
        <f>(C1433-H1433)</f>
        <v>9533945</v>
      </c>
      <c r="L1433">
        <f>CORREL(H1433:H5218,C1433:C5218)</f>
        <v>9.0071936114117457E-2</v>
      </c>
    </row>
    <row r="1434" spans="1:12">
      <c r="A1434" t="s">
        <v>2259</v>
      </c>
      <c r="B1434">
        <v>99</v>
      </c>
      <c r="C1434">
        <v>13464388</v>
      </c>
      <c r="D1434" t="s">
        <v>2642</v>
      </c>
      <c r="E1434" t="s">
        <v>2643</v>
      </c>
      <c r="F1434" t="s">
        <v>15</v>
      </c>
      <c r="G1434" t="s">
        <v>153</v>
      </c>
      <c r="H1434">
        <v>4000000</v>
      </c>
      <c r="I1434">
        <v>8</v>
      </c>
      <c r="J1434" t="str">
        <f>IF(ISNUMBER(SEARCH("|",D1434)),LEFT(D1434,SEARCH("|",D1434)-1),D1434)</f>
        <v>Comedy</v>
      </c>
      <c r="K1434">
        <f>(C1434-H1434)</f>
        <v>9464388</v>
      </c>
      <c r="L1434">
        <f>CORREL(H1434:H5219,C1434:C5219)</f>
        <v>9.0052715757340446E-2</v>
      </c>
    </row>
    <row r="1435" spans="1:12">
      <c r="A1435" t="s">
        <v>2644</v>
      </c>
      <c r="B1435">
        <v>93</v>
      </c>
      <c r="C1435">
        <v>17427926</v>
      </c>
      <c r="D1435" t="s">
        <v>140</v>
      </c>
      <c r="E1435" t="s">
        <v>2645</v>
      </c>
      <c r="F1435" t="s">
        <v>15</v>
      </c>
      <c r="G1435" t="s">
        <v>16</v>
      </c>
      <c r="H1435">
        <v>8000000</v>
      </c>
      <c r="I1435">
        <v>5.9</v>
      </c>
      <c r="J1435" t="str">
        <f>IF(ISNUMBER(SEARCH("|",D1435)),LEFT(D1435,SEARCH("|",D1435)-1),D1435)</f>
        <v>Horror</v>
      </c>
      <c r="K1435">
        <f>(C1435-H1435)</f>
        <v>9427926</v>
      </c>
      <c r="L1435">
        <f>CORREL(H1435:H5220,C1435:C5220)</f>
        <v>9.0037845222470977E-2</v>
      </c>
    </row>
    <row r="1436" spans="1:12">
      <c r="A1436" t="s">
        <v>132</v>
      </c>
      <c r="B1436">
        <v>169</v>
      </c>
      <c r="C1436">
        <v>309404152</v>
      </c>
      <c r="D1436" t="s">
        <v>133</v>
      </c>
      <c r="E1436" t="s">
        <v>2646</v>
      </c>
      <c r="F1436" t="s">
        <v>15</v>
      </c>
      <c r="G1436" t="s">
        <v>16</v>
      </c>
      <c r="H1436">
        <v>300000000</v>
      </c>
      <c r="I1436">
        <v>7.1</v>
      </c>
      <c r="J1436" t="str">
        <f>IF(ISNUMBER(SEARCH("|",D1436)),LEFT(D1436,SEARCH("|",D1436)-1),D1436)</f>
        <v>Action</v>
      </c>
      <c r="K1436">
        <f>(C1436-H1436)</f>
        <v>9404152</v>
      </c>
      <c r="L1436">
        <f>CORREL(H1436:H5221,C1436:C5221)</f>
        <v>9.0031203222226741E-2</v>
      </c>
    </row>
    <row r="1437" spans="1:12">
      <c r="A1437" t="s">
        <v>2238</v>
      </c>
      <c r="B1437">
        <v>91</v>
      </c>
      <c r="C1437">
        <v>27087695</v>
      </c>
      <c r="D1437" t="s">
        <v>1089</v>
      </c>
      <c r="E1437" t="s">
        <v>2647</v>
      </c>
      <c r="F1437" t="s">
        <v>15</v>
      </c>
      <c r="G1437" t="s">
        <v>16</v>
      </c>
      <c r="H1437">
        <v>17700000</v>
      </c>
      <c r="I1437">
        <v>5.9</v>
      </c>
      <c r="J1437" t="str">
        <f>IF(ISNUMBER(SEARCH("|",D1437)),LEFT(D1437,SEARCH("|",D1437)-1),D1437)</f>
        <v>Adventure</v>
      </c>
      <c r="K1437">
        <f>(C1437-H1437)</f>
        <v>9387695</v>
      </c>
      <c r="L1437">
        <f>CORREL(H1437:H5222,C1437:C5222)</f>
        <v>8.8138249492309348E-2</v>
      </c>
    </row>
    <row r="1438" spans="1:12">
      <c r="A1438" t="s">
        <v>496</v>
      </c>
      <c r="B1438">
        <v>91</v>
      </c>
      <c r="C1438">
        <v>21370057</v>
      </c>
      <c r="D1438" t="s">
        <v>716</v>
      </c>
      <c r="E1438" t="s">
        <v>2648</v>
      </c>
      <c r="F1438" t="s">
        <v>15</v>
      </c>
      <c r="G1438" t="s">
        <v>16</v>
      </c>
      <c r="H1438">
        <v>12000000</v>
      </c>
      <c r="I1438">
        <v>6</v>
      </c>
      <c r="J1438" t="str">
        <f>IF(ISNUMBER(SEARCH("|",D1438)),LEFT(D1438,SEARCH("|",D1438)-1),D1438)</f>
        <v>Crime</v>
      </c>
      <c r="K1438">
        <f>(C1438-H1438)</f>
        <v>9370057</v>
      </c>
      <c r="L1438">
        <f>CORREL(H1438:H5223,C1438:C5223)</f>
        <v>8.8148260577813872E-2</v>
      </c>
    </row>
    <row r="1439" spans="1:12">
      <c r="A1439" t="s">
        <v>2649</v>
      </c>
      <c r="B1439">
        <v>100</v>
      </c>
      <c r="C1439">
        <v>14343976</v>
      </c>
      <c r="D1439" t="s">
        <v>2650</v>
      </c>
      <c r="E1439" t="s">
        <v>2651</v>
      </c>
      <c r="F1439" t="s">
        <v>15</v>
      </c>
      <c r="G1439" t="s">
        <v>16</v>
      </c>
      <c r="H1439">
        <v>5000000</v>
      </c>
      <c r="I1439">
        <v>4.5</v>
      </c>
      <c r="J1439" t="str">
        <f>IF(ISNUMBER(SEARCH("|",D1439)),LEFT(D1439,SEARCH("|",D1439)-1),D1439)</f>
        <v>Adventure</v>
      </c>
      <c r="K1439">
        <f>(C1439-H1439)</f>
        <v>9343976</v>
      </c>
      <c r="L1439">
        <f>CORREL(H1439:H5224,C1439:C5224)</f>
        <v>8.8149130909717474E-2</v>
      </c>
    </row>
    <row r="1440" spans="1:12">
      <c r="A1440" t="s">
        <v>255</v>
      </c>
      <c r="B1440">
        <v>147</v>
      </c>
      <c r="C1440">
        <v>53300852</v>
      </c>
      <c r="D1440" t="s">
        <v>716</v>
      </c>
      <c r="E1440" t="s">
        <v>2652</v>
      </c>
      <c r="F1440" t="s">
        <v>15</v>
      </c>
      <c r="G1440" t="s">
        <v>16</v>
      </c>
      <c r="H1440">
        <v>44000000</v>
      </c>
      <c r="I1440">
        <v>7.5</v>
      </c>
      <c r="J1440" t="str">
        <f>IF(ISNUMBER(SEARCH("|",D1440)),LEFT(D1440,SEARCH("|",D1440)-1),D1440)</f>
        <v>Crime</v>
      </c>
      <c r="K1440">
        <f>(C1440-H1440)</f>
        <v>9300852</v>
      </c>
      <c r="L1440">
        <f>CORREL(H1440:H5225,C1440:C5225)</f>
        <v>8.8136151421113973E-2</v>
      </c>
    </row>
    <row r="1441" spans="1:12">
      <c r="A1441" t="s">
        <v>1085</v>
      </c>
      <c r="B1441">
        <v>143</v>
      </c>
      <c r="C1441">
        <v>34300771</v>
      </c>
      <c r="D1441" t="s">
        <v>256</v>
      </c>
      <c r="E1441" t="s">
        <v>2653</v>
      </c>
      <c r="F1441" t="s">
        <v>15</v>
      </c>
      <c r="G1441" t="s">
        <v>357</v>
      </c>
      <c r="H1441">
        <v>25000000</v>
      </c>
      <c r="I1441">
        <v>7.5</v>
      </c>
      <c r="J1441" t="str">
        <f>IF(ISNUMBER(SEARCH("|",D1441)),LEFT(D1441,SEARCH("|",D1441)-1),D1441)</f>
        <v>Drama</v>
      </c>
      <c r="K1441">
        <f>(C1441-H1441)</f>
        <v>9300771</v>
      </c>
      <c r="L1441">
        <f>CORREL(H1441:H5226,C1441:C5226)</f>
        <v>8.816355876943853E-2</v>
      </c>
    </row>
    <row r="1442" spans="1:12">
      <c r="A1442" t="s">
        <v>2654</v>
      </c>
      <c r="B1442">
        <v>137</v>
      </c>
      <c r="C1442">
        <v>11284657</v>
      </c>
      <c r="D1442" t="s">
        <v>493</v>
      </c>
      <c r="E1442" t="s">
        <v>2655</v>
      </c>
      <c r="F1442" t="s">
        <v>2656</v>
      </c>
      <c r="G1442" t="s">
        <v>1097</v>
      </c>
      <c r="H1442">
        <v>2000000</v>
      </c>
      <c r="I1442">
        <v>8.5</v>
      </c>
      <c r="J1442" t="str">
        <f>IF(ISNUMBER(SEARCH("|",D1442)),LEFT(D1442,SEARCH("|",D1442)-1),D1442)</f>
        <v>Drama</v>
      </c>
      <c r="K1442">
        <f>(C1442-H1442)</f>
        <v>9284657</v>
      </c>
      <c r="L1442">
        <f>CORREL(H1442:H5227,C1442:C5227)</f>
        <v>8.8182383072063109E-2</v>
      </c>
    </row>
    <row r="1443" spans="1:12">
      <c r="A1443" t="s">
        <v>2115</v>
      </c>
      <c r="B1443">
        <v>107</v>
      </c>
      <c r="C1443">
        <v>26284475</v>
      </c>
      <c r="D1443" t="s">
        <v>96</v>
      </c>
      <c r="E1443" t="s">
        <v>2657</v>
      </c>
      <c r="F1443" t="s">
        <v>15</v>
      </c>
      <c r="G1443" t="s">
        <v>16</v>
      </c>
      <c r="H1443">
        <v>17000000</v>
      </c>
      <c r="I1443">
        <v>5.7</v>
      </c>
      <c r="J1443" t="str">
        <f>IF(ISNUMBER(SEARCH("|",D1443)),LEFT(D1443,SEARCH("|",D1443)-1),D1443)</f>
        <v>Comedy</v>
      </c>
      <c r="K1443">
        <f>(C1443-H1443)</f>
        <v>9284475</v>
      </c>
      <c r="L1443">
        <f>CORREL(H1443:H5228,C1443:C5228)</f>
        <v>8.8162512058224327E-2</v>
      </c>
    </row>
    <row r="1444" spans="1:12">
      <c r="A1444" t="s">
        <v>1796</v>
      </c>
      <c r="B1444">
        <v>82</v>
      </c>
      <c r="C1444">
        <v>17278980</v>
      </c>
      <c r="D1444" t="s">
        <v>397</v>
      </c>
      <c r="E1444" t="s">
        <v>2658</v>
      </c>
      <c r="F1444" t="s">
        <v>15</v>
      </c>
      <c r="G1444" t="s">
        <v>16</v>
      </c>
      <c r="H1444">
        <v>8000000</v>
      </c>
      <c r="I1444">
        <v>6.7</v>
      </c>
      <c r="J1444" t="str">
        <f>IF(ISNUMBER(SEARCH("|",D1444)),LEFT(D1444,SEARCH("|",D1444)-1),D1444)</f>
        <v>Comedy</v>
      </c>
      <c r="K1444">
        <f>(C1444-H1444)</f>
        <v>9278980</v>
      </c>
      <c r="L1444">
        <f>CORREL(H1444:H5229,C1444:C5229)</f>
        <v>8.8171375677785838E-2</v>
      </c>
    </row>
    <row r="1445" spans="1:12">
      <c r="A1445" t="s">
        <v>2659</v>
      </c>
      <c r="B1445">
        <v>85</v>
      </c>
      <c r="C1445">
        <v>9437933</v>
      </c>
      <c r="D1445" t="s">
        <v>565</v>
      </c>
      <c r="E1445" t="s">
        <v>2660</v>
      </c>
      <c r="F1445" t="s">
        <v>15</v>
      </c>
      <c r="G1445" t="s">
        <v>2661</v>
      </c>
      <c r="H1445">
        <v>180000</v>
      </c>
      <c r="I1445">
        <v>7.9</v>
      </c>
      <c r="J1445" t="str">
        <f>IF(ISNUMBER(SEARCH("|",D1445)),LEFT(D1445,SEARCH("|",D1445)-1),D1445)</f>
        <v>Drama</v>
      </c>
      <c r="K1445">
        <f>(C1445-H1445)</f>
        <v>9257933</v>
      </c>
      <c r="L1445">
        <f>CORREL(H1445:H5230,C1445:C5230)</f>
        <v>8.8164558121125766E-2</v>
      </c>
    </row>
    <row r="1446" spans="1:12">
      <c r="A1446" t="s">
        <v>1478</v>
      </c>
      <c r="B1446">
        <v>88</v>
      </c>
      <c r="C1446">
        <v>18225165</v>
      </c>
      <c r="D1446" t="s">
        <v>190</v>
      </c>
      <c r="E1446" t="s">
        <v>2662</v>
      </c>
      <c r="F1446" t="s">
        <v>15</v>
      </c>
      <c r="G1446" t="s">
        <v>16</v>
      </c>
      <c r="H1446">
        <v>9000000</v>
      </c>
      <c r="I1446">
        <v>7.1</v>
      </c>
      <c r="J1446" t="str">
        <f>IF(ISNUMBER(SEARCH("|",D1446)),LEFT(D1446,SEARCH("|",D1446)-1),D1446)</f>
        <v>Adventure</v>
      </c>
      <c r="K1446">
        <f>(C1446-H1446)</f>
        <v>9225165</v>
      </c>
      <c r="L1446">
        <f>CORREL(H1446:H5231,C1446:C5231)</f>
        <v>8.814021889515597E-2</v>
      </c>
    </row>
    <row r="1447" spans="1:12">
      <c r="A1447" t="s">
        <v>488</v>
      </c>
      <c r="B1447">
        <v>97</v>
      </c>
      <c r="C1447">
        <v>27141959</v>
      </c>
      <c r="D1447" t="s">
        <v>2663</v>
      </c>
      <c r="E1447" t="s">
        <v>2664</v>
      </c>
      <c r="F1447" t="s">
        <v>15</v>
      </c>
      <c r="G1447" t="s">
        <v>16</v>
      </c>
      <c r="H1447">
        <v>18000000</v>
      </c>
      <c r="I1447">
        <v>2.5</v>
      </c>
      <c r="J1447" t="str">
        <f>IF(ISNUMBER(SEARCH("|",D1447)),LEFT(D1447,SEARCH("|",D1447)-1),D1447)</f>
        <v>Comedy</v>
      </c>
      <c r="K1447">
        <f>(C1447-H1447)</f>
        <v>9141959</v>
      </c>
      <c r="L1447">
        <f>CORREL(H1447:H5232,C1447:C5232)</f>
        <v>8.8135262379909179E-2</v>
      </c>
    </row>
    <row r="1448" spans="1:12">
      <c r="A1448" t="s">
        <v>2665</v>
      </c>
      <c r="B1448">
        <v>99</v>
      </c>
      <c r="C1448">
        <v>21133087</v>
      </c>
      <c r="D1448" t="s">
        <v>372</v>
      </c>
      <c r="E1448" t="s">
        <v>2666</v>
      </c>
      <c r="F1448" t="s">
        <v>15</v>
      </c>
      <c r="G1448" t="s">
        <v>16</v>
      </c>
      <c r="H1448">
        <v>12000000</v>
      </c>
      <c r="I1448">
        <v>7</v>
      </c>
      <c r="J1448" t="str">
        <f>IF(ISNUMBER(SEARCH("|",D1448)),LEFT(D1448,SEARCH("|",D1448)-1),D1448)</f>
        <v>Horror</v>
      </c>
      <c r="K1448">
        <f>(C1448-H1448)</f>
        <v>9133087</v>
      </c>
      <c r="L1448">
        <f>CORREL(H1448:H5233,C1448:C5233)</f>
        <v>8.8145337217231071E-2</v>
      </c>
    </row>
    <row r="1449" spans="1:12">
      <c r="A1449" t="s">
        <v>2667</v>
      </c>
      <c r="B1449">
        <v>94</v>
      </c>
      <c r="C1449">
        <v>14123773</v>
      </c>
      <c r="D1449" t="s">
        <v>326</v>
      </c>
      <c r="E1449" t="s">
        <v>2668</v>
      </c>
      <c r="F1449" t="s">
        <v>15</v>
      </c>
      <c r="G1449" t="s">
        <v>16</v>
      </c>
      <c r="H1449">
        <v>5000000</v>
      </c>
      <c r="I1449">
        <v>5.3</v>
      </c>
      <c r="J1449" t="str">
        <f>IF(ISNUMBER(SEARCH("|",D1449)),LEFT(D1449,SEARCH("|",D1449)-1),D1449)</f>
        <v>Crime</v>
      </c>
      <c r="K1449">
        <f>(C1449-H1449)</f>
        <v>9123773</v>
      </c>
      <c r="L1449">
        <f>CORREL(H1449:H5234,C1449:C5234)</f>
        <v>8.8145802689677102E-2</v>
      </c>
    </row>
    <row r="1450" spans="1:12">
      <c r="A1450" t="s">
        <v>255</v>
      </c>
      <c r="B1450">
        <v>110</v>
      </c>
      <c r="C1450">
        <v>14100000</v>
      </c>
      <c r="D1450" t="s">
        <v>65</v>
      </c>
      <c r="E1450" t="s">
        <v>2669</v>
      </c>
      <c r="F1450" t="s">
        <v>15</v>
      </c>
      <c r="G1450" t="s">
        <v>16</v>
      </c>
      <c r="H1450">
        <v>5000000</v>
      </c>
      <c r="I1450">
        <v>7.2</v>
      </c>
      <c r="J1450" t="str">
        <f>IF(ISNUMBER(SEARCH("|",D1450)),LEFT(D1450,SEARCH("|",D1450)-1),D1450)</f>
        <v>Comedy</v>
      </c>
      <c r="K1450">
        <f>(C1450-H1450)</f>
        <v>9100000</v>
      </c>
      <c r="L1450">
        <f>CORREL(H1450:H5235,C1450:C5235)</f>
        <v>8.813238212050821E-2</v>
      </c>
    </row>
    <row r="1451" spans="1:12">
      <c r="A1451" t="s">
        <v>1014</v>
      </c>
      <c r="B1451">
        <v>83</v>
      </c>
      <c r="C1451">
        <v>37053924</v>
      </c>
      <c r="D1451" t="s">
        <v>113</v>
      </c>
      <c r="E1451" t="s">
        <v>2670</v>
      </c>
      <c r="F1451" t="s">
        <v>15</v>
      </c>
      <c r="G1451" t="s">
        <v>1097</v>
      </c>
      <c r="H1451">
        <v>28000000</v>
      </c>
      <c r="I1451">
        <v>6.1</v>
      </c>
      <c r="J1451" t="str">
        <f>IF(ISNUMBER(SEARCH("|",D1451)),LEFT(D1451,SEARCH("|",D1451)-1),D1451)</f>
        <v>Action</v>
      </c>
      <c r="K1451">
        <f>(C1451-H1451)</f>
        <v>9053924</v>
      </c>
      <c r="L1451">
        <f>CORREL(H1451:H5236,C1451:C5236)</f>
        <v>8.8118905694325109E-2</v>
      </c>
    </row>
    <row r="1452" spans="1:12">
      <c r="A1452" t="s">
        <v>247</v>
      </c>
      <c r="B1452">
        <v>111</v>
      </c>
      <c r="C1452">
        <v>45045037</v>
      </c>
      <c r="D1452" t="s">
        <v>128</v>
      </c>
      <c r="E1452" t="s">
        <v>2671</v>
      </c>
      <c r="F1452" t="s">
        <v>15</v>
      </c>
      <c r="G1452" t="s">
        <v>16</v>
      </c>
      <c r="H1452">
        <v>36000000</v>
      </c>
      <c r="I1452">
        <v>5.9</v>
      </c>
      <c r="J1452" t="str">
        <f>IF(ISNUMBER(SEARCH("|",D1452)),LEFT(D1452,SEARCH("|",D1452)-1),D1452)</f>
        <v>Comedy</v>
      </c>
      <c r="K1452">
        <f>(C1452-H1452)</f>
        <v>9045037</v>
      </c>
      <c r="L1452">
        <f>CORREL(H1452:H5237,C1452:C5237)</f>
        <v>8.8140199709506539E-2</v>
      </c>
    </row>
    <row r="1453" spans="1:12">
      <c r="A1453" t="s">
        <v>2672</v>
      </c>
      <c r="B1453">
        <v>90</v>
      </c>
      <c r="C1453">
        <v>10042266</v>
      </c>
      <c r="D1453" t="s">
        <v>1162</v>
      </c>
      <c r="E1453" t="s">
        <v>2673</v>
      </c>
      <c r="F1453" t="s">
        <v>15</v>
      </c>
      <c r="G1453" t="s">
        <v>16</v>
      </c>
      <c r="H1453">
        <v>1000000</v>
      </c>
      <c r="I1453">
        <v>5.9</v>
      </c>
      <c r="J1453" t="str">
        <f>IF(ISNUMBER(SEARCH("|",D1453)),LEFT(D1453,SEARCH("|",D1453)-1),D1453)</f>
        <v>Drama</v>
      </c>
      <c r="K1453">
        <f>(C1453-H1453)</f>
        <v>9042266</v>
      </c>
      <c r="L1453">
        <f>CORREL(H1453:H5238,C1453:C5238)</f>
        <v>8.8166383456278238E-2</v>
      </c>
    </row>
    <row r="1454" spans="1:12">
      <c r="A1454" t="s">
        <v>1328</v>
      </c>
      <c r="B1454">
        <v>93</v>
      </c>
      <c r="C1454">
        <v>14015786</v>
      </c>
      <c r="D1454" t="s">
        <v>20</v>
      </c>
      <c r="E1454" t="s">
        <v>2674</v>
      </c>
      <c r="F1454" t="s">
        <v>15</v>
      </c>
      <c r="G1454" t="s">
        <v>16</v>
      </c>
      <c r="H1454">
        <v>5000000</v>
      </c>
      <c r="I1454">
        <v>6.5</v>
      </c>
      <c r="J1454" t="str">
        <f>IF(ISNUMBER(SEARCH("|",D1454)),LEFT(D1454,SEARCH("|",D1454)-1),D1454)</f>
        <v>Drama</v>
      </c>
      <c r="K1454">
        <f>(C1454-H1454)</f>
        <v>9015786</v>
      </c>
      <c r="L1454">
        <f>CORREL(H1454:H5239,C1454:C5239)</f>
        <v>8.8143587926930028E-2</v>
      </c>
    </row>
    <row r="1455" spans="1:12">
      <c r="A1455" t="s">
        <v>1139</v>
      </c>
      <c r="B1455">
        <v>93</v>
      </c>
      <c r="C1455">
        <v>13008928</v>
      </c>
      <c r="D1455" t="s">
        <v>856</v>
      </c>
      <c r="E1455" t="s">
        <v>2675</v>
      </c>
      <c r="F1455" t="s">
        <v>15</v>
      </c>
      <c r="G1455" t="s">
        <v>16</v>
      </c>
      <c r="H1455">
        <v>4000000</v>
      </c>
      <c r="I1455">
        <v>7.3</v>
      </c>
      <c r="J1455" t="str">
        <f>IF(ISNUMBER(SEARCH("|",D1455)),LEFT(D1455,SEARCH("|",D1455)-1),D1455)</f>
        <v>Horror</v>
      </c>
      <c r="K1455">
        <f>(C1455-H1455)</f>
        <v>9008928</v>
      </c>
      <c r="L1455">
        <f>CORREL(H1455:H5240,C1455:C5240)</f>
        <v>8.8129953131406882E-2</v>
      </c>
    </row>
    <row r="1456" spans="1:12">
      <c r="A1456" t="s">
        <v>2676</v>
      </c>
      <c r="B1456">
        <v>120</v>
      </c>
      <c r="C1456">
        <v>16938179</v>
      </c>
      <c r="D1456" t="s">
        <v>716</v>
      </c>
      <c r="E1456" t="s">
        <v>2677</v>
      </c>
      <c r="F1456" t="s">
        <v>15</v>
      </c>
      <c r="G1456" t="s">
        <v>16</v>
      </c>
      <c r="H1456">
        <v>8000000</v>
      </c>
      <c r="I1456">
        <v>7</v>
      </c>
      <c r="J1456" t="str">
        <f>IF(ISNUMBER(SEARCH("|",D1456)),LEFT(D1456,SEARCH("|",D1456)-1),D1456)</f>
        <v>Crime</v>
      </c>
      <c r="K1456">
        <f>(C1456-H1456)</f>
        <v>8938179</v>
      </c>
      <c r="L1456">
        <f>CORREL(H1456:H5241,C1456:C5241)</f>
        <v>8.8114072315427186E-2</v>
      </c>
    </row>
    <row r="1457" spans="1:12">
      <c r="A1457" t="s">
        <v>2678</v>
      </c>
      <c r="B1457">
        <v>81</v>
      </c>
      <c r="C1457">
        <v>26906039</v>
      </c>
      <c r="D1457" t="s">
        <v>1041</v>
      </c>
      <c r="E1457" t="s">
        <v>2679</v>
      </c>
      <c r="F1457" t="s">
        <v>15</v>
      </c>
      <c r="G1457" t="s">
        <v>16</v>
      </c>
      <c r="H1457">
        <v>18000000</v>
      </c>
      <c r="I1457">
        <v>5.3</v>
      </c>
      <c r="J1457" t="str">
        <f>IF(ISNUMBER(SEARCH("|",D1457)),LEFT(D1457,SEARCH("|",D1457)-1),D1457)</f>
        <v>Action</v>
      </c>
      <c r="K1457">
        <f>(C1457-H1457)</f>
        <v>8906039</v>
      </c>
      <c r="L1457">
        <f>CORREL(H1457:H5242,C1457:C5242)</f>
        <v>8.8106586012782567E-2</v>
      </c>
    </row>
    <row r="1458" spans="1:12">
      <c r="A1458" t="s">
        <v>513</v>
      </c>
      <c r="B1458">
        <v>96</v>
      </c>
      <c r="C1458">
        <v>28876924</v>
      </c>
      <c r="D1458" t="s">
        <v>2680</v>
      </c>
      <c r="E1458" t="s">
        <v>2681</v>
      </c>
      <c r="F1458" t="s">
        <v>15</v>
      </c>
      <c r="G1458" t="s">
        <v>16</v>
      </c>
      <c r="H1458">
        <v>20000000</v>
      </c>
      <c r="I1458">
        <v>7.1</v>
      </c>
      <c r="J1458" t="str">
        <f>IF(ISNUMBER(SEARCH("|",D1458)),LEFT(D1458,SEARCH("|",D1458)-1),D1458)</f>
        <v>Adventure</v>
      </c>
      <c r="K1458">
        <f>(C1458-H1458)</f>
        <v>8876924</v>
      </c>
      <c r="L1458">
        <f>CORREL(H1458:H5243,C1458:C5243)</f>
        <v>8.8116299976274223E-2</v>
      </c>
    </row>
    <row r="1459" spans="1:12">
      <c r="A1459" t="s">
        <v>2682</v>
      </c>
      <c r="B1459">
        <v>135</v>
      </c>
      <c r="C1459">
        <v>53854588</v>
      </c>
      <c r="D1459" t="s">
        <v>479</v>
      </c>
      <c r="E1459" t="s">
        <v>2683</v>
      </c>
      <c r="F1459" t="s">
        <v>15</v>
      </c>
      <c r="G1459" t="s">
        <v>16</v>
      </c>
      <c r="H1459">
        <v>45000000</v>
      </c>
      <c r="I1459">
        <v>6.3</v>
      </c>
      <c r="J1459" t="str">
        <f>IF(ISNUMBER(SEARCH("|",D1459)),LEFT(D1459,SEARCH("|",D1459)-1),D1459)</f>
        <v>Comedy</v>
      </c>
      <c r="K1459">
        <f>(C1459-H1459)</f>
        <v>8854588</v>
      </c>
      <c r="L1459">
        <f>CORREL(H1459:H5244,C1459:C5244)</f>
        <v>8.8128724342318859E-2</v>
      </c>
    </row>
    <row r="1460" spans="1:12">
      <c r="A1460" t="s">
        <v>1388</v>
      </c>
      <c r="B1460">
        <v>122</v>
      </c>
      <c r="C1460">
        <v>26830000</v>
      </c>
      <c r="D1460" t="s">
        <v>1817</v>
      </c>
      <c r="E1460" t="s">
        <v>2684</v>
      </c>
      <c r="F1460" t="s">
        <v>15</v>
      </c>
      <c r="G1460" t="s">
        <v>16</v>
      </c>
      <c r="H1460">
        <v>18000000</v>
      </c>
      <c r="I1460">
        <v>7.9</v>
      </c>
      <c r="J1460" t="str">
        <f>IF(ISNUMBER(SEARCH("|",D1460)),LEFT(D1460,SEARCH("|",D1460)-1),D1460)</f>
        <v>Drama</v>
      </c>
      <c r="K1460">
        <f>(C1460-H1460)</f>
        <v>8830000</v>
      </c>
      <c r="L1460">
        <f>CORREL(H1460:H5245,C1460:C5245)</f>
        <v>8.8155818966378086E-2</v>
      </c>
    </row>
    <row r="1461" spans="1:12">
      <c r="A1461" t="s">
        <v>2685</v>
      </c>
      <c r="B1461">
        <v>109</v>
      </c>
      <c r="C1461">
        <v>14821531</v>
      </c>
      <c r="D1461" t="s">
        <v>256</v>
      </c>
      <c r="E1461" t="s">
        <v>2686</v>
      </c>
      <c r="F1461" t="s">
        <v>15</v>
      </c>
      <c r="G1461" t="s">
        <v>16</v>
      </c>
      <c r="H1461">
        <v>6000000</v>
      </c>
      <c r="I1461">
        <v>7.3</v>
      </c>
      <c r="J1461" t="str">
        <f>IF(ISNUMBER(SEARCH("|",D1461)),LEFT(D1461,SEARCH("|",D1461)-1),D1461)</f>
        <v>Drama</v>
      </c>
      <c r="K1461">
        <f>(C1461-H1461)</f>
        <v>8821531</v>
      </c>
      <c r="L1461">
        <f>CORREL(H1461:H5246,C1461:C5246)</f>
        <v>8.8165446149158264E-2</v>
      </c>
    </row>
    <row r="1462" spans="1:12">
      <c r="A1462" t="s">
        <v>2687</v>
      </c>
      <c r="B1462">
        <v>89</v>
      </c>
      <c r="C1462">
        <v>15818967</v>
      </c>
      <c r="D1462" t="s">
        <v>583</v>
      </c>
      <c r="E1462" t="s">
        <v>2688</v>
      </c>
      <c r="F1462" t="s">
        <v>15</v>
      </c>
      <c r="G1462" t="s">
        <v>16</v>
      </c>
      <c r="H1462">
        <v>7000000</v>
      </c>
      <c r="I1462">
        <v>4</v>
      </c>
      <c r="J1462" t="str">
        <f>IF(ISNUMBER(SEARCH("|",D1462)),LEFT(D1462,SEARCH("|",D1462)-1),D1462)</f>
        <v>Horror</v>
      </c>
      <c r="K1462">
        <f>(C1462-H1462)</f>
        <v>8818967</v>
      </c>
      <c r="L1462">
        <f>CORREL(H1462:H5247,C1462:C5247)</f>
        <v>8.8153611729239328E-2</v>
      </c>
    </row>
    <row r="1463" spans="1:12">
      <c r="A1463" t="s">
        <v>2689</v>
      </c>
      <c r="B1463">
        <v>110</v>
      </c>
      <c r="C1463">
        <v>46813366</v>
      </c>
      <c r="D1463" t="s">
        <v>128</v>
      </c>
      <c r="E1463" t="s">
        <v>2690</v>
      </c>
      <c r="F1463" t="s">
        <v>15</v>
      </c>
      <c r="G1463" t="s">
        <v>16</v>
      </c>
      <c r="H1463">
        <v>38000000</v>
      </c>
      <c r="I1463">
        <v>6.1</v>
      </c>
      <c r="J1463" t="str">
        <f>IF(ISNUMBER(SEARCH("|",D1463)),LEFT(D1463,SEARCH("|",D1463)-1),D1463)</f>
        <v>Comedy</v>
      </c>
      <c r="K1463">
        <f>(C1463-H1463)</f>
        <v>8813366</v>
      </c>
      <c r="L1463">
        <f>CORREL(H1463:H5248,C1463:C5248)</f>
        <v>8.8143872698967021E-2</v>
      </c>
    </row>
    <row r="1464" spans="1:12">
      <c r="A1464" t="s">
        <v>971</v>
      </c>
      <c r="B1464">
        <v>91</v>
      </c>
      <c r="C1464">
        <v>43792641</v>
      </c>
      <c r="D1464" t="s">
        <v>128</v>
      </c>
      <c r="E1464" t="s">
        <v>2691</v>
      </c>
      <c r="F1464" t="s">
        <v>15</v>
      </c>
      <c r="G1464" t="s">
        <v>16</v>
      </c>
      <c r="H1464">
        <v>35000000</v>
      </c>
      <c r="I1464">
        <v>5.3</v>
      </c>
      <c r="J1464" t="str">
        <f>IF(ISNUMBER(SEARCH("|",D1464)),LEFT(D1464,SEARCH("|",D1464)-1),D1464)</f>
        <v>Comedy</v>
      </c>
      <c r="K1464">
        <f>(C1464-H1464)</f>
        <v>8792641</v>
      </c>
      <c r="L1464">
        <f>CORREL(H1464:H5249,C1464:C5249)</f>
        <v>8.8170566724049479E-2</v>
      </c>
    </row>
    <row r="1465" spans="1:12">
      <c r="A1465" t="s">
        <v>328</v>
      </c>
      <c r="B1465">
        <v>136</v>
      </c>
      <c r="C1465">
        <v>51768623</v>
      </c>
      <c r="D1465" t="s">
        <v>256</v>
      </c>
      <c r="E1465" t="s">
        <v>2692</v>
      </c>
      <c r="F1465" t="s">
        <v>15</v>
      </c>
      <c r="G1465" t="s">
        <v>16</v>
      </c>
      <c r="H1465">
        <v>43000000</v>
      </c>
      <c r="I1465">
        <v>7.3</v>
      </c>
      <c r="J1465" t="str">
        <f>IF(ISNUMBER(SEARCH("|",D1465)),LEFT(D1465,SEARCH("|",D1465)-1),D1465)</f>
        <v>Drama</v>
      </c>
      <c r="K1465">
        <f>(C1465-H1465)</f>
        <v>8768623</v>
      </c>
      <c r="L1465">
        <f>CORREL(H1465:H5250,C1465:C5250)</f>
        <v>8.8196187354558767E-2</v>
      </c>
    </row>
    <row r="1466" spans="1:12">
      <c r="A1466" t="s">
        <v>906</v>
      </c>
      <c r="B1466">
        <v>101</v>
      </c>
      <c r="C1466">
        <v>27758465</v>
      </c>
      <c r="D1466" t="s">
        <v>233</v>
      </c>
      <c r="E1466" t="s">
        <v>2693</v>
      </c>
      <c r="F1466" t="s">
        <v>15</v>
      </c>
      <c r="G1466" t="s">
        <v>16</v>
      </c>
      <c r="H1466">
        <v>19000000</v>
      </c>
      <c r="I1466">
        <v>6.1</v>
      </c>
      <c r="J1466" t="str">
        <f>IF(ISNUMBER(SEARCH("|",D1466)),LEFT(D1466,SEARCH("|",D1466)-1),D1466)</f>
        <v>Comedy</v>
      </c>
      <c r="K1466">
        <f>(C1466-H1466)</f>
        <v>8758465</v>
      </c>
      <c r="L1466">
        <f>CORREL(H1466:H5251,C1466:C5251)</f>
        <v>8.8223502722927352E-2</v>
      </c>
    </row>
    <row r="1467" spans="1:12">
      <c r="A1467" t="s">
        <v>2694</v>
      </c>
      <c r="B1467">
        <v>97</v>
      </c>
      <c r="C1467">
        <v>16699684</v>
      </c>
      <c r="D1467" t="s">
        <v>128</v>
      </c>
      <c r="E1467" t="s">
        <v>2695</v>
      </c>
      <c r="F1467" t="s">
        <v>15</v>
      </c>
      <c r="G1467" t="s">
        <v>16</v>
      </c>
      <c r="H1467">
        <v>8000000</v>
      </c>
      <c r="I1467">
        <v>5.6</v>
      </c>
      <c r="J1467" t="str">
        <f>IF(ISNUMBER(SEARCH("|",D1467)),LEFT(D1467,SEARCH("|",D1467)-1),D1467)</f>
        <v>Comedy</v>
      </c>
      <c r="K1467">
        <f>(C1467-H1467)</f>
        <v>8699684</v>
      </c>
      <c r="L1467">
        <f>CORREL(H1467:H5252,C1467:C5252)</f>
        <v>8.8234496430830242E-2</v>
      </c>
    </row>
    <row r="1468" spans="1:12">
      <c r="A1468" t="s">
        <v>2355</v>
      </c>
      <c r="B1468">
        <v>100</v>
      </c>
      <c r="C1468">
        <v>11694528</v>
      </c>
      <c r="D1468" t="s">
        <v>2696</v>
      </c>
      <c r="E1468" t="s">
        <v>2697</v>
      </c>
      <c r="F1468" t="s">
        <v>15</v>
      </c>
      <c r="G1468" t="s">
        <v>16</v>
      </c>
      <c r="H1468">
        <v>3000000</v>
      </c>
      <c r="I1468">
        <v>7.2</v>
      </c>
      <c r="J1468" t="str">
        <f>IF(ISNUMBER(SEARCH("|",D1468)),LEFT(D1468,SEARCH("|",D1468)-1),D1468)</f>
        <v>Comedy</v>
      </c>
      <c r="K1468">
        <f>(C1468-H1468)</f>
        <v>8694528</v>
      </c>
      <c r="L1468">
        <f>CORREL(H1468:H5253,C1468:C5253)</f>
        <v>8.8226643923693018E-2</v>
      </c>
    </row>
    <row r="1469" spans="1:12">
      <c r="A1469" t="s">
        <v>2698</v>
      </c>
      <c r="B1469">
        <v>108</v>
      </c>
      <c r="C1469">
        <v>9600000</v>
      </c>
      <c r="D1469" t="s">
        <v>2699</v>
      </c>
      <c r="E1469" t="s">
        <v>2700</v>
      </c>
      <c r="F1469" t="s">
        <v>15</v>
      </c>
      <c r="G1469" t="s">
        <v>16</v>
      </c>
      <c r="H1469">
        <v>910000</v>
      </c>
      <c r="I1469">
        <v>8.1999999999999993</v>
      </c>
      <c r="J1469" t="str">
        <f>IF(ISNUMBER(SEARCH("|",D1469)),LEFT(D1469,SEARCH("|",D1469)-1),D1469)</f>
        <v>Crime</v>
      </c>
      <c r="K1469">
        <f>(C1469-H1469)</f>
        <v>8690000</v>
      </c>
      <c r="L1469">
        <f>CORREL(H1469:H5254,C1469:C5254)</f>
        <v>8.8207907631222313E-2</v>
      </c>
    </row>
    <row r="1470" spans="1:12">
      <c r="A1470" t="s">
        <v>2701</v>
      </c>
      <c r="B1470">
        <v>115</v>
      </c>
      <c r="C1470">
        <v>32662299</v>
      </c>
      <c r="D1470" t="s">
        <v>233</v>
      </c>
      <c r="E1470" t="s">
        <v>2702</v>
      </c>
      <c r="F1470" t="s">
        <v>15</v>
      </c>
      <c r="G1470" t="s">
        <v>16</v>
      </c>
      <c r="H1470">
        <v>24000000</v>
      </c>
      <c r="I1470">
        <v>6.9</v>
      </c>
      <c r="J1470" t="str">
        <f>IF(ISNUMBER(SEARCH("|",D1470)),LEFT(D1470,SEARCH("|",D1470)-1),D1470)</f>
        <v>Comedy</v>
      </c>
      <c r="K1470">
        <f>(C1470-H1470)</f>
        <v>8662299</v>
      </c>
      <c r="L1470">
        <f>CORREL(H1470:H5255,C1470:C5255)</f>
        <v>8.8184167344449491E-2</v>
      </c>
    </row>
    <row r="1471" spans="1:12">
      <c r="A1471" t="s">
        <v>2703</v>
      </c>
      <c r="B1471">
        <v>96</v>
      </c>
      <c r="C1471">
        <v>11642254</v>
      </c>
      <c r="D1471" t="s">
        <v>867</v>
      </c>
      <c r="E1471" t="s">
        <v>2704</v>
      </c>
      <c r="F1471" t="s">
        <v>15</v>
      </c>
      <c r="G1471" t="s">
        <v>16</v>
      </c>
      <c r="H1471">
        <v>3000000</v>
      </c>
      <c r="I1471">
        <v>5.2</v>
      </c>
      <c r="J1471" t="str">
        <f>IF(ISNUMBER(SEARCH("|",D1471)),LEFT(D1471,SEARCH("|",D1471)-1),D1471)</f>
        <v>Horror</v>
      </c>
      <c r="K1471">
        <f>(C1471-H1471)</f>
        <v>8642254</v>
      </c>
      <c r="L1471">
        <f>CORREL(H1471:H5256,C1471:C5256)</f>
        <v>8.8201206191801634E-2</v>
      </c>
    </row>
    <row r="1472" spans="1:12">
      <c r="A1472" t="s">
        <v>627</v>
      </c>
      <c r="B1472">
        <v>111</v>
      </c>
      <c r="C1472">
        <v>33631221</v>
      </c>
      <c r="D1472" t="s">
        <v>716</v>
      </c>
      <c r="E1472" t="s">
        <v>2705</v>
      </c>
      <c r="F1472" t="s">
        <v>15</v>
      </c>
      <c r="G1472" t="s">
        <v>16</v>
      </c>
      <c r="H1472">
        <v>25000000</v>
      </c>
      <c r="I1472">
        <v>6</v>
      </c>
      <c r="J1472" t="str">
        <f>IF(ISNUMBER(SEARCH("|",D1472)),LEFT(D1472,SEARCH("|",D1472)-1),D1472)</f>
        <v>Crime</v>
      </c>
      <c r="K1472">
        <f>(C1472-H1472)</f>
        <v>8631221</v>
      </c>
      <c r="L1472">
        <f>CORREL(H1472:H5257,C1472:C5257)</f>
        <v>8.818234056831678E-2</v>
      </c>
    </row>
    <row r="1473" spans="1:12">
      <c r="A1473" t="s">
        <v>143</v>
      </c>
      <c r="B1473">
        <v>112</v>
      </c>
      <c r="C1473">
        <v>56607223</v>
      </c>
      <c r="D1473" t="s">
        <v>190</v>
      </c>
      <c r="E1473" t="s">
        <v>2706</v>
      </c>
      <c r="F1473" t="s">
        <v>15</v>
      </c>
      <c r="G1473" t="s">
        <v>472</v>
      </c>
      <c r="H1473">
        <v>48000000</v>
      </c>
      <c r="I1473">
        <v>6.4</v>
      </c>
      <c r="J1473" t="str">
        <f>IF(ISNUMBER(SEARCH("|",D1473)),LEFT(D1473,SEARCH("|",D1473)-1),D1473)</f>
        <v>Adventure</v>
      </c>
      <c r="K1473">
        <f>(C1473-H1473)</f>
        <v>8607223</v>
      </c>
      <c r="L1473">
        <f>CORREL(H1473:H5258,C1473:C5258)</f>
        <v>8.8200413652435514E-2</v>
      </c>
    </row>
    <row r="1474" spans="1:12">
      <c r="A1474" t="s">
        <v>2299</v>
      </c>
      <c r="B1474">
        <v>117</v>
      </c>
      <c r="C1474">
        <v>21078145</v>
      </c>
      <c r="D1474" t="s">
        <v>410</v>
      </c>
      <c r="E1474" t="s">
        <v>2707</v>
      </c>
      <c r="F1474" t="s">
        <v>15</v>
      </c>
      <c r="G1474" t="s">
        <v>16</v>
      </c>
      <c r="H1474">
        <v>12500000</v>
      </c>
      <c r="I1474">
        <v>7.3</v>
      </c>
      <c r="J1474" t="str">
        <f>IF(ISNUMBER(SEARCH("|",D1474)),LEFT(D1474,SEARCH("|",D1474)-1),D1474)</f>
        <v>Biography</v>
      </c>
      <c r="K1474">
        <f>(C1474-H1474)</f>
        <v>8578145</v>
      </c>
      <c r="L1474">
        <f>CORREL(H1474:H5259,C1474:C5259)</f>
        <v>8.8226886573803329E-2</v>
      </c>
    </row>
    <row r="1475" spans="1:12">
      <c r="A1475" t="s">
        <v>1682</v>
      </c>
      <c r="B1475">
        <v>110</v>
      </c>
      <c r="C1475">
        <v>83503161</v>
      </c>
      <c r="D1475" t="s">
        <v>2708</v>
      </c>
      <c r="E1475" t="s">
        <v>2709</v>
      </c>
      <c r="F1475" t="s">
        <v>15</v>
      </c>
      <c r="G1475" t="s">
        <v>16</v>
      </c>
      <c r="H1475">
        <v>75000000</v>
      </c>
      <c r="I1475">
        <v>6.1</v>
      </c>
      <c r="J1475" t="str">
        <f>IF(ISNUMBER(SEARCH("|",D1475)),LEFT(D1475,SEARCH("|",D1475)-1),D1475)</f>
        <v>Action</v>
      </c>
      <c r="K1475">
        <f>(C1475-H1475)</f>
        <v>8503161</v>
      </c>
      <c r="L1475">
        <f>CORREL(H1475:H5260,C1475:C5260)</f>
        <v>8.8227365375724481E-2</v>
      </c>
    </row>
    <row r="1476" spans="1:12">
      <c r="A1476" t="s">
        <v>2710</v>
      </c>
      <c r="B1476">
        <v>125</v>
      </c>
      <c r="C1476">
        <v>38432823</v>
      </c>
      <c r="D1476" t="s">
        <v>2711</v>
      </c>
      <c r="E1476" t="s">
        <v>2712</v>
      </c>
      <c r="F1476" t="s">
        <v>15</v>
      </c>
      <c r="G1476" t="s">
        <v>16</v>
      </c>
      <c r="H1476">
        <v>30000000</v>
      </c>
      <c r="I1476">
        <v>6.9</v>
      </c>
      <c r="J1476" t="str">
        <f>IF(ISNUMBER(SEARCH("|",D1476)),LEFT(D1476,SEARCH("|",D1476)-1),D1476)</f>
        <v>Crime</v>
      </c>
      <c r="K1476">
        <f>(C1476-H1476)</f>
        <v>8432823</v>
      </c>
      <c r="L1476">
        <f>CORREL(H1476:H5261,C1476:C5261)</f>
        <v>8.8224249591220896E-2</v>
      </c>
    </row>
    <row r="1477" spans="1:12">
      <c r="A1477" t="s">
        <v>112</v>
      </c>
      <c r="B1477">
        <v>126</v>
      </c>
      <c r="C1477">
        <v>38413606</v>
      </c>
      <c r="D1477" t="s">
        <v>303</v>
      </c>
      <c r="E1477" t="s">
        <v>2713</v>
      </c>
      <c r="F1477" t="s">
        <v>15</v>
      </c>
      <c r="G1477" t="s">
        <v>16</v>
      </c>
      <c r="H1477">
        <v>30000000</v>
      </c>
      <c r="I1477">
        <v>7.6</v>
      </c>
      <c r="J1477" t="str">
        <f>IF(ISNUMBER(SEARCH("|",D1477)),LEFT(D1477,SEARCH("|",D1477)-1),D1477)</f>
        <v>Action</v>
      </c>
      <c r="K1477">
        <f>(C1477-H1477)</f>
        <v>8413606</v>
      </c>
      <c r="L1477">
        <f>CORREL(H1477:H5262,C1477:C5262)</f>
        <v>8.8246582878383939E-2</v>
      </c>
    </row>
    <row r="1478" spans="1:12">
      <c r="A1478" t="s">
        <v>2714</v>
      </c>
      <c r="B1478">
        <v>97</v>
      </c>
      <c r="C1478">
        <v>63408614</v>
      </c>
      <c r="D1478" t="s">
        <v>303</v>
      </c>
      <c r="E1478" t="s">
        <v>2715</v>
      </c>
      <c r="F1478" t="s">
        <v>15</v>
      </c>
      <c r="G1478" t="s">
        <v>16</v>
      </c>
      <c r="H1478">
        <v>55000000</v>
      </c>
      <c r="I1478">
        <v>6.3</v>
      </c>
      <c r="J1478" t="str">
        <f>IF(ISNUMBER(SEARCH("|",D1478)),LEFT(D1478,SEARCH("|",D1478)-1),D1478)</f>
        <v>Action</v>
      </c>
      <c r="K1478">
        <f>(C1478-H1478)</f>
        <v>8408614</v>
      </c>
      <c r="L1478">
        <f>CORREL(H1478:H5263,C1478:C5263)</f>
        <v>8.8268907512585121E-2</v>
      </c>
    </row>
    <row r="1479" spans="1:12">
      <c r="A1479" t="s">
        <v>2716</v>
      </c>
      <c r="B1479">
        <v>103</v>
      </c>
      <c r="C1479">
        <v>26400000</v>
      </c>
      <c r="D1479" t="s">
        <v>133</v>
      </c>
      <c r="E1479" t="s">
        <v>2717</v>
      </c>
      <c r="F1479" t="s">
        <v>15</v>
      </c>
      <c r="G1479" t="s">
        <v>16</v>
      </c>
      <c r="H1479">
        <v>18000000</v>
      </c>
      <c r="I1479">
        <v>5.8</v>
      </c>
      <c r="J1479" t="str">
        <f>IF(ISNUMBER(SEARCH("|",D1479)),LEFT(D1479,SEARCH("|",D1479)-1),D1479)</f>
        <v>Action</v>
      </c>
      <c r="K1479">
        <f>(C1479-H1479)</f>
        <v>8400000</v>
      </c>
      <c r="L1479">
        <f>CORREL(H1479:H5264,C1479:C5264)</f>
        <v>8.8291759256870703E-2</v>
      </c>
    </row>
    <row r="1480" spans="1:12">
      <c r="A1480" t="s">
        <v>125</v>
      </c>
      <c r="B1480">
        <v>147</v>
      </c>
      <c r="C1480">
        <v>138396624</v>
      </c>
      <c r="D1480" t="s">
        <v>303</v>
      </c>
      <c r="E1480" t="s">
        <v>2718</v>
      </c>
      <c r="F1480" t="s">
        <v>15</v>
      </c>
      <c r="G1480" t="s">
        <v>16</v>
      </c>
      <c r="H1480">
        <v>130000000</v>
      </c>
      <c r="I1480">
        <v>6.6</v>
      </c>
      <c r="J1480" t="str">
        <f>IF(ISNUMBER(SEARCH("|",D1480)),LEFT(D1480,SEARCH("|",D1480)-1),D1480)</f>
        <v>Action</v>
      </c>
      <c r="K1480">
        <f>(C1480-H1480)</f>
        <v>8396624</v>
      </c>
      <c r="L1480">
        <f>CORREL(H1480:H5265,C1480:C5265)</f>
        <v>8.8300902169887785E-2</v>
      </c>
    </row>
    <row r="1481" spans="1:12">
      <c r="A1481" t="s">
        <v>2719</v>
      </c>
      <c r="B1481">
        <v>82</v>
      </c>
      <c r="C1481">
        <v>13350177</v>
      </c>
      <c r="D1481" t="s">
        <v>944</v>
      </c>
      <c r="E1481" t="s">
        <v>2720</v>
      </c>
      <c r="F1481" t="s">
        <v>15</v>
      </c>
      <c r="G1481" t="s">
        <v>16</v>
      </c>
      <c r="H1481">
        <v>5000000</v>
      </c>
      <c r="I1481">
        <v>3.8</v>
      </c>
      <c r="J1481" t="str">
        <f>IF(ISNUMBER(SEARCH("|",D1481)),LEFT(D1481,SEARCH("|",D1481)-1),D1481)</f>
        <v>Drama</v>
      </c>
      <c r="K1481">
        <f>(C1481-H1481)</f>
        <v>8350177</v>
      </c>
      <c r="L1481">
        <f>CORREL(H1481:H5266,C1481:C5266)</f>
        <v>8.8106069648466748E-2</v>
      </c>
    </row>
    <row r="1482" spans="1:12">
      <c r="A1482" t="s">
        <v>2721</v>
      </c>
      <c r="B1482">
        <v>78</v>
      </c>
      <c r="C1482">
        <v>58336565</v>
      </c>
      <c r="D1482" t="s">
        <v>54</v>
      </c>
      <c r="E1482" t="s">
        <v>2722</v>
      </c>
      <c r="F1482" t="s">
        <v>15</v>
      </c>
      <c r="G1482" t="s">
        <v>16</v>
      </c>
      <c r="H1482">
        <v>50000000</v>
      </c>
      <c r="I1482">
        <v>6.6</v>
      </c>
      <c r="J1482" t="str">
        <f>IF(ISNUMBER(SEARCH("|",D1482)),LEFT(D1482,SEARCH("|",D1482)-1),D1482)</f>
        <v>Adventure</v>
      </c>
      <c r="K1482">
        <f>(C1482-H1482)</f>
        <v>8336565</v>
      </c>
      <c r="L1482">
        <f>CORREL(H1482:H5267,C1482:C5267)</f>
        <v>8.8091350145926992E-2</v>
      </c>
    </row>
    <row r="1483" spans="1:12">
      <c r="A1483" t="s">
        <v>871</v>
      </c>
      <c r="B1483">
        <v>101</v>
      </c>
      <c r="C1483">
        <v>118311368</v>
      </c>
      <c r="D1483" t="s">
        <v>1277</v>
      </c>
      <c r="E1483" t="s">
        <v>2723</v>
      </c>
      <c r="F1483" t="s">
        <v>15</v>
      </c>
      <c r="G1483" t="s">
        <v>16</v>
      </c>
      <c r="H1483">
        <v>110000000</v>
      </c>
      <c r="I1483">
        <v>6.4</v>
      </c>
      <c r="J1483" t="str">
        <f>IF(ISNUMBER(SEARCH("|",D1483)),LEFT(D1483,SEARCH("|",D1483)-1),D1483)</f>
        <v>Action</v>
      </c>
      <c r="K1483">
        <f>(C1483-H1483)</f>
        <v>8311368</v>
      </c>
      <c r="L1483">
        <f>CORREL(H1483:H5268,C1483:C5268)</f>
        <v>8.8117165765012162E-2</v>
      </c>
    </row>
    <row r="1484" spans="1:12">
      <c r="A1484" t="s">
        <v>1420</v>
      </c>
      <c r="B1484">
        <v>94</v>
      </c>
      <c r="C1484">
        <v>58297830</v>
      </c>
      <c r="D1484" t="s">
        <v>2724</v>
      </c>
      <c r="E1484" t="s">
        <v>2725</v>
      </c>
      <c r="F1484" t="s">
        <v>15</v>
      </c>
      <c r="G1484" t="s">
        <v>16</v>
      </c>
      <c r="H1484">
        <v>50000000</v>
      </c>
      <c r="I1484">
        <v>7.1</v>
      </c>
      <c r="J1484" t="str">
        <f>IF(ISNUMBER(SEARCH("|",D1484)),LEFT(D1484,SEARCH("|",D1484)-1),D1484)</f>
        <v>Adventure</v>
      </c>
      <c r="K1484">
        <f>(C1484-H1484)</f>
        <v>8297830</v>
      </c>
      <c r="L1484">
        <f>CORREL(H1484:H5269,C1484:C5269)</f>
        <v>8.8012508887526417E-2</v>
      </c>
    </row>
    <row r="1485" spans="1:12">
      <c r="A1485" t="s">
        <v>2726</v>
      </c>
      <c r="B1485">
        <v>123</v>
      </c>
      <c r="C1485">
        <v>18272447</v>
      </c>
      <c r="D1485" t="s">
        <v>493</v>
      </c>
      <c r="E1485" t="s">
        <v>2727</v>
      </c>
      <c r="F1485" t="s">
        <v>15</v>
      </c>
      <c r="G1485" t="s">
        <v>16</v>
      </c>
      <c r="H1485">
        <v>10000000</v>
      </c>
      <c r="I1485">
        <v>5.9</v>
      </c>
      <c r="J1485" t="str">
        <f>IF(ISNUMBER(SEARCH("|",D1485)),LEFT(D1485,SEARCH("|",D1485)-1),D1485)</f>
        <v>Drama</v>
      </c>
      <c r="K1485">
        <f>(C1485-H1485)</f>
        <v>8272447</v>
      </c>
      <c r="L1485">
        <f>CORREL(H1485:H5270,C1485:C5270)</f>
        <v>8.8038432982056949E-2</v>
      </c>
    </row>
    <row r="1486" spans="1:12">
      <c r="A1486" t="s">
        <v>2728</v>
      </c>
      <c r="B1486">
        <v>135</v>
      </c>
      <c r="C1486">
        <v>13269963</v>
      </c>
      <c r="D1486" t="s">
        <v>1955</v>
      </c>
      <c r="E1486" t="s">
        <v>2729</v>
      </c>
      <c r="F1486" t="s">
        <v>15</v>
      </c>
      <c r="G1486" t="s">
        <v>16</v>
      </c>
      <c r="H1486">
        <v>5000000</v>
      </c>
      <c r="I1486">
        <v>7.6</v>
      </c>
      <c r="J1486" t="str">
        <f>IF(ISNUMBER(SEARCH("|",D1486)),LEFT(D1486,SEARCH("|",D1486)-1),D1486)</f>
        <v>Drama</v>
      </c>
      <c r="K1486">
        <f>(C1486-H1486)</f>
        <v>8269963</v>
      </c>
      <c r="L1486">
        <f>CORREL(H1486:H5271,C1486:C5271)</f>
        <v>8.8034050968331112E-2</v>
      </c>
    </row>
    <row r="1487" spans="1:12">
      <c r="A1487" t="s">
        <v>2047</v>
      </c>
      <c r="B1487">
        <v>86</v>
      </c>
      <c r="C1487">
        <v>38232624</v>
      </c>
      <c r="D1487" t="s">
        <v>96</v>
      </c>
      <c r="E1487" t="s">
        <v>2730</v>
      </c>
      <c r="F1487" t="s">
        <v>15</v>
      </c>
      <c r="G1487" t="s">
        <v>16</v>
      </c>
      <c r="H1487">
        <v>30000000</v>
      </c>
      <c r="I1487">
        <v>2.7</v>
      </c>
      <c r="J1487" t="str">
        <f>IF(ISNUMBER(SEARCH("|",D1487)),LEFT(D1487,SEARCH("|",D1487)-1),D1487)</f>
        <v>Comedy</v>
      </c>
      <c r="K1487">
        <f>(C1487-H1487)</f>
        <v>8232624</v>
      </c>
      <c r="L1487">
        <f>CORREL(H1487:H5272,C1487:C5272)</f>
        <v>8.8019265952677186E-2</v>
      </c>
    </row>
    <row r="1488" spans="1:12">
      <c r="A1488" t="s">
        <v>1914</v>
      </c>
      <c r="B1488">
        <v>99</v>
      </c>
      <c r="C1488">
        <v>14597405</v>
      </c>
      <c r="D1488" t="s">
        <v>410</v>
      </c>
      <c r="E1488" t="s">
        <v>2731</v>
      </c>
      <c r="F1488" t="s">
        <v>15</v>
      </c>
      <c r="G1488" t="s">
        <v>153</v>
      </c>
      <c r="H1488">
        <v>6400000</v>
      </c>
      <c r="I1488">
        <v>7</v>
      </c>
      <c r="J1488" t="str">
        <f>IF(ISNUMBER(SEARCH("|",D1488)),LEFT(D1488,SEARCH("|",D1488)-1),D1488)</f>
        <v>Biography</v>
      </c>
      <c r="K1488">
        <f>(C1488-H1488)</f>
        <v>8197405</v>
      </c>
      <c r="L1488">
        <f>CORREL(H1488:H5273,C1488:C5273)</f>
        <v>8.8041731432678988E-2</v>
      </c>
    </row>
    <row r="1489" spans="1:12">
      <c r="A1489" t="s">
        <v>24</v>
      </c>
      <c r="B1489">
        <v>155</v>
      </c>
      <c r="C1489">
        <v>44175394</v>
      </c>
      <c r="D1489" t="s">
        <v>1589</v>
      </c>
      <c r="E1489" t="s">
        <v>2732</v>
      </c>
      <c r="F1489" t="s">
        <v>15</v>
      </c>
      <c r="G1489" t="s">
        <v>16</v>
      </c>
      <c r="H1489">
        <v>36000000</v>
      </c>
      <c r="I1489">
        <v>7.2</v>
      </c>
      <c r="J1489" t="str">
        <f>IF(ISNUMBER(SEARCH("|",D1489)),LEFT(D1489,SEARCH("|",D1489)-1),D1489)</f>
        <v>Drama</v>
      </c>
      <c r="K1489">
        <f>(C1489-H1489)</f>
        <v>8175394</v>
      </c>
      <c r="L1489">
        <f>CORREL(H1489:H5274,C1489:C5274)</f>
        <v>8.8029870427950518E-2</v>
      </c>
    </row>
    <row r="1490" spans="1:12">
      <c r="A1490" t="s">
        <v>2659</v>
      </c>
      <c r="B1490">
        <v>104</v>
      </c>
      <c r="C1490">
        <v>16168741</v>
      </c>
      <c r="D1490" t="s">
        <v>720</v>
      </c>
      <c r="E1490" t="s">
        <v>2733</v>
      </c>
      <c r="F1490" t="s">
        <v>15</v>
      </c>
      <c r="G1490" t="s">
        <v>16</v>
      </c>
      <c r="H1490">
        <v>8000000</v>
      </c>
      <c r="I1490">
        <v>7.4</v>
      </c>
      <c r="J1490" t="str">
        <f>IF(ISNUMBER(SEARCH("|",D1490)),LEFT(D1490,SEARCH("|",D1490)-1),D1490)</f>
        <v>Drama</v>
      </c>
      <c r="K1490">
        <f>(C1490-H1490)</f>
        <v>8168741</v>
      </c>
      <c r="L1490">
        <f>CORREL(H1490:H5275,C1490:C5275)</f>
        <v>8.8055789119457439E-2</v>
      </c>
    </row>
    <row r="1491" spans="1:12">
      <c r="A1491" t="s">
        <v>2734</v>
      </c>
      <c r="B1491">
        <v>98</v>
      </c>
      <c r="C1491">
        <v>16115878</v>
      </c>
      <c r="D1491" t="s">
        <v>2735</v>
      </c>
      <c r="E1491" t="s">
        <v>2736</v>
      </c>
      <c r="F1491" t="s">
        <v>15</v>
      </c>
      <c r="G1491" t="s">
        <v>16</v>
      </c>
      <c r="H1491">
        <v>8000000</v>
      </c>
      <c r="I1491">
        <v>6.6</v>
      </c>
      <c r="J1491" t="str">
        <f>IF(ISNUMBER(SEARCH("|",D1491)),LEFT(D1491,SEARCH("|",D1491)-1),D1491)</f>
        <v>Action</v>
      </c>
      <c r="K1491">
        <f>(C1491-H1491)</f>
        <v>8115878</v>
      </c>
      <c r="L1491">
        <f>CORREL(H1491:H5276,C1491:C5276)</f>
        <v>8.8047240795761303E-2</v>
      </c>
    </row>
    <row r="1492" spans="1:12">
      <c r="A1492" t="s">
        <v>2737</v>
      </c>
      <c r="B1492">
        <v>109</v>
      </c>
      <c r="C1492">
        <v>9000000</v>
      </c>
      <c r="D1492" t="s">
        <v>394</v>
      </c>
      <c r="E1492" t="s">
        <v>2738</v>
      </c>
      <c r="F1492" t="s">
        <v>15</v>
      </c>
      <c r="G1492" t="s">
        <v>16</v>
      </c>
      <c r="H1492">
        <v>900000</v>
      </c>
      <c r="I1492">
        <v>6.2</v>
      </c>
      <c r="J1492" t="str">
        <f>IF(ISNUMBER(SEARCH("|",D1492)),LEFT(D1492,SEARCH("|",D1492)-1),D1492)</f>
        <v>Comedy</v>
      </c>
      <c r="K1492">
        <f>(C1492-H1492)</f>
        <v>8100000</v>
      </c>
      <c r="L1492">
        <f>CORREL(H1492:H5277,C1492:C5277)</f>
        <v>8.8038588129857057E-2</v>
      </c>
    </row>
    <row r="1493" spans="1:12">
      <c r="A1493" t="s">
        <v>1468</v>
      </c>
      <c r="B1493">
        <v>93</v>
      </c>
      <c r="C1493">
        <v>17096053</v>
      </c>
      <c r="D1493" t="s">
        <v>65</v>
      </c>
      <c r="E1493" t="s">
        <v>2739</v>
      </c>
      <c r="F1493" t="s">
        <v>15</v>
      </c>
      <c r="G1493" t="s">
        <v>16</v>
      </c>
      <c r="H1493">
        <v>9000000</v>
      </c>
      <c r="I1493">
        <v>7.7</v>
      </c>
      <c r="J1493" t="str">
        <f>IF(ISNUMBER(SEARCH("|",D1493)),LEFT(D1493,SEARCH("|",D1493)-1),D1493)</f>
        <v>Comedy</v>
      </c>
      <c r="K1493">
        <f>(C1493-H1493)</f>
        <v>8096053</v>
      </c>
      <c r="L1493">
        <f>CORREL(H1493:H5278,C1493:C5278)</f>
        <v>8.8013825289003894E-2</v>
      </c>
    </row>
    <row r="1494" spans="1:12">
      <c r="A1494" t="s">
        <v>1302</v>
      </c>
      <c r="B1494">
        <v>119</v>
      </c>
      <c r="C1494">
        <v>23089926</v>
      </c>
      <c r="D1494" t="s">
        <v>270</v>
      </c>
      <c r="E1494" t="s">
        <v>2740</v>
      </c>
      <c r="F1494" t="s">
        <v>15</v>
      </c>
      <c r="G1494" t="s">
        <v>153</v>
      </c>
      <c r="H1494">
        <v>15000000</v>
      </c>
      <c r="I1494">
        <v>7.7</v>
      </c>
      <c r="J1494" t="str">
        <f>IF(ISNUMBER(SEARCH("|",D1494)),LEFT(D1494,SEARCH("|",D1494)-1),D1494)</f>
        <v>Drama</v>
      </c>
      <c r="K1494">
        <f>(C1494-H1494)</f>
        <v>8089926</v>
      </c>
      <c r="L1494">
        <f>CORREL(H1494:H5279,C1494:C5279)</f>
        <v>8.80071414369928E-2</v>
      </c>
    </row>
    <row r="1495" spans="1:12">
      <c r="A1495" t="s">
        <v>2741</v>
      </c>
      <c r="B1495">
        <v>92</v>
      </c>
      <c r="C1495">
        <v>21088568</v>
      </c>
      <c r="D1495" t="s">
        <v>1295</v>
      </c>
      <c r="E1495" t="s">
        <v>2742</v>
      </c>
      <c r="F1495" t="s">
        <v>15</v>
      </c>
      <c r="G1495" t="s">
        <v>16</v>
      </c>
      <c r="H1495">
        <v>13000000</v>
      </c>
      <c r="I1495">
        <v>6.7</v>
      </c>
      <c r="J1495" t="str">
        <f>IF(ISNUMBER(SEARCH("|",D1495)),LEFT(D1495,SEARCH("|",D1495)-1),D1495)</f>
        <v>Action</v>
      </c>
      <c r="K1495">
        <f>(C1495-H1495)</f>
        <v>8088568</v>
      </c>
      <c r="L1495">
        <f>CORREL(H1495:H5280,C1495:C5280)</f>
        <v>8.8011377074982994E-2</v>
      </c>
    </row>
    <row r="1496" spans="1:12">
      <c r="A1496" t="s">
        <v>469</v>
      </c>
      <c r="B1496">
        <v>121</v>
      </c>
      <c r="C1496">
        <v>83077470</v>
      </c>
      <c r="D1496" t="s">
        <v>2743</v>
      </c>
      <c r="E1496" t="s">
        <v>2744</v>
      </c>
      <c r="F1496" t="s">
        <v>15</v>
      </c>
      <c r="G1496" t="s">
        <v>16</v>
      </c>
      <c r="H1496">
        <v>75000000</v>
      </c>
      <c r="I1496">
        <v>7.1</v>
      </c>
      <c r="J1496" t="str">
        <f>IF(ISNUMBER(SEARCH("|",D1496)),LEFT(D1496,SEARCH("|",D1496)-1),D1496)</f>
        <v>Drama</v>
      </c>
      <c r="K1496">
        <f>(C1496-H1496)</f>
        <v>8077470</v>
      </c>
      <c r="L1496">
        <f>CORREL(H1496:H5281,C1496:C5281)</f>
        <v>8.8012201855437719E-2</v>
      </c>
    </row>
    <row r="1497" spans="1:12">
      <c r="A1497" t="s">
        <v>2745</v>
      </c>
      <c r="B1497">
        <v>100</v>
      </c>
      <c r="C1497">
        <v>12574715</v>
      </c>
      <c r="D1497" t="s">
        <v>256</v>
      </c>
      <c r="E1497" t="s">
        <v>2746</v>
      </c>
      <c r="F1497" t="s">
        <v>15</v>
      </c>
      <c r="G1497" t="s">
        <v>153</v>
      </c>
      <c r="H1497">
        <v>4500000</v>
      </c>
      <c r="I1497">
        <v>7.3</v>
      </c>
      <c r="J1497" t="str">
        <f>IF(ISNUMBER(SEARCH("|",D1497)),LEFT(D1497,SEARCH("|",D1497)-1),D1497)</f>
        <v>Drama</v>
      </c>
      <c r="K1497">
        <f>(C1497-H1497)</f>
        <v>8074715</v>
      </c>
      <c r="L1497">
        <f>CORREL(H1497:H5282,C1497:C5282)</f>
        <v>8.8009686956374358E-2</v>
      </c>
    </row>
    <row r="1498" spans="1:12">
      <c r="A1498" t="s">
        <v>2005</v>
      </c>
      <c r="B1498">
        <v>104</v>
      </c>
      <c r="C1498">
        <v>30059386</v>
      </c>
      <c r="D1498" t="s">
        <v>96</v>
      </c>
      <c r="E1498" t="s">
        <v>2747</v>
      </c>
      <c r="F1498" t="s">
        <v>15</v>
      </c>
      <c r="G1498" t="s">
        <v>16</v>
      </c>
      <c r="H1498">
        <v>22000000</v>
      </c>
      <c r="I1498">
        <v>6.9</v>
      </c>
      <c r="J1498" t="str">
        <f>IF(ISNUMBER(SEARCH("|",D1498)),LEFT(D1498,SEARCH("|",D1498)-1),D1498)</f>
        <v>Comedy</v>
      </c>
      <c r="K1498">
        <f>(C1498-H1498)</f>
        <v>8059386</v>
      </c>
      <c r="L1498">
        <f>CORREL(H1498:H5283,C1498:C5283)</f>
        <v>8.7993398510110968E-2</v>
      </c>
    </row>
    <row r="1499" spans="1:12">
      <c r="A1499" t="s">
        <v>2748</v>
      </c>
      <c r="B1499">
        <v>102</v>
      </c>
      <c r="C1499">
        <v>15047419</v>
      </c>
      <c r="D1499" t="s">
        <v>326</v>
      </c>
      <c r="E1499" t="s">
        <v>2749</v>
      </c>
      <c r="F1499" t="s">
        <v>15</v>
      </c>
      <c r="G1499" t="s">
        <v>16</v>
      </c>
      <c r="H1499">
        <v>7000000</v>
      </c>
      <c r="I1499">
        <v>7.6</v>
      </c>
      <c r="J1499" t="str">
        <f>IF(ISNUMBER(SEARCH("|",D1499)),LEFT(D1499,SEARCH("|",D1499)-1),D1499)</f>
        <v>Crime</v>
      </c>
      <c r="K1499">
        <f>(C1499-H1499)</f>
        <v>8047419</v>
      </c>
      <c r="L1499">
        <f>CORREL(H1499:H5284,C1499:C5284)</f>
        <v>8.8007746551738777E-2</v>
      </c>
    </row>
    <row r="1500" spans="1:12">
      <c r="A1500" t="s">
        <v>1223</v>
      </c>
      <c r="B1500">
        <v>121</v>
      </c>
      <c r="C1500">
        <v>14545844</v>
      </c>
      <c r="D1500" t="s">
        <v>2750</v>
      </c>
      <c r="E1500" t="s">
        <v>2751</v>
      </c>
      <c r="F1500" t="s">
        <v>15</v>
      </c>
      <c r="G1500" t="s">
        <v>16</v>
      </c>
      <c r="H1500">
        <v>6500000</v>
      </c>
      <c r="I1500">
        <v>5.8</v>
      </c>
      <c r="J1500" t="str">
        <f>IF(ISNUMBER(SEARCH("|",D1500)),LEFT(D1500,SEARCH("|",D1500)-1),D1500)</f>
        <v>Comedy</v>
      </c>
      <c r="K1500">
        <f>(C1500-H1500)</f>
        <v>8045844</v>
      </c>
      <c r="L1500">
        <f>CORREL(H1500:H5285,C1500:C5285)</f>
        <v>8.7996881150024936E-2</v>
      </c>
    </row>
    <row r="1501" spans="1:12">
      <c r="A1501" t="s">
        <v>1673</v>
      </c>
      <c r="B1501">
        <v>118</v>
      </c>
      <c r="C1501">
        <v>78031620</v>
      </c>
      <c r="D1501" t="s">
        <v>318</v>
      </c>
      <c r="E1501" t="s">
        <v>2752</v>
      </c>
      <c r="F1501" t="s">
        <v>15</v>
      </c>
      <c r="G1501" t="s">
        <v>16</v>
      </c>
      <c r="H1501">
        <v>70000000</v>
      </c>
      <c r="I1501">
        <v>6.1</v>
      </c>
      <c r="J1501" t="str">
        <f>IF(ISNUMBER(SEARCH("|",D1501)),LEFT(D1501,SEARCH("|",D1501)-1),D1501)</f>
        <v>Drama</v>
      </c>
      <c r="K1501">
        <f>(C1501-H1501)</f>
        <v>8031620</v>
      </c>
      <c r="L1501">
        <f>CORREL(H1501:H5286,C1501:C5286)</f>
        <v>8.7984934808912646E-2</v>
      </c>
    </row>
    <row r="1502" spans="1:12">
      <c r="A1502" t="s">
        <v>2753</v>
      </c>
      <c r="B1502">
        <v>103</v>
      </c>
      <c r="C1502">
        <v>9013113</v>
      </c>
      <c r="D1502" t="s">
        <v>1089</v>
      </c>
      <c r="E1502" t="s">
        <v>2754</v>
      </c>
      <c r="F1502" t="s">
        <v>15</v>
      </c>
      <c r="G1502" t="s">
        <v>16</v>
      </c>
      <c r="H1502">
        <v>1000000</v>
      </c>
      <c r="I1502">
        <v>7.4</v>
      </c>
      <c r="J1502" t="str">
        <f>IF(ISNUMBER(SEARCH("|",D1502)),LEFT(D1502,SEARCH("|",D1502)-1),D1502)</f>
        <v>Adventure</v>
      </c>
      <c r="K1502">
        <f>(C1502-H1502)</f>
        <v>8013113</v>
      </c>
      <c r="L1502">
        <f>CORREL(H1502:H5287,C1502:C5287)</f>
        <v>8.799123801914864E-2</v>
      </c>
    </row>
    <row r="1503" spans="1:12">
      <c r="A1503" t="s">
        <v>1098</v>
      </c>
      <c r="B1503">
        <v>125</v>
      </c>
      <c r="C1503">
        <v>21000000</v>
      </c>
      <c r="D1503" t="s">
        <v>473</v>
      </c>
      <c r="E1503" t="s">
        <v>2755</v>
      </c>
      <c r="F1503" t="s">
        <v>15</v>
      </c>
      <c r="G1503" t="s">
        <v>153</v>
      </c>
      <c r="H1503">
        <v>13000000</v>
      </c>
      <c r="I1503">
        <v>6.8</v>
      </c>
      <c r="J1503" t="str">
        <f>IF(ISNUMBER(SEARCH("|",D1503)),LEFT(D1503,SEARCH("|",D1503)-1),D1503)</f>
        <v>Action</v>
      </c>
      <c r="K1503">
        <f>(C1503-H1503)</f>
        <v>8000000</v>
      </c>
      <c r="L1503">
        <f>CORREL(H1503:H5288,C1503:C5288)</f>
        <v>8.7966527755063653E-2</v>
      </c>
    </row>
    <row r="1504" spans="1:12">
      <c r="A1504" t="s">
        <v>308</v>
      </c>
      <c r="B1504">
        <v>106</v>
      </c>
      <c r="C1504">
        <v>29997095</v>
      </c>
      <c r="D1504" t="s">
        <v>1479</v>
      </c>
      <c r="E1504" t="s">
        <v>2756</v>
      </c>
      <c r="F1504" t="s">
        <v>15</v>
      </c>
      <c r="G1504" t="s">
        <v>153</v>
      </c>
      <c r="H1504">
        <v>22000000</v>
      </c>
      <c r="I1504">
        <v>6.4</v>
      </c>
      <c r="J1504" t="str">
        <f>IF(ISNUMBER(SEARCH("|",D1504)),LEFT(D1504,SEARCH("|",D1504)-1),D1504)</f>
        <v>Comedy</v>
      </c>
      <c r="K1504">
        <f>(C1504-H1504)</f>
        <v>7997095</v>
      </c>
      <c r="L1504">
        <f>CORREL(H1504:H5289,C1504:C5289)</f>
        <v>8.7967273003993582E-2</v>
      </c>
    </row>
    <row r="1505" spans="1:12">
      <c r="A1505" t="s">
        <v>2757</v>
      </c>
      <c r="B1505">
        <v>111</v>
      </c>
      <c r="C1505">
        <v>9180275</v>
      </c>
      <c r="D1505" t="s">
        <v>256</v>
      </c>
      <c r="E1505" t="s">
        <v>2758</v>
      </c>
      <c r="F1505" t="s">
        <v>15</v>
      </c>
      <c r="G1505" t="s">
        <v>16</v>
      </c>
      <c r="H1505">
        <v>1200000</v>
      </c>
      <c r="I1505">
        <v>7.7</v>
      </c>
      <c r="J1505" t="str">
        <f>IF(ISNUMBER(SEARCH("|",D1505)),LEFT(D1505,SEARCH("|",D1505)-1),D1505)</f>
        <v>Drama</v>
      </c>
      <c r="K1505">
        <f>(C1505-H1505)</f>
        <v>7980275</v>
      </c>
      <c r="L1505">
        <f>CORREL(H1505:H5290,C1505:C5290)</f>
        <v>8.7981595720451194E-2</v>
      </c>
    </row>
    <row r="1506" spans="1:12">
      <c r="A1506" t="s">
        <v>2759</v>
      </c>
      <c r="B1506">
        <v>89</v>
      </c>
      <c r="C1506">
        <v>12947763</v>
      </c>
      <c r="D1506" t="s">
        <v>583</v>
      </c>
      <c r="E1506" t="s">
        <v>2760</v>
      </c>
      <c r="F1506" t="s">
        <v>15</v>
      </c>
      <c r="G1506" t="s">
        <v>16</v>
      </c>
      <c r="H1506">
        <v>5000000</v>
      </c>
      <c r="I1506">
        <v>6.2</v>
      </c>
      <c r="J1506" t="str">
        <f>IF(ISNUMBER(SEARCH("|",D1506)),LEFT(D1506,SEARCH("|",D1506)-1),D1506)</f>
        <v>Horror</v>
      </c>
      <c r="K1506">
        <f>(C1506-H1506)</f>
        <v>7947763</v>
      </c>
      <c r="L1506">
        <f>CORREL(H1506:H5291,C1506:C5291)</f>
        <v>8.7957287127732181E-2</v>
      </c>
    </row>
    <row r="1507" spans="1:12">
      <c r="A1507" t="s">
        <v>422</v>
      </c>
      <c r="B1507">
        <v>92</v>
      </c>
      <c r="C1507">
        <v>14891000</v>
      </c>
      <c r="D1507" t="s">
        <v>96</v>
      </c>
      <c r="E1507" t="s">
        <v>2761</v>
      </c>
      <c r="F1507" t="s">
        <v>15</v>
      </c>
      <c r="G1507" t="s">
        <v>16</v>
      </c>
      <c r="H1507">
        <v>7000000</v>
      </c>
      <c r="I1507">
        <v>6.8</v>
      </c>
      <c r="J1507" t="str">
        <f>IF(ISNUMBER(SEARCH("|",D1507)),LEFT(D1507,SEARCH("|",D1507)-1),D1507)</f>
        <v>Comedy</v>
      </c>
      <c r="K1507">
        <f>(C1507-H1507)</f>
        <v>7891000</v>
      </c>
      <c r="L1507">
        <f>CORREL(H1507:H5292,C1507:C5292)</f>
        <v>8.7941852632397982E-2</v>
      </c>
    </row>
    <row r="1508" spans="1:12">
      <c r="A1508" t="s">
        <v>1067</v>
      </c>
      <c r="B1508">
        <v>106</v>
      </c>
      <c r="C1508">
        <v>57887882</v>
      </c>
      <c r="D1508" t="s">
        <v>233</v>
      </c>
      <c r="E1508" t="s">
        <v>2762</v>
      </c>
      <c r="F1508" t="s">
        <v>15</v>
      </c>
      <c r="G1508" t="s">
        <v>16</v>
      </c>
      <c r="H1508">
        <v>50000000</v>
      </c>
      <c r="I1508">
        <v>6.1</v>
      </c>
      <c r="J1508" t="str">
        <f>IF(ISNUMBER(SEARCH("|",D1508)),LEFT(D1508,SEARCH("|",D1508)-1),D1508)</f>
        <v>Comedy</v>
      </c>
      <c r="K1508">
        <f>(C1508-H1508)</f>
        <v>7887882</v>
      </c>
      <c r="L1508">
        <f>CORREL(H1508:H5293,C1508:C5293)</f>
        <v>8.7930675557235008E-2</v>
      </c>
    </row>
    <row r="1509" spans="1:12">
      <c r="A1509" t="s">
        <v>2005</v>
      </c>
      <c r="B1509">
        <v>107</v>
      </c>
      <c r="C1509">
        <v>44867349</v>
      </c>
      <c r="D1509" t="s">
        <v>113</v>
      </c>
      <c r="E1509" t="s">
        <v>2763</v>
      </c>
      <c r="F1509" t="s">
        <v>15</v>
      </c>
      <c r="G1509" t="s">
        <v>16</v>
      </c>
      <c r="H1509">
        <v>37000000</v>
      </c>
      <c r="I1509">
        <v>5.6</v>
      </c>
      <c r="J1509" t="str">
        <f>IF(ISNUMBER(SEARCH("|",D1509)),LEFT(D1509,SEARCH("|",D1509)-1),D1509)</f>
        <v>Action</v>
      </c>
      <c r="K1509">
        <f>(C1509-H1509)</f>
        <v>7867349</v>
      </c>
      <c r="L1509">
        <f>CORREL(H1509:H5294,C1509:C5294)</f>
        <v>8.7956772603485167E-2</v>
      </c>
    </row>
    <row r="1510" spans="1:12">
      <c r="A1510" t="s">
        <v>204</v>
      </c>
      <c r="B1510">
        <v>146</v>
      </c>
      <c r="C1510">
        <v>77862546</v>
      </c>
      <c r="D1510" t="s">
        <v>35</v>
      </c>
      <c r="E1510" t="s">
        <v>2764</v>
      </c>
      <c r="F1510" t="s">
        <v>15</v>
      </c>
      <c r="G1510" t="s">
        <v>16</v>
      </c>
      <c r="H1510">
        <v>70000000</v>
      </c>
      <c r="I1510">
        <v>7.7</v>
      </c>
      <c r="J1510" t="str">
        <f>IF(ISNUMBER(SEARCH("|",D1510)),LEFT(D1510,SEARCH("|",D1510)-1),D1510)</f>
        <v>Action</v>
      </c>
      <c r="K1510">
        <f>(C1510-H1510)</f>
        <v>7862546</v>
      </c>
      <c r="L1510">
        <f>CORREL(H1510:H5295,C1510:C5295)</f>
        <v>8.798306231260436E-2</v>
      </c>
    </row>
    <row r="1511" spans="1:12">
      <c r="A1511" t="s">
        <v>2665</v>
      </c>
      <c r="B1511">
        <v>96</v>
      </c>
      <c r="C1511">
        <v>47781388</v>
      </c>
      <c r="D1511" t="s">
        <v>552</v>
      </c>
      <c r="E1511" t="s">
        <v>2765</v>
      </c>
      <c r="F1511" t="s">
        <v>15</v>
      </c>
      <c r="G1511" t="s">
        <v>16</v>
      </c>
      <c r="H1511">
        <v>40000000</v>
      </c>
      <c r="I1511">
        <v>6.6</v>
      </c>
      <c r="J1511" t="str">
        <f>IF(ISNUMBER(SEARCH("|",D1511)),LEFT(D1511,SEARCH("|",D1511)-1),D1511)</f>
        <v>Mystery</v>
      </c>
      <c r="K1511">
        <f>(C1511-H1511)</f>
        <v>7781388</v>
      </c>
      <c r="L1511">
        <f>CORREL(H1511:H5296,C1511:C5296)</f>
        <v>8.7989585122516839E-2</v>
      </c>
    </row>
    <row r="1512" spans="1:12">
      <c r="A1512" t="s">
        <v>1302</v>
      </c>
      <c r="B1512">
        <v>96</v>
      </c>
      <c r="C1512">
        <v>23213577</v>
      </c>
      <c r="D1512" t="s">
        <v>20</v>
      </c>
      <c r="E1512" t="s">
        <v>2766</v>
      </c>
      <c r="F1512" t="s">
        <v>15</v>
      </c>
      <c r="G1512" t="s">
        <v>1304</v>
      </c>
      <c r="H1512">
        <v>15500000</v>
      </c>
      <c r="I1512">
        <v>7.2</v>
      </c>
      <c r="J1512" t="str">
        <f>IF(ISNUMBER(SEARCH("|",D1512)),LEFT(D1512,SEARCH("|",D1512)-1),D1512)</f>
        <v>Drama</v>
      </c>
      <c r="K1512">
        <f>(C1512-H1512)</f>
        <v>7713577</v>
      </c>
      <c r="L1512">
        <f>CORREL(H1512:H5297,C1512:C5297)</f>
        <v>8.8016677301418211E-2</v>
      </c>
    </row>
    <row r="1513" spans="1:12">
      <c r="A1513" t="s">
        <v>1515</v>
      </c>
      <c r="B1513">
        <v>116</v>
      </c>
      <c r="C1513">
        <v>102678089</v>
      </c>
      <c r="D1513" t="s">
        <v>80</v>
      </c>
      <c r="E1513" t="s">
        <v>2767</v>
      </c>
      <c r="F1513" t="s">
        <v>15</v>
      </c>
      <c r="G1513" t="s">
        <v>16</v>
      </c>
      <c r="H1513">
        <v>95000000</v>
      </c>
      <c r="I1513">
        <v>6.3</v>
      </c>
      <c r="J1513" t="str">
        <f>IF(ISNUMBER(SEARCH("|",D1513)),LEFT(D1513,SEARCH("|",D1513)-1),D1513)</f>
        <v>Drama</v>
      </c>
      <c r="K1513">
        <f>(C1513-H1513)</f>
        <v>7678089</v>
      </c>
      <c r="L1513">
        <f>CORREL(H1513:H5298,C1513:C5298)</f>
        <v>8.8021281567549403E-2</v>
      </c>
    </row>
    <row r="1514" spans="1:12">
      <c r="A1514" t="s">
        <v>2768</v>
      </c>
      <c r="B1514">
        <v>101</v>
      </c>
      <c r="C1514">
        <v>17655201</v>
      </c>
      <c r="D1514" t="s">
        <v>1434</v>
      </c>
      <c r="E1514" t="s">
        <v>2769</v>
      </c>
      <c r="F1514" t="s">
        <v>15</v>
      </c>
      <c r="G1514" t="s">
        <v>16</v>
      </c>
      <c r="H1514">
        <v>10000000</v>
      </c>
      <c r="I1514">
        <v>6.7</v>
      </c>
      <c r="J1514" t="str">
        <f>IF(ISNUMBER(SEARCH("|",D1514)),LEFT(D1514,SEARCH("|",D1514)-1),D1514)</f>
        <v>Drama</v>
      </c>
      <c r="K1514">
        <f>(C1514-H1514)</f>
        <v>7655201</v>
      </c>
      <c r="L1514">
        <f>CORREL(H1514:H5299,C1514:C5299)</f>
        <v>8.7970213499001554E-2</v>
      </c>
    </row>
    <row r="1515" spans="1:12">
      <c r="A1515" t="s">
        <v>238</v>
      </c>
      <c r="B1515">
        <v>101</v>
      </c>
      <c r="C1515">
        <v>37617947</v>
      </c>
      <c r="D1515" t="s">
        <v>2770</v>
      </c>
      <c r="E1515" t="s">
        <v>2771</v>
      </c>
      <c r="F1515" t="s">
        <v>15</v>
      </c>
      <c r="G1515" t="s">
        <v>16</v>
      </c>
      <c r="H1515">
        <v>30000000</v>
      </c>
      <c r="I1515">
        <v>6.8</v>
      </c>
      <c r="J1515" t="str">
        <f>IF(ISNUMBER(SEARCH("|",D1515)),LEFT(D1515,SEARCH("|",D1515)-1),D1515)</f>
        <v>Drama</v>
      </c>
      <c r="K1515">
        <f>(C1515-H1515)</f>
        <v>7617947</v>
      </c>
      <c r="L1515">
        <f>CORREL(H1515:H5300,C1515:C5300)</f>
        <v>8.7964892391716273E-2</v>
      </c>
    </row>
    <row r="1516" spans="1:12">
      <c r="A1516" t="s">
        <v>1738</v>
      </c>
      <c r="B1516">
        <v>116</v>
      </c>
      <c r="C1516">
        <v>14612840</v>
      </c>
      <c r="D1516" t="s">
        <v>720</v>
      </c>
      <c r="E1516" t="s">
        <v>2772</v>
      </c>
      <c r="F1516" t="s">
        <v>15</v>
      </c>
      <c r="G1516" t="s">
        <v>16</v>
      </c>
      <c r="H1516">
        <v>7000000</v>
      </c>
      <c r="I1516">
        <v>6.9</v>
      </c>
      <c r="J1516" t="str">
        <f>IF(ISNUMBER(SEARCH("|",D1516)),LEFT(D1516,SEARCH("|",D1516)-1),D1516)</f>
        <v>Drama</v>
      </c>
      <c r="K1516">
        <f>(C1516-H1516)</f>
        <v>7612840</v>
      </c>
      <c r="L1516">
        <f>CORREL(H1516:H5301,C1516:C5301)</f>
        <v>8.7986974942552157E-2</v>
      </c>
    </row>
    <row r="1517" spans="1:12">
      <c r="A1517" t="s">
        <v>702</v>
      </c>
      <c r="B1517">
        <v>126</v>
      </c>
      <c r="C1517">
        <v>25592632</v>
      </c>
      <c r="D1517" t="s">
        <v>140</v>
      </c>
      <c r="E1517" t="s">
        <v>2773</v>
      </c>
      <c r="F1517" t="s">
        <v>15</v>
      </c>
      <c r="G1517" t="s">
        <v>16</v>
      </c>
      <c r="H1517">
        <v>18000000</v>
      </c>
      <c r="I1517">
        <v>7.2</v>
      </c>
      <c r="J1517" t="str">
        <f>IF(ISNUMBER(SEARCH("|",D1517)),LEFT(D1517,SEARCH("|",D1517)-1),D1517)</f>
        <v>Horror</v>
      </c>
      <c r="K1517">
        <f>(C1517-H1517)</f>
        <v>7592632</v>
      </c>
      <c r="L1517">
        <f>CORREL(H1517:H5302,C1517:C5302)</f>
        <v>8.7975432667703954E-2</v>
      </c>
    </row>
    <row r="1518" spans="1:12">
      <c r="A1518" t="s">
        <v>1070</v>
      </c>
      <c r="B1518">
        <v>95</v>
      </c>
      <c r="C1518">
        <v>52580895</v>
      </c>
      <c r="D1518" t="s">
        <v>2774</v>
      </c>
      <c r="E1518" t="s">
        <v>2775</v>
      </c>
      <c r="F1518" t="s">
        <v>15</v>
      </c>
      <c r="G1518" t="s">
        <v>16</v>
      </c>
      <c r="H1518">
        <v>45000000</v>
      </c>
      <c r="I1518">
        <v>5.6</v>
      </c>
      <c r="J1518" t="str">
        <f>IF(ISNUMBER(SEARCH("|",D1518)),LEFT(D1518,SEARCH("|",D1518)-1),D1518)</f>
        <v>Comedy</v>
      </c>
      <c r="K1518">
        <f>(C1518-H1518)</f>
        <v>7580895</v>
      </c>
      <c r="L1518">
        <f>CORREL(H1518:H5303,C1518:C5303)</f>
        <v>8.79838231942138E-2</v>
      </c>
    </row>
    <row r="1519" spans="1:12">
      <c r="A1519" t="s">
        <v>101</v>
      </c>
      <c r="B1519">
        <v>113</v>
      </c>
      <c r="C1519">
        <v>39568996</v>
      </c>
      <c r="D1519" t="s">
        <v>140</v>
      </c>
      <c r="E1519" t="s">
        <v>2776</v>
      </c>
      <c r="F1519" t="s">
        <v>15</v>
      </c>
      <c r="G1519" t="s">
        <v>16</v>
      </c>
      <c r="H1519">
        <v>32000000</v>
      </c>
      <c r="I1519">
        <v>6.6</v>
      </c>
      <c r="J1519" t="str">
        <f>IF(ISNUMBER(SEARCH("|",D1519)),LEFT(D1519,SEARCH("|",D1519)-1),D1519)</f>
        <v>Horror</v>
      </c>
      <c r="K1519">
        <f>(C1519-H1519)</f>
        <v>7568996</v>
      </c>
      <c r="L1519">
        <f>CORREL(H1519:H5304,C1519:C5304)</f>
        <v>8.8011109111720942E-2</v>
      </c>
    </row>
    <row r="1520" spans="1:12">
      <c r="A1520" t="s">
        <v>2777</v>
      </c>
      <c r="B1520">
        <v>117</v>
      </c>
      <c r="C1520">
        <v>28563179</v>
      </c>
      <c r="D1520" t="s">
        <v>716</v>
      </c>
      <c r="E1520" t="s">
        <v>2778</v>
      </c>
      <c r="F1520" t="s">
        <v>15</v>
      </c>
      <c r="G1520" t="s">
        <v>16</v>
      </c>
      <c r="H1520">
        <v>21000000</v>
      </c>
      <c r="I1520">
        <v>6.9</v>
      </c>
      <c r="J1520" t="str">
        <f>IF(ISNUMBER(SEARCH("|",D1520)),LEFT(D1520,SEARCH("|",D1520)-1),D1520)</f>
        <v>Crime</v>
      </c>
      <c r="K1520">
        <f>(C1520-H1520)</f>
        <v>7563179</v>
      </c>
      <c r="L1520">
        <f>CORREL(H1520:H5305,C1520:C5305)</f>
        <v>8.8034654570374168E-2</v>
      </c>
    </row>
    <row r="1521" spans="1:12">
      <c r="A1521" t="s">
        <v>2779</v>
      </c>
      <c r="B1521">
        <v>90</v>
      </c>
      <c r="C1521">
        <v>32553210</v>
      </c>
      <c r="D1521" t="s">
        <v>70</v>
      </c>
      <c r="E1521" t="s">
        <v>2780</v>
      </c>
      <c r="F1521" t="s">
        <v>15</v>
      </c>
      <c r="G1521" t="s">
        <v>153</v>
      </c>
      <c r="H1521">
        <v>25000000</v>
      </c>
      <c r="I1521">
        <v>6.3</v>
      </c>
      <c r="J1521" t="str">
        <f>IF(ISNUMBER(SEARCH("|",D1521)),LEFT(D1521,SEARCH("|",D1521)-1),D1521)</f>
        <v>Comedy</v>
      </c>
      <c r="K1521">
        <f>(C1521-H1521)</f>
        <v>7553210</v>
      </c>
      <c r="L1521">
        <f>CORREL(H1521:H5306,C1521:C5306)</f>
        <v>8.8047266194629423E-2</v>
      </c>
    </row>
    <row r="1522" spans="1:12">
      <c r="A1522" t="s">
        <v>1243</v>
      </c>
      <c r="B1522">
        <v>94</v>
      </c>
      <c r="C1522">
        <v>17544812</v>
      </c>
      <c r="D1522" t="s">
        <v>140</v>
      </c>
      <c r="E1522" t="s">
        <v>2781</v>
      </c>
      <c r="F1522" t="s">
        <v>15</v>
      </c>
      <c r="G1522" t="s">
        <v>16</v>
      </c>
      <c r="H1522">
        <v>10000000</v>
      </c>
      <c r="I1522">
        <v>5.4</v>
      </c>
      <c r="J1522" t="str">
        <f>IF(ISNUMBER(SEARCH("|",D1522)),LEFT(D1522,SEARCH("|",D1522)-1),D1522)</f>
        <v>Horror</v>
      </c>
      <c r="K1522">
        <f>(C1522-H1522)</f>
        <v>7544812</v>
      </c>
      <c r="L1522">
        <f>CORREL(H1522:H5307,C1522:C5307)</f>
        <v>8.8064679308736626E-2</v>
      </c>
    </row>
    <row r="1523" spans="1:12">
      <c r="A1523" t="s">
        <v>370</v>
      </c>
      <c r="B1523">
        <v>102</v>
      </c>
      <c r="C1523">
        <v>107515297</v>
      </c>
      <c r="D1523" t="s">
        <v>998</v>
      </c>
      <c r="E1523" t="s">
        <v>2782</v>
      </c>
      <c r="F1523" t="s">
        <v>15</v>
      </c>
      <c r="G1523" t="s">
        <v>16</v>
      </c>
      <c r="H1523">
        <v>100000000</v>
      </c>
      <c r="I1523">
        <v>6.7</v>
      </c>
      <c r="J1523" t="str">
        <f>IF(ISNUMBER(SEARCH("|",D1523)),LEFT(D1523,SEARCH("|",D1523)-1),D1523)</f>
        <v>Adventure</v>
      </c>
      <c r="K1523">
        <f>(C1523-H1523)</f>
        <v>7515297</v>
      </c>
      <c r="L1523">
        <f>CORREL(H1523:H5308,C1523:C5308)</f>
        <v>8.8059210150077741E-2</v>
      </c>
    </row>
    <row r="1524" spans="1:12">
      <c r="A1524" t="s">
        <v>2783</v>
      </c>
      <c r="B1524">
        <v>97</v>
      </c>
      <c r="C1524">
        <v>21468807</v>
      </c>
      <c r="D1524" t="s">
        <v>372</v>
      </c>
      <c r="E1524" t="s">
        <v>2784</v>
      </c>
      <c r="F1524" t="s">
        <v>15</v>
      </c>
      <c r="G1524" t="s">
        <v>16</v>
      </c>
      <c r="H1524">
        <v>14000000</v>
      </c>
      <c r="I1524">
        <v>4.0999999999999996</v>
      </c>
      <c r="J1524" t="str">
        <f>IF(ISNUMBER(SEARCH("|",D1524)),LEFT(D1524,SEARCH("|",D1524)-1),D1524)</f>
        <v>Horror</v>
      </c>
      <c r="K1524">
        <f>(C1524-H1524)</f>
        <v>7468807</v>
      </c>
      <c r="L1524">
        <f>CORREL(H1524:H5309,C1524:C5309)</f>
        <v>8.7992783944753142E-2</v>
      </c>
    </row>
    <row r="1525" spans="1:12">
      <c r="A1525" t="s">
        <v>2005</v>
      </c>
      <c r="B1525">
        <v>101</v>
      </c>
      <c r="C1525">
        <v>31452765</v>
      </c>
      <c r="D1525" t="s">
        <v>128</v>
      </c>
      <c r="E1525" t="s">
        <v>2785</v>
      </c>
      <c r="F1525" t="s">
        <v>15</v>
      </c>
      <c r="G1525" t="s">
        <v>16</v>
      </c>
      <c r="H1525">
        <v>24000000</v>
      </c>
      <c r="I1525">
        <v>6.6</v>
      </c>
      <c r="J1525" t="str">
        <f>IF(ISNUMBER(SEARCH("|",D1525)),LEFT(D1525,SEARCH("|",D1525)-1),D1525)</f>
        <v>Comedy</v>
      </c>
      <c r="K1525">
        <f>(C1525-H1525)</f>
        <v>7452765</v>
      </c>
      <c r="L1525">
        <f>CORREL(H1525:H5310,C1525:C5310)</f>
        <v>8.7994642592463437E-2</v>
      </c>
    </row>
    <row r="1526" spans="1:12">
      <c r="A1526" t="s">
        <v>2786</v>
      </c>
      <c r="B1526">
        <v>94</v>
      </c>
      <c r="C1526">
        <v>32416109</v>
      </c>
      <c r="D1526" t="s">
        <v>877</v>
      </c>
      <c r="E1526" t="s">
        <v>2787</v>
      </c>
      <c r="F1526" t="s">
        <v>15</v>
      </c>
      <c r="G1526" t="s">
        <v>16</v>
      </c>
      <c r="H1526">
        <v>25000000</v>
      </c>
      <c r="I1526">
        <v>6.2</v>
      </c>
      <c r="J1526" t="str">
        <f>IF(ISNUMBER(SEARCH("|",D1526)),LEFT(D1526,SEARCH("|",D1526)-1),D1526)</f>
        <v>Comedy</v>
      </c>
      <c r="K1526">
        <f>(C1526-H1526)</f>
        <v>7416109</v>
      </c>
      <c r="L1526">
        <f>CORREL(H1526:H5311,C1526:C5311)</f>
        <v>8.8010889130676229E-2</v>
      </c>
    </row>
    <row r="1527" spans="1:12">
      <c r="A1527" t="s">
        <v>1599</v>
      </c>
      <c r="B1527">
        <v>116</v>
      </c>
      <c r="C1527">
        <v>24397469</v>
      </c>
      <c r="D1527" t="s">
        <v>720</v>
      </c>
      <c r="E1527" t="s">
        <v>2788</v>
      </c>
      <c r="F1527" t="s">
        <v>15</v>
      </c>
      <c r="G1527" t="s">
        <v>16</v>
      </c>
      <c r="H1527">
        <v>17000000</v>
      </c>
      <c r="I1527">
        <v>5.7</v>
      </c>
      <c r="J1527" t="str">
        <f>IF(ISNUMBER(SEARCH("|",D1527)),LEFT(D1527,SEARCH("|",D1527)-1),D1527)</f>
        <v>Drama</v>
      </c>
      <c r="K1527">
        <f>(C1527-H1527)</f>
        <v>7397469</v>
      </c>
      <c r="L1527">
        <f>CORREL(H1527:H5312,C1527:C5312)</f>
        <v>8.8028206593882025E-2</v>
      </c>
    </row>
    <row r="1528" spans="1:12">
      <c r="A1528" t="s">
        <v>2789</v>
      </c>
      <c r="B1528">
        <v>98</v>
      </c>
      <c r="C1528">
        <v>18381787</v>
      </c>
      <c r="D1528" t="s">
        <v>65</v>
      </c>
      <c r="E1528" t="s">
        <v>2790</v>
      </c>
      <c r="F1528" t="s">
        <v>15</v>
      </c>
      <c r="G1528" t="s">
        <v>153</v>
      </c>
      <c r="H1528">
        <v>11000000</v>
      </c>
      <c r="I1528">
        <v>6.8</v>
      </c>
      <c r="J1528" t="str">
        <f>IF(ISNUMBER(SEARCH("|",D1528)),LEFT(D1528,SEARCH("|",D1528)-1),D1528)</f>
        <v>Comedy</v>
      </c>
      <c r="K1528">
        <f>(C1528-H1528)</f>
        <v>7381787</v>
      </c>
      <c r="L1528">
        <f>CORREL(H1528:H5313,C1528:C5313)</f>
        <v>8.8034904787994778E-2</v>
      </c>
    </row>
    <row r="1529" spans="1:12">
      <c r="A1529" t="s">
        <v>1009</v>
      </c>
      <c r="B1529">
        <v>89</v>
      </c>
      <c r="C1529">
        <v>32368960</v>
      </c>
      <c r="D1529" t="s">
        <v>2791</v>
      </c>
      <c r="E1529" t="s">
        <v>2792</v>
      </c>
      <c r="F1529" t="s">
        <v>15</v>
      </c>
      <c r="G1529" t="s">
        <v>472</v>
      </c>
      <c r="H1529">
        <v>25000000</v>
      </c>
      <c r="I1529">
        <v>5.3</v>
      </c>
      <c r="J1529" t="str">
        <f>IF(ISNUMBER(SEARCH("|",D1529)),LEFT(D1529,SEARCH("|",D1529)-1),D1529)</f>
        <v>Comedy</v>
      </c>
      <c r="K1529">
        <f>(C1529-H1529)</f>
        <v>7368960</v>
      </c>
      <c r="L1529">
        <f>CORREL(H1529:H5314,C1529:C5314)</f>
        <v>8.8031153783645885E-2</v>
      </c>
    </row>
    <row r="1530" spans="1:12">
      <c r="A1530" t="s">
        <v>1141</v>
      </c>
      <c r="B1530">
        <v>113</v>
      </c>
      <c r="C1530">
        <v>27277055</v>
      </c>
      <c r="D1530" t="s">
        <v>1397</v>
      </c>
      <c r="E1530" t="s">
        <v>2793</v>
      </c>
      <c r="F1530" t="s">
        <v>15</v>
      </c>
      <c r="G1530" t="s">
        <v>153</v>
      </c>
      <c r="H1530">
        <v>20000000</v>
      </c>
      <c r="I1530">
        <v>7.6</v>
      </c>
      <c r="J1530" t="str">
        <f>IF(ISNUMBER(SEARCH("|",D1530)),LEFT(D1530,SEARCH("|",D1530)-1),D1530)</f>
        <v>Comedy</v>
      </c>
      <c r="K1530">
        <f>(C1530-H1530)</f>
        <v>7277055</v>
      </c>
      <c r="L1530">
        <f>CORREL(H1530:H5315,C1530:C5315)</f>
        <v>8.8048426912540972E-2</v>
      </c>
    </row>
    <row r="1531" spans="1:12">
      <c r="A1531" t="s">
        <v>317</v>
      </c>
      <c r="B1531">
        <v>129</v>
      </c>
      <c r="C1531">
        <v>70236496</v>
      </c>
      <c r="D1531" t="s">
        <v>930</v>
      </c>
      <c r="E1531" t="s">
        <v>2794</v>
      </c>
      <c r="F1531" t="s">
        <v>15</v>
      </c>
      <c r="G1531" t="s">
        <v>16</v>
      </c>
      <c r="H1531">
        <v>63000000</v>
      </c>
      <c r="I1531">
        <v>6</v>
      </c>
      <c r="J1531" t="str">
        <f>IF(ISNUMBER(SEARCH("|",D1531)),LEFT(D1531,SEARCH("|",D1531)-1),D1531)</f>
        <v>Drama</v>
      </c>
      <c r="K1531">
        <f>(C1531-H1531)</f>
        <v>7236496</v>
      </c>
      <c r="L1531">
        <f>CORREL(H1531:H5316,C1531:C5316)</f>
        <v>8.8059356915109077E-2</v>
      </c>
    </row>
    <row r="1532" spans="1:12">
      <c r="A1532" t="s">
        <v>2795</v>
      </c>
      <c r="B1532">
        <v>94</v>
      </c>
      <c r="C1532">
        <v>16235293</v>
      </c>
      <c r="D1532" t="s">
        <v>140</v>
      </c>
      <c r="E1532" t="s">
        <v>2796</v>
      </c>
      <c r="F1532" t="s">
        <v>15</v>
      </c>
      <c r="G1532" t="s">
        <v>16</v>
      </c>
      <c r="H1532">
        <v>9000000</v>
      </c>
      <c r="I1532">
        <v>4.5</v>
      </c>
      <c r="J1532" t="str">
        <f>IF(ISNUMBER(SEARCH("|",D1532)),LEFT(D1532,SEARCH("|",D1532)-1),D1532)</f>
        <v>Horror</v>
      </c>
      <c r="K1532">
        <f>(C1532-H1532)</f>
        <v>7235293</v>
      </c>
      <c r="L1532">
        <f>CORREL(H1532:H5317,C1532:C5317)</f>
        <v>8.8075585807600401E-2</v>
      </c>
    </row>
    <row r="1533" spans="1:12">
      <c r="A1533" t="s">
        <v>2797</v>
      </c>
      <c r="B1533">
        <v>89</v>
      </c>
      <c r="C1533">
        <v>13235267</v>
      </c>
      <c r="D1533" t="s">
        <v>70</v>
      </c>
      <c r="E1533" t="s">
        <v>2798</v>
      </c>
      <c r="F1533" t="s">
        <v>15</v>
      </c>
      <c r="G1533" t="s">
        <v>16</v>
      </c>
      <c r="H1533">
        <v>6000000</v>
      </c>
      <c r="I1533">
        <v>2.9</v>
      </c>
      <c r="J1533" t="str">
        <f>IF(ISNUMBER(SEARCH("|",D1533)),LEFT(D1533,SEARCH("|",D1533)-1),D1533)</f>
        <v>Comedy</v>
      </c>
      <c r="K1533">
        <f>(C1533-H1533)</f>
        <v>7235267</v>
      </c>
      <c r="L1533">
        <f>CORREL(H1533:H5318,C1533:C5318)</f>
        <v>8.8067662722067785E-2</v>
      </c>
    </row>
    <row r="1534" spans="1:12">
      <c r="A1534" t="s">
        <v>2799</v>
      </c>
      <c r="B1534">
        <v>133</v>
      </c>
      <c r="C1534">
        <v>33200000</v>
      </c>
      <c r="D1534" t="s">
        <v>2800</v>
      </c>
      <c r="E1534" t="s">
        <v>2801</v>
      </c>
      <c r="F1534" t="s">
        <v>15</v>
      </c>
      <c r="G1534" t="s">
        <v>16</v>
      </c>
      <c r="H1534">
        <v>26000000</v>
      </c>
      <c r="I1534">
        <v>7.2</v>
      </c>
      <c r="J1534" t="str">
        <f>IF(ISNUMBER(SEARCH("|",D1534)),LEFT(D1534,SEARCH("|",D1534)-1),D1534)</f>
        <v>Action</v>
      </c>
      <c r="K1534">
        <f>(C1534-H1534)</f>
        <v>7200000</v>
      </c>
      <c r="L1534">
        <f>CORREL(H1534:H5319,C1534:C5319)</f>
        <v>8.8053358247761448E-2</v>
      </c>
    </row>
    <row r="1535" spans="1:12">
      <c r="A1535" t="s">
        <v>2802</v>
      </c>
      <c r="B1535">
        <v>107</v>
      </c>
      <c r="C1535">
        <v>12200000</v>
      </c>
      <c r="D1535" t="s">
        <v>1555</v>
      </c>
      <c r="E1535" t="s">
        <v>2803</v>
      </c>
      <c r="F1535" t="s">
        <v>15</v>
      </c>
      <c r="G1535" t="s">
        <v>16</v>
      </c>
      <c r="H1535">
        <v>5000000</v>
      </c>
      <c r="I1535">
        <v>6.3</v>
      </c>
      <c r="J1535" t="str">
        <f>IF(ISNUMBER(SEARCH("|",D1535)),LEFT(D1535,SEARCH("|",D1535)-1),D1535)</f>
        <v>Action</v>
      </c>
      <c r="K1535">
        <f>(C1535-H1535)</f>
        <v>7200000</v>
      </c>
      <c r="L1535">
        <f>CORREL(H1535:H5320,C1535:C5320)</f>
        <v>8.8071498102435475E-2</v>
      </c>
    </row>
    <row r="1536" spans="1:12">
      <c r="A1536" t="s">
        <v>2804</v>
      </c>
      <c r="B1536">
        <v>94</v>
      </c>
      <c r="C1536">
        <v>22189039</v>
      </c>
      <c r="D1536" t="s">
        <v>1729</v>
      </c>
      <c r="E1536" t="s">
        <v>2805</v>
      </c>
      <c r="F1536" t="s">
        <v>15</v>
      </c>
      <c r="G1536" t="s">
        <v>16</v>
      </c>
      <c r="H1536">
        <v>15000000</v>
      </c>
      <c r="I1536">
        <v>5.5</v>
      </c>
      <c r="J1536" t="str">
        <f>IF(ISNUMBER(SEARCH("|",D1536)),LEFT(D1536,SEARCH("|",D1536)-1),D1536)</f>
        <v>Action</v>
      </c>
      <c r="K1536">
        <f>(C1536-H1536)</f>
        <v>7189039</v>
      </c>
      <c r="L1536">
        <f>CORREL(H1536:H5321,C1536:C5321)</f>
        <v>8.8054877763446934E-2</v>
      </c>
    </row>
    <row r="1537" spans="1:12">
      <c r="A1537" t="s">
        <v>981</v>
      </c>
      <c r="B1537">
        <v>114</v>
      </c>
      <c r="C1537">
        <v>42168445</v>
      </c>
      <c r="D1537" t="s">
        <v>233</v>
      </c>
      <c r="E1537" t="s">
        <v>2806</v>
      </c>
      <c r="F1537" t="s">
        <v>15</v>
      </c>
      <c r="G1537" t="s">
        <v>16</v>
      </c>
      <c r="H1537">
        <v>35000000</v>
      </c>
      <c r="I1537">
        <v>5.3</v>
      </c>
      <c r="J1537" t="str">
        <f>IF(ISNUMBER(SEARCH("|",D1537)),LEFT(D1537,SEARCH("|",D1537)-1),D1537)</f>
        <v>Comedy</v>
      </c>
      <c r="K1537">
        <f>(C1537-H1537)</f>
        <v>7168445</v>
      </c>
      <c r="L1537">
        <f>CORREL(H1537:H5322,C1537:C5322)</f>
        <v>8.8058027906846359E-2</v>
      </c>
    </row>
    <row r="1538" spans="1:12">
      <c r="A1538" t="s">
        <v>2807</v>
      </c>
      <c r="B1538">
        <v>170</v>
      </c>
      <c r="C1538">
        <v>7830611</v>
      </c>
      <c r="D1538" t="s">
        <v>2808</v>
      </c>
      <c r="E1538" t="s">
        <v>2809</v>
      </c>
      <c r="F1538" t="s">
        <v>15</v>
      </c>
      <c r="G1538" t="s">
        <v>16</v>
      </c>
      <c r="H1538">
        <v>700000</v>
      </c>
      <c r="I1538">
        <v>8.3000000000000007</v>
      </c>
      <c r="J1538" t="str">
        <f>IF(ISNUMBER(SEARCH("|",D1538)),LEFT(D1538,SEARCH("|",D1538)-1),D1538)</f>
        <v>Documentary</v>
      </c>
      <c r="K1538">
        <f>(C1538-H1538)</f>
        <v>7130611</v>
      </c>
      <c r="L1538">
        <f>CORREL(H1538:H5323,C1538:C5323)</f>
        <v>8.808313489050934E-2</v>
      </c>
    </row>
    <row r="1539" spans="1:12">
      <c r="A1539" t="s">
        <v>2810</v>
      </c>
      <c r="B1539">
        <v>85</v>
      </c>
      <c r="C1539">
        <v>26096584</v>
      </c>
      <c r="D1539" t="s">
        <v>96</v>
      </c>
      <c r="E1539" t="s">
        <v>2811</v>
      </c>
      <c r="F1539" t="s">
        <v>15</v>
      </c>
      <c r="G1539" t="s">
        <v>16</v>
      </c>
      <c r="H1539">
        <v>19000000</v>
      </c>
      <c r="I1539">
        <v>3.4</v>
      </c>
      <c r="J1539" t="str">
        <f>IF(ISNUMBER(SEARCH("|",D1539)),LEFT(D1539,SEARCH("|",D1539)-1),D1539)</f>
        <v>Comedy</v>
      </c>
      <c r="K1539">
        <f>(C1539-H1539)</f>
        <v>7096584</v>
      </c>
      <c r="L1539">
        <f>CORREL(H1539:H5324,C1539:C5324)</f>
        <v>8.8056048190148631E-2</v>
      </c>
    </row>
    <row r="1540" spans="1:12">
      <c r="A1540" t="s">
        <v>2812</v>
      </c>
      <c r="B1540">
        <v>93</v>
      </c>
      <c r="C1540">
        <v>32055248</v>
      </c>
      <c r="D1540" t="s">
        <v>2813</v>
      </c>
      <c r="E1540" t="s">
        <v>2814</v>
      </c>
      <c r="F1540" t="s">
        <v>15</v>
      </c>
      <c r="G1540" t="s">
        <v>16</v>
      </c>
      <c r="H1540">
        <v>25000000</v>
      </c>
      <c r="I1540">
        <v>6</v>
      </c>
      <c r="J1540" t="str">
        <f>IF(ISNUMBER(SEARCH("|",D1540)),LEFT(D1540,SEARCH("|",D1540)-1),D1540)</f>
        <v>Action</v>
      </c>
      <c r="K1540">
        <f>(C1540-H1540)</f>
        <v>7055248</v>
      </c>
      <c r="L1540">
        <f>CORREL(H1540:H5325,C1540:C5325)</f>
        <v>8.8065333809747723E-2</v>
      </c>
    </row>
    <row r="1541" spans="1:12">
      <c r="A1541" t="s">
        <v>2815</v>
      </c>
      <c r="B1541">
        <v>128</v>
      </c>
      <c r="C1541">
        <v>37036404</v>
      </c>
      <c r="D1541" t="s">
        <v>233</v>
      </c>
      <c r="E1541" t="s">
        <v>2816</v>
      </c>
      <c r="F1541" t="s">
        <v>15</v>
      </c>
      <c r="G1541" t="s">
        <v>16</v>
      </c>
      <c r="H1541">
        <v>30000000</v>
      </c>
      <c r="I1541">
        <v>6.4</v>
      </c>
      <c r="J1541" t="str">
        <f>IF(ISNUMBER(SEARCH("|",D1541)),LEFT(D1541,SEARCH("|",D1541)-1),D1541)</f>
        <v>Comedy</v>
      </c>
      <c r="K1541">
        <f>(C1541-H1541)</f>
        <v>7036404</v>
      </c>
      <c r="L1541">
        <f>CORREL(H1541:H5326,C1541:C5326)</f>
        <v>8.8082228653093439E-2</v>
      </c>
    </row>
    <row r="1542" spans="1:12">
      <c r="A1542" t="s">
        <v>50</v>
      </c>
      <c r="B1542">
        <v>134</v>
      </c>
      <c r="C1542">
        <v>47034272</v>
      </c>
      <c r="D1542" t="s">
        <v>2817</v>
      </c>
      <c r="E1542" t="s">
        <v>2818</v>
      </c>
      <c r="F1542" t="s">
        <v>15</v>
      </c>
      <c r="G1542" t="s">
        <v>16</v>
      </c>
      <c r="H1542">
        <v>40000000</v>
      </c>
      <c r="I1542">
        <v>6.9</v>
      </c>
      <c r="J1542" t="str">
        <f>IF(ISNUMBER(SEARCH("|",D1542)),LEFT(D1542,SEARCH("|",D1542)-1),D1542)</f>
        <v>Biography</v>
      </c>
      <c r="K1542">
        <f>(C1542-H1542)</f>
        <v>7034272</v>
      </c>
      <c r="L1542">
        <f>CORREL(H1542:H5327,C1542:C5327)</f>
        <v>8.8103889486408349E-2</v>
      </c>
    </row>
    <row r="1543" spans="1:12">
      <c r="A1543" t="s">
        <v>2819</v>
      </c>
      <c r="B1543">
        <v>84</v>
      </c>
      <c r="C1543">
        <v>10017041</v>
      </c>
      <c r="D1543" t="s">
        <v>113</v>
      </c>
      <c r="E1543" t="s">
        <v>2820</v>
      </c>
      <c r="F1543" t="s">
        <v>15</v>
      </c>
      <c r="G1543" t="s">
        <v>16</v>
      </c>
      <c r="H1543">
        <v>3000000</v>
      </c>
      <c r="I1543">
        <v>5.9</v>
      </c>
      <c r="J1543" t="str">
        <f>IF(ISNUMBER(SEARCH("|",D1543)),LEFT(D1543,SEARCH("|",D1543)-1),D1543)</f>
        <v>Action</v>
      </c>
      <c r="K1543">
        <f>(C1543-H1543)</f>
        <v>7017041</v>
      </c>
      <c r="L1543">
        <f>CORREL(H1543:H5328,C1543:C5328)</f>
        <v>8.8130733573725611E-2</v>
      </c>
    </row>
    <row r="1544" spans="1:12">
      <c r="A1544" t="s">
        <v>2821</v>
      </c>
      <c r="B1544">
        <v>84</v>
      </c>
      <c r="C1544">
        <v>140015224</v>
      </c>
      <c r="D1544" t="s">
        <v>917</v>
      </c>
      <c r="E1544" t="s">
        <v>2822</v>
      </c>
      <c r="F1544" t="s">
        <v>15</v>
      </c>
      <c r="G1544" t="s">
        <v>1097</v>
      </c>
      <c r="H1544">
        <v>133000000</v>
      </c>
      <c r="I1544">
        <v>5.9</v>
      </c>
      <c r="J1544" t="str">
        <f>IF(ISNUMBER(SEARCH("|",D1544)),LEFT(D1544,SEARCH("|",D1544)-1),D1544)</f>
        <v>Adventure</v>
      </c>
      <c r="K1544">
        <f>(C1544-H1544)</f>
        <v>7015224</v>
      </c>
      <c r="L1544">
        <f>CORREL(H1544:H5329,C1544:C5329)</f>
        <v>8.8109101805998638E-2</v>
      </c>
    </row>
    <row r="1545" spans="1:12">
      <c r="A1545" t="s">
        <v>1752</v>
      </c>
      <c r="B1545">
        <v>94</v>
      </c>
      <c r="C1545">
        <v>32003620</v>
      </c>
      <c r="D1545" t="s">
        <v>215</v>
      </c>
      <c r="E1545" t="s">
        <v>2823</v>
      </c>
      <c r="F1545" t="s">
        <v>15</v>
      </c>
      <c r="G1545" t="s">
        <v>16</v>
      </c>
      <c r="H1545">
        <v>25000000</v>
      </c>
      <c r="I1545">
        <v>6.5</v>
      </c>
      <c r="J1545" t="str">
        <f>IF(ISNUMBER(SEARCH("|",D1545)),LEFT(D1545,SEARCH("|",D1545)-1),D1545)</f>
        <v>Action</v>
      </c>
      <c r="K1545">
        <f>(C1545-H1545)</f>
        <v>7003620</v>
      </c>
      <c r="L1545">
        <f>CORREL(H1545:H5330,C1545:C5330)</f>
        <v>8.7902367174659754E-2</v>
      </c>
    </row>
    <row r="1546" spans="1:12">
      <c r="A1546" t="s">
        <v>2824</v>
      </c>
      <c r="B1546">
        <v>95</v>
      </c>
      <c r="C1546">
        <v>14003141</v>
      </c>
      <c r="D1546" t="s">
        <v>716</v>
      </c>
      <c r="E1546" t="s">
        <v>2825</v>
      </c>
      <c r="F1546" t="s">
        <v>15</v>
      </c>
      <c r="G1546" t="s">
        <v>16</v>
      </c>
      <c r="H1546">
        <v>7000000</v>
      </c>
      <c r="I1546">
        <v>6.1</v>
      </c>
      <c r="J1546" t="str">
        <f>IF(ISNUMBER(SEARCH("|",D1546)),LEFT(D1546,SEARCH("|",D1546)-1),D1546)</f>
        <v>Crime</v>
      </c>
      <c r="K1546">
        <f>(C1546-H1546)</f>
        <v>7003141</v>
      </c>
      <c r="L1546">
        <f>CORREL(H1546:H5331,C1546:C5331)</f>
        <v>8.7919376822042858E-2</v>
      </c>
    </row>
    <row r="1547" spans="1:12">
      <c r="A1547" t="s">
        <v>518</v>
      </c>
      <c r="B1547">
        <v>87</v>
      </c>
      <c r="C1547">
        <v>9003011</v>
      </c>
      <c r="D1547" t="s">
        <v>18</v>
      </c>
      <c r="E1547" t="s">
        <v>2826</v>
      </c>
      <c r="F1547" t="s">
        <v>15</v>
      </c>
      <c r="G1547" t="s">
        <v>138</v>
      </c>
      <c r="H1547">
        <v>2000000</v>
      </c>
      <c r="I1547">
        <v>7.6</v>
      </c>
      <c r="J1547" t="str">
        <f>IF(ISNUMBER(SEARCH("|",D1547)),LEFT(D1547,SEARCH("|",D1547)-1),D1547)</f>
        <v>Action</v>
      </c>
      <c r="K1547">
        <f>(C1547-H1547)</f>
        <v>7003011</v>
      </c>
      <c r="L1547">
        <f>CORREL(H1547:H5332,C1547:C5332)</f>
        <v>8.7906892354509866E-2</v>
      </c>
    </row>
    <row r="1548" spans="1:12">
      <c r="A1548" t="s">
        <v>2827</v>
      </c>
      <c r="B1548">
        <v>98</v>
      </c>
      <c r="C1548">
        <v>33987757</v>
      </c>
      <c r="D1548" t="s">
        <v>20</v>
      </c>
      <c r="E1548" t="s">
        <v>2828</v>
      </c>
      <c r="F1548" t="s">
        <v>15</v>
      </c>
      <c r="G1548" t="s">
        <v>16</v>
      </c>
      <c r="H1548">
        <v>27000000</v>
      </c>
      <c r="I1548">
        <v>7.3</v>
      </c>
      <c r="J1548" t="str">
        <f>IF(ISNUMBER(SEARCH("|",D1548)),LEFT(D1548,SEARCH("|",D1548)-1),D1548)</f>
        <v>Drama</v>
      </c>
      <c r="K1548">
        <f>(C1548-H1548)</f>
        <v>6987757</v>
      </c>
      <c r="L1548">
        <f>CORREL(H1548:H5333,C1548:C5333)</f>
        <v>8.7882804005802548E-2</v>
      </c>
    </row>
    <row r="1549" spans="1:12">
      <c r="A1549" t="s">
        <v>1223</v>
      </c>
      <c r="B1549">
        <v>88</v>
      </c>
      <c r="C1549">
        <v>7137502</v>
      </c>
      <c r="D1549" t="s">
        <v>128</v>
      </c>
      <c r="E1549" t="s">
        <v>2829</v>
      </c>
      <c r="F1549" t="s">
        <v>15</v>
      </c>
      <c r="G1549" t="s">
        <v>16</v>
      </c>
      <c r="H1549">
        <v>175000</v>
      </c>
      <c r="I1549">
        <v>6.5</v>
      </c>
      <c r="J1549" t="str">
        <f>IF(ISNUMBER(SEARCH("|",D1549)),LEFT(D1549,SEARCH("|",D1549)-1),D1549)</f>
        <v>Comedy</v>
      </c>
      <c r="K1549">
        <f>(C1549-H1549)</f>
        <v>6962502</v>
      </c>
      <c r="L1549">
        <f>CORREL(H1549:H5334,C1549:C5334)</f>
        <v>8.7901916825597309E-2</v>
      </c>
    </row>
    <row r="1550" spans="1:12">
      <c r="A1550" t="s">
        <v>285</v>
      </c>
      <c r="B1550">
        <v>147</v>
      </c>
      <c r="C1550">
        <v>41954997</v>
      </c>
      <c r="D1550" t="s">
        <v>412</v>
      </c>
      <c r="E1550" t="s">
        <v>2830</v>
      </c>
      <c r="F1550" t="s">
        <v>15</v>
      </c>
      <c r="G1550" t="s">
        <v>16</v>
      </c>
      <c r="H1550">
        <v>35000000</v>
      </c>
      <c r="I1550">
        <v>7.8</v>
      </c>
      <c r="J1550" t="str">
        <f>IF(ISNUMBER(SEARCH("|",D1550)),LEFT(D1550,SEARCH("|",D1550)-1),D1550)</f>
        <v>Biography</v>
      </c>
      <c r="K1550">
        <f>(C1550-H1550)</f>
        <v>6954997</v>
      </c>
      <c r="L1550">
        <f>CORREL(H1550:H5335,C1550:C5335)</f>
        <v>8.7873132442092453E-2</v>
      </c>
    </row>
    <row r="1551" spans="1:12">
      <c r="A1551" t="s">
        <v>841</v>
      </c>
      <c r="B1551">
        <v>103</v>
      </c>
      <c r="C1551">
        <v>14879556</v>
      </c>
      <c r="D1551" t="s">
        <v>65</v>
      </c>
      <c r="E1551" t="s">
        <v>2831</v>
      </c>
      <c r="F1551" t="s">
        <v>15</v>
      </c>
      <c r="G1551" t="s">
        <v>16</v>
      </c>
      <c r="H1551">
        <v>8000000</v>
      </c>
      <c r="I1551">
        <v>7.3</v>
      </c>
      <c r="J1551" t="str">
        <f>IF(ISNUMBER(SEARCH("|",D1551)),LEFT(D1551,SEARCH("|",D1551)-1),D1551)</f>
        <v>Comedy</v>
      </c>
      <c r="K1551">
        <f>(C1551-H1551)</f>
        <v>6879556</v>
      </c>
      <c r="L1551">
        <f>CORREL(H1551:H5336,C1551:C5336)</f>
        <v>8.7898287933334457E-2</v>
      </c>
    </row>
    <row r="1552" spans="1:12">
      <c r="A1552" t="s">
        <v>2832</v>
      </c>
      <c r="B1552">
        <v>114</v>
      </c>
      <c r="C1552">
        <v>13876974</v>
      </c>
      <c r="D1552" t="s">
        <v>233</v>
      </c>
      <c r="E1552" t="s">
        <v>2833</v>
      </c>
      <c r="F1552" t="s">
        <v>2834</v>
      </c>
      <c r="G1552" t="s">
        <v>2835</v>
      </c>
      <c r="H1552">
        <v>7000000</v>
      </c>
      <c r="I1552">
        <v>7.4</v>
      </c>
      <c r="J1552" t="str">
        <f>IF(ISNUMBER(SEARCH("|",D1552)),LEFT(D1552,SEARCH("|",D1552)-1),D1552)</f>
        <v>Comedy</v>
      </c>
      <c r="K1552">
        <f>(C1552-H1552)</f>
        <v>6876974</v>
      </c>
      <c r="L1552">
        <f>CORREL(H1552:H5337,C1552:C5337)</f>
        <v>8.7887696251782624E-2</v>
      </c>
    </row>
    <row r="1553" spans="1:12">
      <c r="A1553" t="s">
        <v>2637</v>
      </c>
      <c r="B1553">
        <v>88</v>
      </c>
      <c r="C1553">
        <v>13367101</v>
      </c>
      <c r="D1553" t="s">
        <v>233</v>
      </c>
      <c r="E1553" t="s">
        <v>2836</v>
      </c>
      <c r="F1553" t="s">
        <v>15</v>
      </c>
      <c r="G1553" t="s">
        <v>16</v>
      </c>
      <c r="H1553">
        <v>6500000</v>
      </c>
      <c r="I1553">
        <v>5.9</v>
      </c>
      <c r="J1553" t="str">
        <f>IF(ISNUMBER(SEARCH("|",D1553)),LEFT(D1553,SEARCH("|",D1553)-1),D1553)</f>
        <v>Comedy</v>
      </c>
      <c r="K1553">
        <f>(C1553-H1553)</f>
        <v>6867101</v>
      </c>
      <c r="L1553">
        <f>CORREL(H1553:H5338,C1553:C5338)</f>
        <v>8.7874943307714018E-2</v>
      </c>
    </row>
    <row r="1554" spans="1:12">
      <c r="A1554" t="s">
        <v>2837</v>
      </c>
      <c r="B1554">
        <v>93</v>
      </c>
      <c r="C1554">
        <v>10305534</v>
      </c>
      <c r="D1554" t="s">
        <v>96</v>
      </c>
      <c r="E1554" t="s">
        <v>2838</v>
      </c>
      <c r="F1554" t="s">
        <v>15</v>
      </c>
      <c r="G1554" t="s">
        <v>16</v>
      </c>
      <c r="H1554">
        <v>3500000</v>
      </c>
      <c r="I1554">
        <v>3.9</v>
      </c>
      <c r="J1554" t="str">
        <f>IF(ISNUMBER(SEARCH("|",D1554)),LEFT(D1554,SEARCH("|",D1554)-1),D1554)</f>
        <v>Comedy</v>
      </c>
      <c r="K1554">
        <f>(C1554-H1554)</f>
        <v>6805534</v>
      </c>
      <c r="L1554">
        <f>CORREL(H1554:H5339,C1554:C5339)</f>
        <v>8.786106424558518E-2</v>
      </c>
    </row>
    <row r="1555" spans="1:12">
      <c r="A1555" t="s">
        <v>2839</v>
      </c>
      <c r="B1555">
        <v>153</v>
      </c>
      <c r="C1555">
        <v>16800000</v>
      </c>
      <c r="D1555" t="s">
        <v>2840</v>
      </c>
      <c r="E1555" t="s">
        <v>2841</v>
      </c>
      <c r="F1555" t="s">
        <v>15</v>
      </c>
      <c r="G1555" t="s">
        <v>153</v>
      </c>
      <c r="H1555">
        <v>10000000</v>
      </c>
      <c r="I1555">
        <v>7.5</v>
      </c>
      <c r="J1555" t="str">
        <f>IF(ISNUMBER(SEARCH("|",D1555)),LEFT(D1555,SEARCH("|",D1555)-1),D1555)</f>
        <v>Drama</v>
      </c>
      <c r="K1555">
        <f>(C1555-H1555)</f>
        <v>6800000</v>
      </c>
      <c r="L1555">
        <f>CORREL(H1555:H5340,C1555:C5340)</f>
        <v>8.7840167809055902E-2</v>
      </c>
    </row>
    <row r="1556" spans="1:12">
      <c r="A1556" t="s">
        <v>847</v>
      </c>
      <c r="B1556">
        <v>104</v>
      </c>
      <c r="C1556">
        <v>12793213</v>
      </c>
      <c r="D1556" t="s">
        <v>233</v>
      </c>
      <c r="E1556" t="s">
        <v>2842</v>
      </c>
      <c r="F1556" t="s">
        <v>15</v>
      </c>
      <c r="G1556" t="s">
        <v>16</v>
      </c>
      <c r="H1556">
        <v>6000000</v>
      </c>
      <c r="I1556">
        <v>6.2</v>
      </c>
      <c r="J1556" t="str">
        <f>IF(ISNUMBER(SEARCH("|",D1556)),LEFT(D1556,SEARCH("|",D1556)-1),D1556)</f>
        <v>Comedy</v>
      </c>
      <c r="K1556">
        <f>(C1556-H1556)</f>
        <v>6793213</v>
      </c>
      <c r="L1556">
        <f>CORREL(H1556:H5341,C1556:C5341)</f>
        <v>8.7833507562370933E-2</v>
      </c>
    </row>
    <row r="1557" spans="1:12">
      <c r="A1557" t="s">
        <v>690</v>
      </c>
      <c r="B1557">
        <v>108</v>
      </c>
      <c r="C1557">
        <v>25753840</v>
      </c>
      <c r="D1557" t="s">
        <v>2843</v>
      </c>
      <c r="E1557" t="s">
        <v>2844</v>
      </c>
      <c r="F1557" t="s">
        <v>15</v>
      </c>
      <c r="G1557" t="s">
        <v>16</v>
      </c>
      <c r="H1557">
        <v>19000000</v>
      </c>
      <c r="I1557">
        <v>7.3</v>
      </c>
      <c r="J1557" t="str">
        <f>IF(ISNUMBER(SEARCH("|",D1557)),LEFT(D1557,SEARCH("|",D1557)-1),D1557)</f>
        <v>Crime</v>
      </c>
      <c r="K1557">
        <f>(C1557-H1557)</f>
        <v>6753840</v>
      </c>
      <c r="L1557">
        <f>CORREL(H1557:H5342,C1557:C5342)</f>
        <v>8.7818340589690472E-2</v>
      </c>
    </row>
    <row r="1558" spans="1:12">
      <c r="A1558" t="s">
        <v>2248</v>
      </c>
      <c r="B1558">
        <v>89</v>
      </c>
      <c r="C1558">
        <v>66734992</v>
      </c>
      <c r="D1558" t="s">
        <v>178</v>
      </c>
      <c r="E1558" t="s">
        <v>2845</v>
      </c>
      <c r="F1558" t="s">
        <v>15</v>
      </c>
      <c r="G1558" t="s">
        <v>16</v>
      </c>
      <c r="H1558">
        <v>60000000</v>
      </c>
      <c r="I1558">
        <v>4.4000000000000004</v>
      </c>
      <c r="J1558" t="str">
        <f>IF(ISNUMBER(SEARCH("|",D1558)),LEFT(D1558,SEARCH("|",D1558)-1),D1558)</f>
        <v>Action</v>
      </c>
      <c r="K1558">
        <f>(C1558-H1558)</f>
        <v>6734992</v>
      </c>
      <c r="L1558">
        <f>CORREL(H1558:H5343,C1558:C5343)</f>
        <v>8.7827238590794471E-2</v>
      </c>
    </row>
    <row r="1559" spans="1:12">
      <c r="A1559" t="s">
        <v>1763</v>
      </c>
      <c r="B1559">
        <v>113</v>
      </c>
      <c r="C1559">
        <v>56724080</v>
      </c>
      <c r="D1559" t="s">
        <v>96</v>
      </c>
      <c r="E1559" t="s">
        <v>2846</v>
      </c>
      <c r="F1559" t="s">
        <v>15</v>
      </c>
      <c r="G1559" t="s">
        <v>16</v>
      </c>
      <c r="H1559">
        <v>50000000</v>
      </c>
      <c r="I1559">
        <v>6.7</v>
      </c>
      <c r="J1559" t="str">
        <f>IF(ISNUMBER(SEARCH("|",D1559)),LEFT(D1559,SEARCH("|",D1559)-1),D1559)</f>
        <v>Comedy</v>
      </c>
      <c r="K1559">
        <f>(C1559-H1559)</f>
        <v>6724080</v>
      </c>
      <c r="L1559">
        <f>CORREL(H1559:H5344,C1559:C5344)</f>
        <v>8.7847027041703302E-2</v>
      </c>
    </row>
    <row r="1560" spans="1:12">
      <c r="A1560" t="s">
        <v>1360</v>
      </c>
      <c r="B1560">
        <v>92</v>
      </c>
      <c r="C1560">
        <v>11675178</v>
      </c>
      <c r="D1560" t="s">
        <v>96</v>
      </c>
      <c r="E1560" t="s">
        <v>2847</v>
      </c>
      <c r="F1560" t="s">
        <v>15</v>
      </c>
      <c r="G1560" t="s">
        <v>16</v>
      </c>
      <c r="H1560">
        <v>5000000</v>
      </c>
      <c r="I1560">
        <v>3.5</v>
      </c>
      <c r="J1560" t="str">
        <f>IF(ISNUMBER(SEARCH("|",D1560)),LEFT(D1560,SEARCH("|",D1560)-1),D1560)</f>
        <v>Comedy</v>
      </c>
      <c r="K1560">
        <f>(C1560-H1560)</f>
        <v>6675178</v>
      </c>
      <c r="L1560">
        <f>CORREL(H1560:H5345,C1560:C5345)</f>
        <v>8.7873337771125062E-2</v>
      </c>
    </row>
    <row r="1561" spans="1:12">
      <c r="A1561" t="s">
        <v>1841</v>
      </c>
      <c r="B1561">
        <v>93</v>
      </c>
      <c r="C1561">
        <v>15171475</v>
      </c>
      <c r="D1561" t="s">
        <v>810</v>
      </c>
      <c r="E1561" t="s">
        <v>2848</v>
      </c>
      <c r="F1561" t="s">
        <v>15</v>
      </c>
      <c r="G1561" t="s">
        <v>16</v>
      </c>
      <c r="H1561">
        <v>8500000</v>
      </c>
      <c r="I1561">
        <v>5.7</v>
      </c>
      <c r="J1561" t="str">
        <f>IF(ISNUMBER(SEARCH("|",D1561)),LEFT(D1561,SEARCH("|",D1561)-1),D1561)</f>
        <v>Fantasy</v>
      </c>
      <c r="K1561">
        <f>(C1561-H1561)</f>
        <v>6671475</v>
      </c>
      <c r="L1561">
        <f>CORREL(H1561:H5346,C1561:C5346)</f>
        <v>8.7855723267816682E-2</v>
      </c>
    </row>
    <row r="1562" spans="1:12">
      <c r="A1562" t="s">
        <v>2849</v>
      </c>
      <c r="B1562">
        <v>123</v>
      </c>
      <c r="C1562">
        <v>7098492</v>
      </c>
      <c r="D1562" t="s">
        <v>1955</v>
      </c>
      <c r="E1562" t="s">
        <v>2850</v>
      </c>
      <c r="F1562" t="s">
        <v>2851</v>
      </c>
      <c r="G1562" t="s">
        <v>2852</v>
      </c>
      <c r="H1562">
        <v>500000</v>
      </c>
      <c r="I1562">
        <v>8.4</v>
      </c>
      <c r="J1562" t="str">
        <f>IF(ISNUMBER(SEARCH("|",D1562)),LEFT(D1562,SEARCH("|",D1562)-1),D1562)</f>
        <v>Drama</v>
      </c>
      <c r="K1562">
        <f>(C1562-H1562)</f>
        <v>6598492</v>
      </c>
      <c r="L1562">
        <f>CORREL(H1562:H5347,C1562:C5347)</f>
        <v>8.7845786924549155E-2</v>
      </c>
    </row>
    <row r="1563" spans="1:12">
      <c r="A1563" t="s">
        <v>2532</v>
      </c>
      <c r="B1563">
        <v>104</v>
      </c>
      <c r="C1563">
        <v>18595716</v>
      </c>
      <c r="D1563" t="s">
        <v>283</v>
      </c>
      <c r="E1563" t="s">
        <v>2853</v>
      </c>
      <c r="F1563" t="s">
        <v>15</v>
      </c>
      <c r="G1563" t="s">
        <v>16</v>
      </c>
      <c r="H1563">
        <v>12000000</v>
      </c>
      <c r="I1563">
        <v>5.3</v>
      </c>
      <c r="J1563" t="str">
        <f>IF(ISNUMBER(SEARCH("|",D1563)),LEFT(D1563,SEARCH("|",D1563)-1),D1563)</f>
        <v>Comedy</v>
      </c>
      <c r="K1563">
        <f>(C1563-H1563)</f>
        <v>6595716</v>
      </c>
      <c r="L1563">
        <f>CORREL(H1563:H5348,C1563:C5348)</f>
        <v>8.7817029115459716E-2</v>
      </c>
    </row>
    <row r="1564" spans="1:12">
      <c r="A1564" t="s">
        <v>399</v>
      </c>
      <c r="B1564">
        <v>91</v>
      </c>
      <c r="C1564">
        <v>6706368</v>
      </c>
      <c r="D1564" t="s">
        <v>768</v>
      </c>
      <c r="E1564" t="s">
        <v>2854</v>
      </c>
      <c r="F1564" t="s">
        <v>15</v>
      </c>
      <c r="G1564" t="s">
        <v>16</v>
      </c>
      <c r="H1564">
        <v>160000</v>
      </c>
      <c r="I1564">
        <v>7.5</v>
      </c>
      <c r="J1564" t="str">
        <f>IF(ISNUMBER(SEARCH("|",D1564)),LEFT(D1564,SEARCH("|",D1564)-1),D1564)</f>
        <v>Documentary</v>
      </c>
      <c r="K1564">
        <f>(C1564-H1564)</f>
        <v>6546368</v>
      </c>
      <c r="L1564">
        <f>CORREL(H1564:H5349,C1564:C5349)</f>
        <v>8.7813915632145509E-2</v>
      </c>
    </row>
    <row r="1565" spans="1:12">
      <c r="A1565" t="s">
        <v>1000</v>
      </c>
      <c r="B1565">
        <v>100</v>
      </c>
      <c r="C1565">
        <v>39532308</v>
      </c>
      <c r="D1565" t="s">
        <v>1198</v>
      </c>
      <c r="E1565" t="s">
        <v>2855</v>
      </c>
      <c r="F1565" t="s">
        <v>15</v>
      </c>
      <c r="G1565" t="s">
        <v>153</v>
      </c>
      <c r="H1565">
        <v>33000000</v>
      </c>
      <c r="I1565">
        <v>6.7</v>
      </c>
      <c r="J1565" t="str">
        <f>IF(ISNUMBER(SEARCH("|",D1565)),LEFT(D1565,SEARCH("|",D1565)-1),D1565)</f>
        <v>Action</v>
      </c>
      <c r="K1565">
        <f>(C1565-H1565)</f>
        <v>6532308</v>
      </c>
      <c r="L1565">
        <f>CORREL(H1565:H5350,C1565:C5350)</f>
        <v>8.7784139433113084E-2</v>
      </c>
    </row>
    <row r="1566" spans="1:12">
      <c r="A1566" t="s">
        <v>2435</v>
      </c>
      <c r="B1566">
        <v>97</v>
      </c>
      <c r="C1566">
        <v>31526393</v>
      </c>
      <c r="D1566" t="s">
        <v>2014</v>
      </c>
      <c r="E1566" t="s">
        <v>2856</v>
      </c>
      <c r="F1566" t="s">
        <v>15</v>
      </c>
      <c r="G1566" t="s">
        <v>16</v>
      </c>
      <c r="H1566">
        <v>25000000</v>
      </c>
      <c r="I1566">
        <v>4.5999999999999996</v>
      </c>
      <c r="J1566" t="str">
        <f>IF(ISNUMBER(SEARCH("|",D1566)),LEFT(D1566,SEARCH("|",D1566)-1),D1566)</f>
        <v>Action</v>
      </c>
      <c r="K1566">
        <f>(C1566-H1566)</f>
        <v>6526393</v>
      </c>
      <c r="L1566">
        <f>CORREL(H1566:H5351,C1566:C5351)</f>
        <v>8.780769508341342E-2</v>
      </c>
    </row>
    <row r="1567" spans="1:12">
      <c r="A1567" t="s">
        <v>1302</v>
      </c>
      <c r="B1567">
        <v>96</v>
      </c>
      <c r="C1567">
        <v>10515579</v>
      </c>
      <c r="D1567" t="s">
        <v>2160</v>
      </c>
      <c r="E1567" t="s">
        <v>2857</v>
      </c>
      <c r="F1567" t="s">
        <v>15</v>
      </c>
      <c r="G1567" t="s">
        <v>153</v>
      </c>
      <c r="H1567">
        <v>4000000</v>
      </c>
      <c r="I1567">
        <v>6.7</v>
      </c>
      <c r="J1567" t="str">
        <f>IF(ISNUMBER(SEARCH("|",D1567)),LEFT(D1567,SEARCH("|",D1567)-1),D1567)</f>
        <v>Comedy</v>
      </c>
      <c r="K1567">
        <f>(C1567-H1567)</f>
        <v>6515579</v>
      </c>
      <c r="L1567">
        <f>CORREL(H1567:H5352,C1567:C5352)</f>
        <v>8.78241214200111E-2</v>
      </c>
    </row>
    <row r="1568" spans="1:12">
      <c r="A1568" t="s">
        <v>1472</v>
      </c>
      <c r="B1568">
        <v>109</v>
      </c>
      <c r="C1568">
        <v>26415649</v>
      </c>
      <c r="D1568" t="s">
        <v>35</v>
      </c>
      <c r="E1568" t="s">
        <v>2858</v>
      </c>
      <c r="F1568" t="s">
        <v>15</v>
      </c>
      <c r="G1568" t="s">
        <v>16</v>
      </c>
      <c r="H1568">
        <v>20000000</v>
      </c>
      <c r="I1568">
        <v>6.8</v>
      </c>
      <c r="J1568" t="str">
        <f>IF(ISNUMBER(SEARCH("|",D1568)),LEFT(D1568,SEARCH("|",D1568)-1),D1568)</f>
        <v>Action</v>
      </c>
      <c r="K1568">
        <f>(C1568-H1568)</f>
        <v>6415649</v>
      </c>
      <c r="L1568">
        <f>CORREL(H1568:H5353,C1568:C5353)</f>
        <v>8.7803803618706322E-2</v>
      </c>
    </row>
    <row r="1569" spans="1:12">
      <c r="A1569" t="s">
        <v>2859</v>
      </c>
      <c r="B1569">
        <v>140</v>
      </c>
      <c r="C1569">
        <v>21383298</v>
      </c>
      <c r="D1569" t="s">
        <v>716</v>
      </c>
      <c r="E1569" t="s">
        <v>2860</v>
      </c>
      <c r="F1569" t="s">
        <v>15</v>
      </c>
      <c r="G1569" t="s">
        <v>16</v>
      </c>
      <c r="H1569">
        <v>15000000</v>
      </c>
      <c r="I1569">
        <v>7.3</v>
      </c>
      <c r="J1569" t="str">
        <f>IF(ISNUMBER(SEARCH("|",D1569)),LEFT(D1569,SEARCH("|",D1569)-1),D1569)</f>
        <v>Crime</v>
      </c>
      <c r="K1569">
        <f>(C1569-H1569)</f>
        <v>6383298</v>
      </c>
      <c r="L1569">
        <f>CORREL(H1569:H5354,C1569:C5354)</f>
        <v>8.7813662850177152E-2</v>
      </c>
    </row>
    <row r="1570" spans="1:12">
      <c r="A1570" t="s">
        <v>2861</v>
      </c>
      <c r="B1570">
        <v>113</v>
      </c>
      <c r="C1570">
        <v>9054736</v>
      </c>
      <c r="D1570" t="s">
        <v>256</v>
      </c>
      <c r="E1570" t="s">
        <v>2862</v>
      </c>
      <c r="F1570" t="s">
        <v>15</v>
      </c>
      <c r="G1570" t="s">
        <v>16</v>
      </c>
      <c r="H1570">
        <v>2700000</v>
      </c>
      <c r="I1570">
        <v>7.1</v>
      </c>
      <c r="J1570" t="str">
        <f>IF(ISNUMBER(SEARCH("|",D1570)),LEFT(D1570,SEARCH("|",D1570)-1),D1570)</f>
        <v>Drama</v>
      </c>
      <c r="K1570">
        <f>(C1570-H1570)</f>
        <v>6354736</v>
      </c>
      <c r="L1570">
        <f>CORREL(H1570:H5355,C1570:C5355)</f>
        <v>8.7815598847205967E-2</v>
      </c>
    </row>
    <row r="1571" spans="1:12">
      <c r="A1571" t="s">
        <v>275</v>
      </c>
      <c r="B1571">
        <v>117</v>
      </c>
      <c r="C1571">
        <v>46280507</v>
      </c>
      <c r="D1571" t="s">
        <v>128</v>
      </c>
      <c r="E1571" t="s">
        <v>2863</v>
      </c>
      <c r="F1571" t="s">
        <v>15</v>
      </c>
      <c r="G1571" t="s">
        <v>16</v>
      </c>
      <c r="H1571">
        <v>40000000</v>
      </c>
      <c r="I1571">
        <v>6.5</v>
      </c>
      <c r="J1571" t="str">
        <f>IF(ISNUMBER(SEARCH("|",D1571)),LEFT(D1571,SEARCH("|",D1571)-1),D1571)</f>
        <v>Comedy</v>
      </c>
      <c r="K1571">
        <f>(C1571-H1571)</f>
        <v>6280507</v>
      </c>
      <c r="L1571">
        <f>CORREL(H1571:H5356,C1571:C5356)</f>
        <v>8.7791819245598632E-2</v>
      </c>
    </row>
    <row r="1572" spans="1:12">
      <c r="A1572" t="s">
        <v>2069</v>
      </c>
      <c r="B1572">
        <v>103</v>
      </c>
      <c r="C1572">
        <v>20246959</v>
      </c>
      <c r="D1572" t="s">
        <v>128</v>
      </c>
      <c r="E1572" t="s">
        <v>2864</v>
      </c>
      <c r="F1572" t="s">
        <v>15</v>
      </c>
      <c r="G1572" t="s">
        <v>16</v>
      </c>
      <c r="H1572">
        <v>14000000</v>
      </c>
      <c r="I1572">
        <v>4.9000000000000004</v>
      </c>
      <c r="J1572" t="str">
        <f>IF(ISNUMBER(SEARCH("|",D1572)),LEFT(D1572,SEARCH("|",D1572)-1),D1572)</f>
        <v>Comedy</v>
      </c>
      <c r="K1572">
        <f>(C1572-H1572)</f>
        <v>6246959</v>
      </c>
      <c r="L1572">
        <f>CORREL(H1572:H5357,C1572:C5357)</f>
        <v>8.7818252698595042E-2</v>
      </c>
    </row>
    <row r="1573" spans="1:12">
      <c r="A1573" t="s">
        <v>2859</v>
      </c>
      <c r="B1573">
        <v>112</v>
      </c>
      <c r="C1573">
        <v>9701559</v>
      </c>
      <c r="D1573" t="s">
        <v>20</v>
      </c>
      <c r="E1573" t="s">
        <v>2865</v>
      </c>
      <c r="F1573" t="s">
        <v>15</v>
      </c>
      <c r="G1573" t="s">
        <v>16</v>
      </c>
      <c r="H1573">
        <v>3500000</v>
      </c>
      <c r="I1573">
        <v>7.4</v>
      </c>
      <c r="J1573" t="str">
        <f>IF(ISNUMBER(SEARCH("|",D1573)),LEFT(D1573,SEARCH("|",D1573)-1),D1573)</f>
        <v>Drama</v>
      </c>
      <c r="K1573">
        <f>(C1573-H1573)</f>
        <v>6201559</v>
      </c>
      <c r="L1573">
        <f>CORREL(H1573:H5358,C1573:C5358)</f>
        <v>8.7818204899405991E-2</v>
      </c>
    </row>
    <row r="1574" spans="1:12">
      <c r="A1574" t="s">
        <v>1223</v>
      </c>
      <c r="B1574">
        <v>129</v>
      </c>
      <c r="C1574">
        <v>16153600</v>
      </c>
      <c r="D1574" t="s">
        <v>565</v>
      </c>
      <c r="E1574" t="s">
        <v>2866</v>
      </c>
      <c r="F1574" t="s">
        <v>15</v>
      </c>
      <c r="G1574" t="s">
        <v>16</v>
      </c>
      <c r="H1574">
        <v>10000000</v>
      </c>
      <c r="I1574">
        <v>6.5</v>
      </c>
      <c r="J1574" t="str">
        <f>IF(ISNUMBER(SEARCH("|",D1574)),LEFT(D1574,SEARCH("|",D1574)-1),D1574)</f>
        <v>Drama</v>
      </c>
      <c r="K1574">
        <f>(C1574-H1574)</f>
        <v>6153600</v>
      </c>
      <c r="L1574">
        <f>CORREL(H1574:H5359,C1574:C5359)</f>
        <v>8.7796067863177035E-2</v>
      </c>
    </row>
    <row r="1575" spans="1:12">
      <c r="A1575" t="s">
        <v>2867</v>
      </c>
      <c r="B1575">
        <v>93</v>
      </c>
      <c r="C1575">
        <v>10097096</v>
      </c>
      <c r="D1575" t="s">
        <v>96</v>
      </c>
      <c r="E1575" t="s">
        <v>2868</v>
      </c>
      <c r="F1575" t="s">
        <v>15</v>
      </c>
      <c r="G1575" t="s">
        <v>16</v>
      </c>
      <c r="H1575">
        <v>4000000</v>
      </c>
      <c r="I1575">
        <v>4.5999999999999996</v>
      </c>
      <c r="J1575" t="str">
        <f>IF(ISNUMBER(SEARCH("|",D1575)),LEFT(D1575,SEARCH("|",D1575)-1),D1575)</f>
        <v>Comedy</v>
      </c>
      <c r="K1575">
        <f>(C1575-H1575)</f>
        <v>6097096</v>
      </c>
      <c r="L1575">
        <f>CORREL(H1575:H5360,C1575:C5360)</f>
        <v>8.7788221882597259E-2</v>
      </c>
    </row>
    <row r="1576" spans="1:12">
      <c r="A1576" t="s">
        <v>680</v>
      </c>
      <c r="B1576">
        <v>81</v>
      </c>
      <c r="C1576">
        <v>16033556</v>
      </c>
      <c r="D1576" t="s">
        <v>1041</v>
      </c>
      <c r="E1576" t="s">
        <v>2869</v>
      </c>
      <c r="F1576" t="s">
        <v>15</v>
      </c>
      <c r="G1576" t="s">
        <v>16</v>
      </c>
      <c r="H1576">
        <v>10000000</v>
      </c>
      <c r="I1576">
        <v>6.2</v>
      </c>
      <c r="J1576" t="str">
        <f>IF(ISNUMBER(SEARCH("|",D1576)),LEFT(D1576,SEARCH("|",D1576)-1),D1576)</f>
        <v>Action</v>
      </c>
      <c r="K1576">
        <f>(C1576-H1576)</f>
        <v>6033556</v>
      </c>
      <c r="L1576">
        <f>CORREL(H1576:H5361,C1576:C5361)</f>
        <v>8.7767053052127841E-2</v>
      </c>
    </row>
    <row r="1577" spans="1:12">
      <c r="A1577" t="s">
        <v>1194</v>
      </c>
      <c r="B1577">
        <v>97</v>
      </c>
      <c r="C1577">
        <v>7022940</v>
      </c>
      <c r="D1577" t="s">
        <v>233</v>
      </c>
      <c r="E1577" t="s">
        <v>2870</v>
      </c>
      <c r="F1577" t="s">
        <v>15</v>
      </c>
      <c r="G1577" t="s">
        <v>16</v>
      </c>
      <c r="H1577">
        <v>1000000</v>
      </c>
      <c r="I1577">
        <v>6.7</v>
      </c>
      <c r="J1577" t="str">
        <f>IF(ISNUMBER(SEARCH("|",D1577)),LEFT(D1577,SEARCH("|",D1577)-1),D1577)</f>
        <v>Comedy</v>
      </c>
      <c r="K1577">
        <f>(C1577-H1577)</f>
        <v>6022940</v>
      </c>
      <c r="L1577">
        <f>CORREL(H1577:H5362,C1577:C5362)</f>
        <v>8.7758969111884078E-2</v>
      </c>
    </row>
    <row r="1578" spans="1:12">
      <c r="A1578" t="s">
        <v>1433</v>
      </c>
      <c r="B1578">
        <v>107</v>
      </c>
      <c r="C1578">
        <v>42019483</v>
      </c>
      <c r="D1578" t="s">
        <v>1434</v>
      </c>
      <c r="E1578" t="s">
        <v>2871</v>
      </c>
      <c r="F1578" t="s">
        <v>15</v>
      </c>
      <c r="G1578" t="s">
        <v>16</v>
      </c>
      <c r="H1578">
        <v>36000000</v>
      </c>
      <c r="I1578">
        <v>6.4</v>
      </c>
      <c r="J1578" t="str">
        <f>IF(ISNUMBER(SEARCH("|",D1578)),LEFT(D1578,SEARCH("|",D1578)-1),D1578)</f>
        <v>Drama</v>
      </c>
      <c r="K1578">
        <f>(C1578-H1578)</f>
        <v>6019483</v>
      </c>
      <c r="L1578">
        <f>CORREL(H1578:H5363,C1578:C5363)</f>
        <v>8.773021692093956E-2</v>
      </c>
    </row>
    <row r="1579" spans="1:12">
      <c r="A1579" t="s">
        <v>2872</v>
      </c>
      <c r="B1579">
        <v>101</v>
      </c>
      <c r="C1579">
        <v>46012734</v>
      </c>
      <c r="D1579" t="s">
        <v>128</v>
      </c>
      <c r="E1579" t="s">
        <v>2873</v>
      </c>
      <c r="F1579" t="s">
        <v>15</v>
      </c>
      <c r="G1579" t="s">
        <v>16</v>
      </c>
      <c r="H1579">
        <v>40000000</v>
      </c>
      <c r="I1579">
        <v>5.8</v>
      </c>
      <c r="J1579" t="str">
        <f>IF(ISNUMBER(SEARCH("|",D1579)),LEFT(D1579,SEARCH("|",D1579)-1),D1579)</f>
        <v>Comedy</v>
      </c>
      <c r="K1579">
        <f>(C1579-H1579)</f>
        <v>6012734</v>
      </c>
      <c r="L1579">
        <f>CORREL(H1579:H5364,C1579:C5364)</f>
        <v>8.7754870764368928E-2</v>
      </c>
    </row>
    <row r="1580" spans="1:12">
      <c r="A1580" t="s">
        <v>2259</v>
      </c>
      <c r="B1580">
        <v>109</v>
      </c>
      <c r="C1580">
        <v>26003149</v>
      </c>
      <c r="D1580" t="s">
        <v>1985</v>
      </c>
      <c r="E1580" t="s">
        <v>2874</v>
      </c>
      <c r="F1580" t="s">
        <v>15</v>
      </c>
      <c r="G1580" t="s">
        <v>153</v>
      </c>
      <c r="H1580">
        <v>20000000</v>
      </c>
      <c r="I1580">
        <v>7</v>
      </c>
      <c r="J1580" t="str">
        <f>IF(ISNUMBER(SEARCH("|",D1580)),LEFT(D1580,SEARCH("|",D1580)-1),D1580)</f>
        <v>Action</v>
      </c>
      <c r="K1580">
        <f>(C1580-H1580)</f>
        <v>6003149</v>
      </c>
      <c r="L1580">
        <f>CORREL(H1580:H5365,C1580:C5365)</f>
        <v>8.7781047331279602E-2</v>
      </c>
    </row>
    <row r="1581" spans="1:12">
      <c r="A1581" t="s">
        <v>2875</v>
      </c>
      <c r="B1581">
        <v>95</v>
      </c>
      <c r="C1581">
        <v>20998709</v>
      </c>
      <c r="D1581" t="s">
        <v>1265</v>
      </c>
      <c r="E1581" t="s">
        <v>2876</v>
      </c>
      <c r="F1581" t="s">
        <v>15</v>
      </c>
      <c r="G1581" t="s">
        <v>16</v>
      </c>
      <c r="H1581">
        <v>15000000</v>
      </c>
      <c r="I1581">
        <v>6.2</v>
      </c>
      <c r="J1581" t="str">
        <f>IF(ISNUMBER(SEARCH("|",D1581)),LEFT(D1581,SEARCH("|",D1581)-1),D1581)</f>
        <v>Adventure</v>
      </c>
      <c r="K1581">
        <f>(C1581-H1581)</f>
        <v>5998709</v>
      </c>
      <c r="L1581">
        <f>CORREL(H1581:H5366,C1581:C5366)</f>
        <v>8.779026462324506E-2</v>
      </c>
    </row>
    <row r="1582" spans="1:12">
      <c r="A1582" t="s">
        <v>2877</v>
      </c>
      <c r="B1582">
        <v>86</v>
      </c>
      <c r="C1582">
        <v>23993605</v>
      </c>
      <c r="D1582" t="s">
        <v>245</v>
      </c>
      <c r="E1582" t="s">
        <v>2878</v>
      </c>
      <c r="F1582" t="s">
        <v>15</v>
      </c>
      <c r="G1582" t="s">
        <v>16</v>
      </c>
      <c r="H1582">
        <v>18000000</v>
      </c>
      <c r="I1582">
        <v>5.8</v>
      </c>
      <c r="J1582" t="str">
        <f>IF(ISNUMBER(SEARCH("|",D1582)),LEFT(D1582,SEARCH("|",D1582)-1),D1582)</f>
        <v>Comedy</v>
      </c>
      <c r="K1582">
        <f>(C1582-H1582)</f>
        <v>5993605</v>
      </c>
      <c r="L1582">
        <f>CORREL(H1582:H5367,C1582:C5367)</f>
        <v>8.7791544687549544E-2</v>
      </c>
    </row>
    <row r="1583" spans="1:12">
      <c r="A1583" t="s">
        <v>2879</v>
      </c>
      <c r="B1583">
        <v>121</v>
      </c>
      <c r="C1583">
        <v>23472900</v>
      </c>
      <c r="D1583" t="s">
        <v>1817</v>
      </c>
      <c r="E1583" t="s">
        <v>2880</v>
      </c>
      <c r="F1583" t="s">
        <v>15</v>
      </c>
      <c r="G1583" t="s">
        <v>153</v>
      </c>
      <c r="H1583">
        <v>17500000</v>
      </c>
      <c r="I1583">
        <v>8.1</v>
      </c>
      <c r="J1583" t="str">
        <f>IF(ISNUMBER(SEARCH("|",D1583)),LEFT(D1583,SEARCH("|",D1583)-1),D1583)</f>
        <v>Drama</v>
      </c>
      <c r="K1583">
        <f>(C1583-H1583)</f>
        <v>5972900</v>
      </c>
      <c r="L1583">
        <f>CORREL(H1583:H5368,C1583:C5368)</f>
        <v>8.779775923492153E-2</v>
      </c>
    </row>
    <row r="1584" spans="1:12">
      <c r="A1584" t="s">
        <v>2598</v>
      </c>
      <c r="B1584">
        <v>96</v>
      </c>
      <c r="C1584">
        <v>9449219</v>
      </c>
      <c r="D1584" t="s">
        <v>233</v>
      </c>
      <c r="E1584" t="s">
        <v>2881</v>
      </c>
      <c r="F1584" t="s">
        <v>15</v>
      </c>
      <c r="G1584" t="s">
        <v>16</v>
      </c>
      <c r="H1584">
        <v>3500000</v>
      </c>
      <c r="I1584">
        <v>6.1</v>
      </c>
      <c r="J1584" t="str">
        <f>IF(ISNUMBER(SEARCH("|",D1584)),LEFT(D1584,SEARCH("|",D1584)-1),D1584)</f>
        <v>Comedy</v>
      </c>
      <c r="K1584">
        <f>(C1584-H1584)</f>
        <v>5949219</v>
      </c>
      <c r="L1584">
        <f>CORREL(H1584:H5369,C1584:C5369)</f>
        <v>8.780315572058861E-2</v>
      </c>
    </row>
    <row r="1585" spans="1:12">
      <c r="A1585" t="s">
        <v>688</v>
      </c>
      <c r="B1585">
        <v>95</v>
      </c>
      <c r="C1585">
        <v>35927406</v>
      </c>
      <c r="D1585" t="s">
        <v>470</v>
      </c>
      <c r="E1585" t="s">
        <v>2882</v>
      </c>
      <c r="F1585" t="s">
        <v>15</v>
      </c>
      <c r="G1585" t="s">
        <v>16</v>
      </c>
      <c r="H1585">
        <v>30000000</v>
      </c>
      <c r="I1585">
        <v>3.7</v>
      </c>
      <c r="J1585" t="str">
        <f>IF(ISNUMBER(SEARCH("|",D1585)),LEFT(D1585,SEARCH("|",D1585)-1),D1585)</f>
        <v>Action</v>
      </c>
      <c r="K1585">
        <f>(C1585-H1585)</f>
        <v>5927406</v>
      </c>
      <c r="L1585">
        <f>CORREL(H1585:H5370,C1585:C5370)</f>
        <v>8.7780465937139923E-2</v>
      </c>
    </row>
    <row r="1586" spans="1:12">
      <c r="A1586" t="s">
        <v>2883</v>
      </c>
      <c r="B1586">
        <v>118</v>
      </c>
      <c r="C1586">
        <v>30920167</v>
      </c>
      <c r="D1586" t="s">
        <v>242</v>
      </c>
      <c r="E1586" t="s">
        <v>2884</v>
      </c>
      <c r="F1586" t="s">
        <v>15</v>
      </c>
      <c r="G1586" t="s">
        <v>16</v>
      </c>
      <c r="H1586">
        <v>25000000</v>
      </c>
      <c r="I1586">
        <v>5.7</v>
      </c>
      <c r="J1586" t="str">
        <f>IF(ISNUMBER(SEARCH("|",D1586)),LEFT(D1586,SEARCH("|",D1586)-1),D1586)</f>
        <v>Comedy</v>
      </c>
      <c r="K1586">
        <f>(C1586-H1586)</f>
        <v>5920167</v>
      </c>
      <c r="L1586">
        <f>CORREL(H1586:H5371,C1586:C5371)</f>
        <v>8.7801062125772461E-2</v>
      </c>
    </row>
    <row r="1587" spans="1:12">
      <c r="A1587" t="s">
        <v>2885</v>
      </c>
      <c r="B1587">
        <v>91</v>
      </c>
      <c r="C1587">
        <v>7417210</v>
      </c>
      <c r="D1587" t="s">
        <v>256</v>
      </c>
      <c r="E1587" t="s">
        <v>2886</v>
      </c>
      <c r="F1587" t="s">
        <v>15</v>
      </c>
      <c r="G1587" t="s">
        <v>16</v>
      </c>
      <c r="H1587">
        <v>1500000</v>
      </c>
      <c r="I1587">
        <v>7</v>
      </c>
      <c r="J1587" t="str">
        <f>IF(ISNUMBER(SEARCH("|",D1587)),LEFT(D1587,SEARCH("|",D1587)-1),D1587)</f>
        <v>Drama</v>
      </c>
      <c r="K1587">
        <f>(C1587-H1587)</f>
        <v>5917210</v>
      </c>
      <c r="L1587">
        <f>CORREL(H1587:H5372,C1587:C5372)</f>
        <v>8.7816659291721139E-2</v>
      </c>
    </row>
    <row r="1588" spans="1:12">
      <c r="A1588" t="s">
        <v>1618</v>
      </c>
      <c r="B1588">
        <v>113</v>
      </c>
      <c r="C1588">
        <v>37911876</v>
      </c>
      <c r="D1588" t="s">
        <v>113</v>
      </c>
      <c r="E1588" t="s">
        <v>2887</v>
      </c>
      <c r="F1588" t="s">
        <v>15</v>
      </c>
      <c r="G1588" t="s">
        <v>16</v>
      </c>
      <c r="H1588">
        <v>32000000</v>
      </c>
      <c r="I1588">
        <v>4.4000000000000004</v>
      </c>
      <c r="J1588" t="str">
        <f>IF(ISNUMBER(SEARCH("|",D1588)),LEFT(D1588,SEARCH("|",D1588)-1),D1588)</f>
        <v>Action</v>
      </c>
      <c r="K1588">
        <f>(C1588-H1588)</f>
        <v>5911876</v>
      </c>
      <c r="L1588">
        <f>CORREL(H1588:H5373,C1588:C5373)</f>
        <v>8.7788941718799376E-2</v>
      </c>
    </row>
    <row r="1589" spans="1:12">
      <c r="A1589" t="s">
        <v>2888</v>
      </c>
      <c r="B1589">
        <v>88</v>
      </c>
      <c r="C1589">
        <v>7362100</v>
      </c>
      <c r="D1589" t="s">
        <v>65</v>
      </c>
      <c r="E1589" t="s">
        <v>2889</v>
      </c>
      <c r="F1589" t="s">
        <v>15</v>
      </c>
      <c r="G1589" t="s">
        <v>16</v>
      </c>
      <c r="H1589">
        <v>1500000</v>
      </c>
      <c r="I1589">
        <v>7.4</v>
      </c>
      <c r="J1589" t="str">
        <f>IF(ISNUMBER(SEARCH("|",D1589)),LEFT(D1589,SEARCH("|",D1589)-1),D1589)</f>
        <v>Comedy</v>
      </c>
      <c r="K1589">
        <f>(C1589-H1589)</f>
        <v>5862100</v>
      </c>
      <c r="L1589">
        <f>CORREL(H1589:H5374,C1589:C5374)</f>
        <v>8.7811152943592694E-2</v>
      </c>
    </row>
    <row r="1590" spans="1:12">
      <c r="A1590" t="s">
        <v>325</v>
      </c>
      <c r="B1590">
        <v>135</v>
      </c>
      <c r="C1590">
        <v>45856732</v>
      </c>
      <c r="D1590" t="s">
        <v>716</v>
      </c>
      <c r="E1590" t="s">
        <v>2890</v>
      </c>
      <c r="F1590" t="s">
        <v>15</v>
      </c>
      <c r="G1590" t="s">
        <v>16</v>
      </c>
      <c r="H1590">
        <v>40000000</v>
      </c>
      <c r="I1590">
        <v>7.1</v>
      </c>
      <c r="J1590" t="str">
        <f>IF(ISNUMBER(SEARCH("|",D1590)),LEFT(D1590,SEARCH("|",D1590)-1),D1590)</f>
        <v>Crime</v>
      </c>
      <c r="K1590">
        <f>(C1590-H1590)</f>
        <v>5856732</v>
      </c>
      <c r="L1590">
        <f>CORREL(H1590:H5375,C1590:C5375)</f>
        <v>8.778331360348765E-2</v>
      </c>
    </row>
    <row r="1591" spans="1:12">
      <c r="A1591" t="s">
        <v>2891</v>
      </c>
      <c r="B1591">
        <v>123</v>
      </c>
      <c r="C1591">
        <v>115802596</v>
      </c>
      <c r="D1591" t="s">
        <v>1648</v>
      </c>
      <c r="E1591" t="s">
        <v>2892</v>
      </c>
      <c r="F1591" t="s">
        <v>15</v>
      </c>
      <c r="G1591" t="s">
        <v>16</v>
      </c>
      <c r="H1591">
        <v>110000000</v>
      </c>
      <c r="I1591">
        <v>5.2</v>
      </c>
      <c r="J1591" t="str">
        <f>IF(ISNUMBER(SEARCH("|",D1591)),LEFT(D1591,SEARCH("|",D1591)-1),D1591)</f>
        <v>Action</v>
      </c>
      <c r="K1591">
        <f>(C1591-H1591)</f>
        <v>5802596</v>
      </c>
      <c r="L1591">
        <f>CORREL(H1591:H5376,C1591:C5376)</f>
        <v>8.7809495724415459E-2</v>
      </c>
    </row>
    <row r="1592" spans="1:12">
      <c r="A1592" t="s">
        <v>2893</v>
      </c>
      <c r="B1592">
        <v>89</v>
      </c>
      <c r="C1592">
        <v>20801344</v>
      </c>
      <c r="D1592" t="s">
        <v>140</v>
      </c>
      <c r="E1592" t="s">
        <v>2894</v>
      </c>
      <c r="F1592" t="s">
        <v>15</v>
      </c>
      <c r="G1592" t="s">
        <v>16</v>
      </c>
      <c r="H1592">
        <v>15000000</v>
      </c>
      <c r="I1592">
        <v>5.0999999999999996</v>
      </c>
      <c r="J1592" t="str">
        <f>IF(ISNUMBER(SEARCH("|",D1592)),LEFT(D1592,SEARCH("|",D1592)-1),D1592)</f>
        <v>Horror</v>
      </c>
      <c r="K1592">
        <f>(C1592-H1592)</f>
        <v>5801344</v>
      </c>
      <c r="L1592">
        <f>CORREL(H1592:H5377,C1592:C5377)</f>
        <v>8.7709727753017538E-2</v>
      </c>
    </row>
    <row r="1593" spans="1:12">
      <c r="A1593" t="s">
        <v>2895</v>
      </c>
      <c r="B1593">
        <v>98</v>
      </c>
      <c r="C1593">
        <v>11797927</v>
      </c>
      <c r="D1593" t="s">
        <v>2295</v>
      </c>
      <c r="E1593" t="s">
        <v>2896</v>
      </c>
      <c r="F1593" t="s">
        <v>15</v>
      </c>
      <c r="G1593" t="s">
        <v>16</v>
      </c>
      <c r="H1593">
        <v>6000000</v>
      </c>
      <c r="I1593">
        <v>6.1</v>
      </c>
      <c r="J1593" t="str">
        <f>IF(ISNUMBER(SEARCH("|",D1593)),LEFT(D1593,SEARCH("|",D1593)-1),D1593)</f>
        <v>Comedy</v>
      </c>
      <c r="K1593">
        <f>(C1593-H1593)</f>
        <v>5797927</v>
      </c>
      <c r="L1593">
        <f>CORREL(H1593:H5378,C1593:C5378)</f>
        <v>8.7710772059335709E-2</v>
      </c>
    </row>
    <row r="1594" spans="1:12">
      <c r="A1594" t="s">
        <v>2897</v>
      </c>
      <c r="B1594">
        <v>84</v>
      </c>
      <c r="C1594">
        <v>14373825</v>
      </c>
      <c r="D1594" t="s">
        <v>1137</v>
      </c>
      <c r="E1594" t="s">
        <v>2898</v>
      </c>
      <c r="F1594" t="s">
        <v>15</v>
      </c>
      <c r="G1594" t="s">
        <v>16</v>
      </c>
      <c r="H1594">
        <v>8600000</v>
      </c>
      <c r="I1594">
        <v>6.5</v>
      </c>
      <c r="J1594" t="str">
        <f>IF(ISNUMBER(SEARCH("|",D1594)),LEFT(D1594,SEARCH("|",D1594)-1),D1594)</f>
        <v>Crime</v>
      </c>
      <c r="K1594">
        <f>(C1594-H1594)</f>
        <v>5773825</v>
      </c>
      <c r="L1594">
        <f>CORREL(H1594:H5379,C1594:C5379)</f>
        <v>8.769368597603712E-2</v>
      </c>
    </row>
    <row r="1595" spans="1:12">
      <c r="A1595" t="s">
        <v>2899</v>
      </c>
      <c r="B1595">
        <v>98</v>
      </c>
      <c r="C1595">
        <v>50740078</v>
      </c>
      <c r="D1595" t="s">
        <v>776</v>
      </c>
      <c r="E1595" t="s">
        <v>2900</v>
      </c>
      <c r="F1595" t="s">
        <v>15</v>
      </c>
      <c r="G1595" t="s">
        <v>1097</v>
      </c>
      <c r="H1595">
        <v>45000000</v>
      </c>
      <c r="I1595">
        <v>6.2</v>
      </c>
      <c r="J1595" t="str">
        <f>IF(ISNUMBER(SEARCH("|",D1595)),LEFT(D1595,SEARCH("|",D1595)-1),D1595)</f>
        <v>Action</v>
      </c>
      <c r="K1595">
        <f>(C1595-H1595)</f>
        <v>5740078</v>
      </c>
      <c r="L1595">
        <f>CORREL(H1595:H5380,C1595:C5380)</f>
        <v>8.7682270795472778E-2</v>
      </c>
    </row>
    <row r="1596" spans="1:12">
      <c r="A1596" t="s">
        <v>1062</v>
      </c>
      <c r="B1596">
        <v>98</v>
      </c>
      <c r="C1596">
        <v>22734486</v>
      </c>
      <c r="D1596" t="s">
        <v>96</v>
      </c>
      <c r="E1596" t="s">
        <v>2901</v>
      </c>
      <c r="F1596" t="s">
        <v>15</v>
      </c>
      <c r="G1596" t="s">
        <v>16</v>
      </c>
      <c r="H1596">
        <v>17000000</v>
      </c>
      <c r="I1596">
        <v>5.6</v>
      </c>
      <c r="J1596" t="str">
        <f>IF(ISNUMBER(SEARCH("|",D1596)),LEFT(D1596,SEARCH("|",D1596)-1),D1596)</f>
        <v>Comedy</v>
      </c>
      <c r="K1596">
        <f>(C1596-H1596)</f>
        <v>5734486</v>
      </c>
      <c r="L1596">
        <f>CORREL(H1596:H5381,C1596:C5381)</f>
        <v>8.7709092987477463E-2</v>
      </c>
    </row>
    <row r="1597" spans="1:12">
      <c r="A1597" t="s">
        <v>2087</v>
      </c>
      <c r="B1597">
        <v>103</v>
      </c>
      <c r="C1597">
        <v>40687294</v>
      </c>
      <c r="D1597" t="s">
        <v>1645</v>
      </c>
      <c r="E1597" t="s">
        <v>2902</v>
      </c>
      <c r="F1597" t="s">
        <v>15</v>
      </c>
      <c r="G1597" t="s">
        <v>472</v>
      </c>
      <c r="H1597">
        <v>35000000</v>
      </c>
      <c r="I1597">
        <v>5.4</v>
      </c>
      <c r="J1597" t="str">
        <f>IF(ISNUMBER(SEARCH("|",D1597)),LEFT(D1597,SEARCH("|",D1597)-1),D1597)</f>
        <v>Action</v>
      </c>
      <c r="K1597">
        <f>(C1597-H1597)</f>
        <v>5687294</v>
      </c>
      <c r="L1597">
        <f>CORREL(H1597:H5382,C1597:C5382)</f>
        <v>8.7713416436472583E-2</v>
      </c>
    </row>
    <row r="1598" spans="1:12">
      <c r="A1598" t="s">
        <v>2903</v>
      </c>
      <c r="B1598">
        <v>98</v>
      </c>
      <c r="C1598">
        <v>55682070</v>
      </c>
      <c r="D1598" t="s">
        <v>2352</v>
      </c>
      <c r="E1598" t="s">
        <v>2904</v>
      </c>
      <c r="F1598" t="s">
        <v>15</v>
      </c>
      <c r="G1598" t="s">
        <v>1097</v>
      </c>
      <c r="H1598">
        <v>50000000</v>
      </c>
      <c r="I1598">
        <v>6.1</v>
      </c>
      <c r="J1598" t="str">
        <f>IF(ISNUMBER(SEARCH("|",D1598)),LEFT(D1598,SEARCH("|",D1598)-1),D1598)</f>
        <v>Action</v>
      </c>
      <c r="K1598">
        <f>(C1598-H1598)</f>
        <v>5682070</v>
      </c>
      <c r="L1598">
        <f>CORREL(H1598:H5383,C1598:C5383)</f>
        <v>8.7737484749876388E-2</v>
      </c>
    </row>
    <row r="1599" spans="1:12">
      <c r="A1599" t="s">
        <v>779</v>
      </c>
      <c r="B1599">
        <v>105</v>
      </c>
      <c r="C1599">
        <v>25677801</v>
      </c>
      <c r="D1599" t="s">
        <v>99</v>
      </c>
      <c r="E1599" t="s">
        <v>2905</v>
      </c>
      <c r="F1599" t="s">
        <v>15</v>
      </c>
      <c r="G1599" t="s">
        <v>16</v>
      </c>
      <c r="H1599">
        <v>20000000</v>
      </c>
      <c r="I1599">
        <v>5.8</v>
      </c>
      <c r="J1599" t="str">
        <f>IF(ISNUMBER(SEARCH("|",D1599)),LEFT(D1599,SEARCH("|",D1599)-1),D1599)</f>
        <v>Comedy</v>
      </c>
      <c r="K1599">
        <f>(C1599-H1599)</f>
        <v>5677801</v>
      </c>
      <c r="L1599">
        <f>CORREL(H1599:H5384,C1599:C5384)</f>
        <v>8.7763476487218481E-2</v>
      </c>
    </row>
    <row r="1600" spans="1:12">
      <c r="A1600" t="s">
        <v>2906</v>
      </c>
      <c r="B1600">
        <v>96</v>
      </c>
      <c r="C1600">
        <v>16667084</v>
      </c>
      <c r="D1600" t="s">
        <v>2907</v>
      </c>
      <c r="E1600" t="s">
        <v>2908</v>
      </c>
      <c r="F1600" t="s">
        <v>15</v>
      </c>
      <c r="G1600" t="s">
        <v>16</v>
      </c>
      <c r="H1600">
        <v>11000000</v>
      </c>
      <c r="I1600">
        <v>7.1</v>
      </c>
      <c r="J1600" t="str">
        <f>IF(ISNUMBER(SEARCH("|",D1600)),LEFT(D1600,SEARCH("|",D1600)-1),D1600)</f>
        <v>Comedy</v>
      </c>
      <c r="K1600">
        <f>(C1600-H1600)</f>
        <v>5667084</v>
      </c>
      <c r="L1600">
        <f>CORREL(H1600:H5385,C1600:C5385)</f>
        <v>8.777238867212768E-2</v>
      </c>
    </row>
    <row r="1601" spans="1:12">
      <c r="A1601" t="s">
        <v>2812</v>
      </c>
      <c r="B1601">
        <v>94</v>
      </c>
      <c r="C1601">
        <v>50648679</v>
      </c>
      <c r="D1601" t="s">
        <v>776</v>
      </c>
      <c r="E1601" t="s">
        <v>2909</v>
      </c>
      <c r="F1601" t="s">
        <v>15</v>
      </c>
      <c r="G1601" t="s">
        <v>357</v>
      </c>
      <c r="H1601">
        <v>45000000</v>
      </c>
      <c r="I1601">
        <v>6.3</v>
      </c>
      <c r="J1601" t="str">
        <f>IF(ISNUMBER(SEARCH("|",D1601)),LEFT(D1601,SEARCH("|",D1601)-1),D1601)</f>
        <v>Action</v>
      </c>
      <c r="K1601">
        <f>(C1601-H1601)</f>
        <v>5648679</v>
      </c>
      <c r="L1601">
        <f>CORREL(H1601:H5386,C1601:C5386)</f>
        <v>8.7765775297806284E-2</v>
      </c>
    </row>
    <row r="1602" spans="1:12">
      <c r="A1602" t="s">
        <v>841</v>
      </c>
      <c r="B1602">
        <v>115</v>
      </c>
      <c r="C1602">
        <v>17613460</v>
      </c>
      <c r="D1602" t="s">
        <v>1089</v>
      </c>
      <c r="E1602" t="s">
        <v>2910</v>
      </c>
      <c r="F1602" t="s">
        <v>15</v>
      </c>
      <c r="G1602" t="s">
        <v>16</v>
      </c>
      <c r="H1602">
        <v>12000000</v>
      </c>
      <c r="I1602">
        <v>7.8</v>
      </c>
      <c r="J1602" t="str">
        <f>IF(ISNUMBER(SEARCH("|",D1602)),LEFT(D1602,SEARCH("|",D1602)-1),D1602)</f>
        <v>Adventure</v>
      </c>
      <c r="K1602">
        <f>(C1602-H1602)</f>
        <v>5613460</v>
      </c>
      <c r="L1602">
        <f>CORREL(H1602:H5387,C1602:C5387)</f>
        <v>8.7792654388040278E-2</v>
      </c>
    </row>
    <row r="1603" spans="1:12">
      <c r="A1603" t="s">
        <v>2621</v>
      </c>
      <c r="B1603">
        <v>99</v>
      </c>
      <c r="C1603">
        <v>25584685</v>
      </c>
      <c r="D1603" t="s">
        <v>2911</v>
      </c>
      <c r="E1603" t="s">
        <v>2912</v>
      </c>
      <c r="F1603" t="s">
        <v>15</v>
      </c>
      <c r="G1603" t="s">
        <v>16</v>
      </c>
      <c r="H1603">
        <v>20000000</v>
      </c>
      <c r="I1603">
        <v>5.9</v>
      </c>
      <c r="J1603" t="str">
        <f>IF(ISNUMBER(SEARCH("|",D1603)),LEFT(D1603,SEARCH("|",D1603)-1),D1603)</f>
        <v>Comedy</v>
      </c>
      <c r="K1603">
        <f>(C1603-H1603)</f>
        <v>5584685</v>
      </c>
      <c r="L1603">
        <f>CORREL(H1603:H5388,C1603:C5388)</f>
        <v>8.7787923130048476E-2</v>
      </c>
    </row>
    <row r="1604" spans="1:12">
      <c r="A1604" t="s">
        <v>2109</v>
      </c>
      <c r="B1604">
        <v>105</v>
      </c>
      <c r="C1604">
        <v>12583510</v>
      </c>
      <c r="D1604" t="s">
        <v>140</v>
      </c>
      <c r="E1604" t="s">
        <v>2913</v>
      </c>
      <c r="F1604" t="s">
        <v>15</v>
      </c>
      <c r="G1604" t="s">
        <v>16</v>
      </c>
      <c r="H1604">
        <v>7000000</v>
      </c>
      <c r="I1604">
        <v>6</v>
      </c>
      <c r="J1604" t="str">
        <f>IF(ISNUMBER(SEARCH("|",D1604)),LEFT(D1604,SEARCH("|",D1604)-1),D1604)</f>
        <v>Horror</v>
      </c>
      <c r="K1604">
        <f>(C1604-H1604)</f>
        <v>5583510</v>
      </c>
      <c r="L1604">
        <f>CORREL(H1604:H5389,C1604:C5389)</f>
        <v>8.7796712342603667E-2</v>
      </c>
    </row>
    <row r="1605" spans="1:12">
      <c r="A1605" t="s">
        <v>2914</v>
      </c>
      <c r="B1605">
        <v>100</v>
      </c>
      <c r="C1605">
        <v>20566327</v>
      </c>
      <c r="D1605" t="s">
        <v>1041</v>
      </c>
      <c r="E1605" t="s">
        <v>2915</v>
      </c>
      <c r="F1605" t="s">
        <v>15</v>
      </c>
      <c r="G1605" t="s">
        <v>16</v>
      </c>
      <c r="H1605">
        <v>15000000</v>
      </c>
      <c r="I1605">
        <v>6.4</v>
      </c>
      <c r="J1605" t="str">
        <f>IF(ISNUMBER(SEARCH("|",D1605)),LEFT(D1605,SEARCH("|",D1605)-1),D1605)</f>
        <v>Action</v>
      </c>
      <c r="K1605">
        <f>(C1605-H1605)</f>
        <v>5566327</v>
      </c>
      <c r="L1605">
        <f>CORREL(H1605:H5390,C1605:C5390)</f>
        <v>8.7781515258317108E-2</v>
      </c>
    </row>
    <row r="1606" spans="1:12">
      <c r="A1606" t="s">
        <v>2916</v>
      </c>
      <c r="B1606">
        <v>98</v>
      </c>
      <c r="C1606">
        <v>35565975</v>
      </c>
      <c r="D1606" t="s">
        <v>233</v>
      </c>
      <c r="E1606" t="s">
        <v>2917</v>
      </c>
      <c r="F1606" t="s">
        <v>15</v>
      </c>
      <c r="G1606" t="s">
        <v>16</v>
      </c>
      <c r="H1606">
        <v>30000000</v>
      </c>
      <c r="I1606">
        <v>6.1</v>
      </c>
      <c r="J1606" t="str">
        <f>IF(ISNUMBER(SEARCH("|",D1606)),LEFT(D1606,SEARCH("|",D1606)-1),D1606)</f>
        <v>Comedy</v>
      </c>
      <c r="K1606">
        <f>(C1606-H1606)</f>
        <v>5565975</v>
      </c>
      <c r="L1606">
        <f>CORREL(H1606:H5391,C1606:C5391)</f>
        <v>8.7782228397057641E-2</v>
      </c>
    </row>
    <row r="1607" spans="1:12">
      <c r="A1607" t="s">
        <v>554</v>
      </c>
      <c r="B1607">
        <v>106</v>
      </c>
      <c r="C1607">
        <v>45500797</v>
      </c>
      <c r="D1607" t="s">
        <v>267</v>
      </c>
      <c r="E1607" t="s">
        <v>2918</v>
      </c>
      <c r="F1607" t="s">
        <v>15</v>
      </c>
      <c r="G1607" t="s">
        <v>16</v>
      </c>
      <c r="H1607">
        <v>40000000</v>
      </c>
      <c r="I1607">
        <v>6</v>
      </c>
      <c r="J1607" t="str">
        <f>IF(ISNUMBER(SEARCH("|",D1607)),LEFT(D1607,SEARCH("|",D1607)-1),D1607)</f>
        <v>Adventure</v>
      </c>
      <c r="K1607">
        <f>(C1607-H1607)</f>
        <v>5500797</v>
      </c>
      <c r="L1607">
        <f>CORREL(H1607:H5392,C1607:C5392)</f>
        <v>8.7802675874955799E-2</v>
      </c>
    </row>
    <row r="1608" spans="1:12">
      <c r="A1608" t="s">
        <v>452</v>
      </c>
      <c r="B1608">
        <v>145</v>
      </c>
      <c r="C1608">
        <v>55473600</v>
      </c>
      <c r="D1608" t="s">
        <v>1198</v>
      </c>
      <c r="E1608" t="s">
        <v>2919</v>
      </c>
      <c r="F1608" t="s">
        <v>15</v>
      </c>
      <c r="G1608" t="s">
        <v>16</v>
      </c>
      <c r="H1608">
        <v>50000000</v>
      </c>
      <c r="I1608">
        <v>6.4</v>
      </c>
      <c r="J1608" t="str">
        <f>IF(ISNUMBER(SEARCH("|",D1608)),LEFT(D1608,SEARCH("|",D1608)-1),D1608)</f>
        <v>Action</v>
      </c>
      <c r="K1608">
        <f>(C1608-H1608)</f>
        <v>5473600</v>
      </c>
      <c r="L1608">
        <f>CORREL(H1608:H5393,C1608:C5393)</f>
        <v>8.7828816205401658E-2</v>
      </c>
    </row>
    <row r="1609" spans="1:12">
      <c r="A1609" t="s">
        <v>2920</v>
      </c>
      <c r="B1609">
        <v>102</v>
      </c>
      <c r="C1609">
        <v>11434867</v>
      </c>
      <c r="D1609" t="s">
        <v>966</v>
      </c>
      <c r="E1609" t="s">
        <v>2921</v>
      </c>
      <c r="F1609" t="s">
        <v>15</v>
      </c>
      <c r="G1609" t="s">
        <v>16</v>
      </c>
      <c r="H1609">
        <v>6000000</v>
      </c>
      <c r="I1609">
        <v>7.1</v>
      </c>
      <c r="J1609" t="str">
        <f>IF(ISNUMBER(SEARCH("|",D1609)),LEFT(D1609,SEARCH("|",D1609)-1),D1609)</f>
        <v>Drama</v>
      </c>
      <c r="K1609">
        <f>(C1609-H1609)</f>
        <v>5434867</v>
      </c>
      <c r="L1609">
        <f>CORREL(H1609:H5394,C1609:C5394)</f>
        <v>8.7854832209406333E-2</v>
      </c>
    </row>
    <row r="1610" spans="1:12">
      <c r="A1610" t="s">
        <v>2922</v>
      </c>
      <c r="B1610">
        <v>97</v>
      </c>
      <c r="C1610">
        <v>20433940</v>
      </c>
      <c r="D1610" t="s">
        <v>140</v>
      </c>
      <c r="E1610" t="s">
        <v>2923</v>
      </c>
      <c r="F1610" t="s">
        <v>15</v>
      </c>
      <c r="G1610" t="s">
        <v>472</v>
      </c>
      <c r="H1610">
        <v>15000000</v>
      </c>
      <c r="I1610">
        <v>6.2</v>
      </c>
      <c r="J1610" t="str">
        <f>IF(ISNUMBER(SEARCH("|",D1610)),LEFT(D1610,SEARCH("|",D1610)-1),D1610)</f>
        <v>Horror</v>
      </c>
      <c r="K1610">
        <f>(C1610-H1610)</f>
        <v>5433940</v>
      </c>
      <c r="L1610">
        <f>CORREL(H1610:H5395,C1610:C5395)</f>
        <v>8.7837131066513335E-2</v>
      </c>
    </row>
    <row r="1611" spans="1:12">
      <c r="A1611" t="s">
        <v>2924</v>
      </c>
      <c r="B1611">
        <v>98</v>
      </c>
      <c r="C1611">
        <v>10429707</v>
      </c>
      <c r="D1611" t="s">
        <v>96</v>
      </c>
      <c r="E1611" t="s">
        <v>2925</v>
      </c>
      <c r="F1611" t="s">
        <v>15</v>
      </c>
      <c r="G1611" t="s">
        <v>16</v>
      </c>
      <c r="H1611">
        <v>5000000</v>
      </c>
      <c r="I1611">
        <v>5.4</v>
      </c>
      <c r="J1611" t="str">
        <f>IF(ISNUMBER(SEARCH("|",D1611)),LEFT(D1611,SEARCH("|",D1611)-1),D1611)</f>
        <v>Comedy</v>
      </c>
      <c r="K1611">
        <f>(C1611-H1611)</f>
        <v>5429707</v>
      </c>
      <c r="L1611">
        <f>CORREL(H1611:H5396,C1611:C5396)</f>
        <v>8.7837664241805641E-2</v>
      </c>
    </row>
    <row r="1612" spans="1:12">
      <c r="A1612" t="s">
        <v>2926</v>
      </c>
      <c r="B1612">
        <v>98</v>
      </c>
      <c r="C1612">
        <v>7369373</v>
      </c>
      <c r="D1612" t="s">
        <v>372</v>
      </c>
      <c r="E1612" t="s">
        <v>2927</v>
      </c>
      <c r="F1612" t="s">
        <v>15</v>
      </c>
      <c r="G1612" t="s">
        <v>153</v>
      </c>
      <c r="H1612">
        <v>2000000</v>
      </c>
      <c r="I1612">
        <v>5.7</v>
      </c>
      <c r="J1612" t="str">
        <f>IF(ISNUMBER(SEARCH("|",D1612)),LEFT(D1612,SEARCH("|",D1612)-1),D1612)</f>
        <v>Horror</v>
      </c>
      <c r="K1612">
        <f>(C1612-H1612)</f>
        <v>5369373</v>
      </c>
      <c r="L1612">
        <f>CORREL(H1612:H5397,C1612:C5397)</f>
        <v>8.7817605069868437E-2</v>
      </c>
    </row>
    <row r="1613" spans="1:12">
      <c r="A1613" t="s">
        <v>2928</v>
      </c>
      <c r="B1613">
        <v>123</v>
      </c>
      <c r="C1613">
        <v>40334024</v>
      </c>
      <c r="D1613" t="s">
        <v>2625</v>
      </c>
      <c r="E1613" t="s">
        <v>2929</v>
      </c>
      <c r="F1613" t="s">
        <v>15</v>
      </c>
      <c r="G1613" t="s">
        <v>16</v>
      </c>
      <c r="H1613">
        <v>35000000</v>
      </c>
      <c r="I1613">
        <v>6.2</v>
      </c>
      <c r="J1613" t="str">
        <f>IF(ISNUMBER(SEARCH("|",D1613)),LEFT(D1613,SEARCH("|",D1613)-1),D1613)</f>
        <v>Comedy</v>
      </c>
      <c r="K1613">
        <f>(C1613-H1613)</f>
        <v>5334024</v>
      </c>
      <c r="L1613">
        <f>CORREL(H1613:H5398,C1613:C5398)</f>
        <v>8.779008148148372E-2</v>
      </c>
    </row>
    <row r="1614" spans="1:12">
      <c r="A1614" t="s">
        <v>218</v>
      </c>
      <c r="B1614">
        <v>91</v>
      </c>
      <c r="C1614">
        <v>17292381</v>
      </c>
      <c r="D1614" t="s">
        <v>2930</v>
      </c>
      <c r="E1614" t="s">
        <v>2931</v>
      </c>
      <c r="F1614" t="s">
        <v>15</v>
      </c>
      <c r="G1614" t="s">
        <v>16</v>
      </c>
      <c r="H1614">
        <v>12000000</v>
      </c>
      <c r="I1614">
        <v>5.3</v>
      </c>
      <c r="J1614" t="str">
        <f>IF(ISNUMBER(SEARCH("|",D1614)),LEFT(D1614,SEARCH("|",D1614)-1),D1614)</f>
        <v>Comedy</v>
      </c>
      <c r="K1614">
        <f>(C1614-H1614)</f>
        <v>5292381</v>
      </c>
      <c r="L1614">
        <f>CORREL(H1614:H5399,C1614:C5399)</f>
        <v>8.7813918225456838E-2</v>
      </c>
    </row>
    <row r="1615" spans="1:12">
      <c r="A1615" t="s">
        <v>2639</v>
      </c>
      <c r="B1615">
        <v>100</v>
      </c>
      <c r="C1615">
        <v>35266619</v>
      </c>
      <c r="D1615" t="s">
        <v>1180</v>
      </c>
      <c r="E1615" t="s">
        <v>2932</v>
      </c>
      <c r="F1615" t="s">
        <v>15</v>
      </c>
      <c r="G1615" t="s">
        <v>16</v>
      </c>
      <c r="H1615">
        <v>30000000</v>
      </c>
      <c r="I1615">
        <v>5.9</v>
      </c>
      <c r="J1615" t="str">
        <f>IF(ISNUMBER(SEARCH("|",D1615)),LEFT(D1615,SEARCH("|",D1615)-1),D1615)</f>
        <v>Drama</v>
      </c>
      <c r="K1615">
        <f>(C1615-H1615)</f>
        <v>5266619</v>
      </c>
      <c r="L1615">
        <f>CORREL(H1615:H5400,C1615:C5400)</f>
        <v>8.7808631777435198E-2</v>
      </c>
    </row>
    <row r="1616" spans="1:12">
      <c r="A1616" t="s">
        <v>1806</v>
      </c>
      <c r="B1616">
        <v>89</v>
      </c>
      <c r="C1616">
        <v>5739376</v>
      </c>
      <c r="D1616" t="s">
        <v>65</v>
      </c>
      <c r="E1616" t="s">
        <v>2933</v>
      </c>
      <c r="F1616" t="s">
        <v>15</v>
      </c>
      <c r="G1616" t="s">
        <v>16</v>
      </c>
      <c r="H1616">
        <v>500000</v>
      </c>
      <c r="I1616">
        <v>7.7</v>
      </c>
      <c r="J1616" t="str">
        <f>IF(ISNUMBER(SEARCH("|",D1616)),LEFT(D1616,SEARCH("|",D1616)-1),D1616)</f>
        <v>Comedy</v>
      </c>
      <c r="K1616">
        <f>(C1616-H1616)</f>
        <v>5239376</v>
      </c>
      <c r="L1616">
        <f>CORREL(H1616:H5401,C1616:C5401)</f>
        <v>8.7828731493232171E-2</v>
      </c>
    </row>
    <row r="1617" spans="1:12">
      <c r="A1617" t="s">
        <v>2464</v>
      </c>
      <c r="B1617">
        <v>94</v>
      </c>
      <c r="C1617">
        <v>30222640</v>
      </c>
      <c r="D1617" t="s">
        <v>565</v>
      </c>
      <c r="E1617" t="s">
        <v>2934</v>
      </c>
      <c r="F1617" t="s">
        <v>15</v>
      </c>
      <c r="G1617" t="s">
        <v>16</v>
      </c>
      <c r="H1617">
        <v>25000000</v>
      </c>
      <c r="I1617">
        <v>5.3</v>
      </c>
      <c r="J1617" t="str">
        <f>IF(ISNUMBER(SEARCH("|",D1617)),LEFT(D1617,SEARCH("|",D1617)-1),D1617)</f>
        <v>Drama</v>
      </c>
      <c r="K1617">
        <f>(C1617-H1617)</f>
        <v>5222640</v>
      </c>
      <c r="L1617">
        <f>CORREL(H1617:H5402,C1617:C5402)</f>
        <v>8.7797069633553687E-2</v>
      </c>
    </row>
    <row r="1618" spans="1:12">
      <c r="A1618" t="s">
        <v>2935</v>
      </c>
      <c r="B1618">
        <v>117</v>
      </c>
      <c r="C1618">
        <v>20218921</v>
      </c>
      <c r="D1618" t="s">
        <v>720</v>
      </c>
      <c r="E1618" t="s">
        <v>2936</v>
      </c>
      <c r="F1618" t="s">
        <v>15</v>
      </c>
      <c r="G1618" t="s">
        <v>2937</v>
      </c>
      <c r="H1618">
        <v>15000000</v>
      </c>
      <c r="I1618">
        <v>6.3</v>
      </c>
      <c r="J1618" t="str">
        <f>IF(ISNUMBER(SEARCH("|",D1618)),LEFT(D1618,SEARCH("|",D1618)-1),D1618)</f>
        <v>Drama</v>
      </c>
      <c r="K1618">
        <f>(C1618-H1618)</f>
        <v>5218921</v>
      </c>
      <c r="L1618">
        <f>CORREL(H1618:H5403,C1618:C5403)</f>
        <v>8.7811966914759496E-2</v>
      </c>
    </row>
    <row r="1619" spans="1:12">
      <c r="A1619" t="s">
        <v>2938</v>
      </c>
      <c r="B1619">
        <v>81</v>
      </c>
      <c r="C1619">
        <v>5228617</v>
      </c>
      <c r="D1619" t="s">
        <v>96</v>
      </c>
      <c r="E1619" t="s">
        <v>2939</v>
      </c>
      <c r="F1619" t="s">
        <v>15</v>
      </c>
      <c r="G1619" t="s">
        <v>16</v>
      </c>
      <c r="H1619">
        <v>100000</v>
      </c>
      <c r="I1619">
        <v>7</v>
      </c>
      <c r="J1619" t="str">
        <f>IF(ISNUMBER(SEARCH("|",D1619)),LEFT(D1619,SEARCH("|",D1619)-1),D1619)</f>
        <v>Comedy</v>
      </c>
      <c r="K1619">
        <f>(C1619-H1619)</f>
        <v>5128617</v>
      </c>
      <c r="L1619">
        <f>CORREL(H1619:H5404,C1619:C5404)</f>
        <v>8.7812122545743387E-2</v>
      </c>
    </row>
    <row r="1620" spans="1:12">
      <c r="A1620" t="s">
        <v>1152</v>
      </c>
      <c r="B1620">
        <v>109</v>
      </c>
      <c r="C1620">
        <v>8114507</v>
      </c>
      <c r="D1620" t="s">
        <v>20</v>
      </c>
      <c r="E1620" t="s">
        <v>2940</v>
      </c>
      <c r="F1620" t="s">
        <v>15</v>
      </c>
      <c r="G1620" t="s">
        <v>16</v>
      </c>
      <c r="H1620">
        <v>3000000</v>
      </c>
      <c r="I1620">
        <v>7.9</v>
      </c>
      <c r="J1620" t="str">
        <f>IF(ISNUMBER(SEARCH("|",D1620)),LEFT(D1620,SEARCH("|",D1620)-1),D1620)</f>
        <v>Drama</v>
      </c>
      <c r="K1620">
        <f>(C1620-H1620)</f>
        <v>5114507</v>
      </c>
      <c r="L1620">
        <f>CORREL(H1620:H5405,C1620:C5405)</f>
        <v>8.7779152843841357E-2</v>
      </c>
    </row>
    <row r="1621" spans="1:12">
      <c r="A1621" t="s">
        <v>2941</v>
      </c>
      <c r="B1621">
        <v>100</v>
      </c>
      <c r="C1621">
        <v>12610552</v>
      </c>
      <c r="D1621" t="s">
        <v>470</v>
      </c>
      <c r="E1621" t="s">
        <v>2942</v>
      </c>
      <c r="F1621" t="s">
        <v>15</v>
      </c>
      <c r="G1621" t="s">
        <v>16</v>
      </c>
      <c r="H1621">
        <v>7500000</v>
      </c>
      <c r="I1621">
        <v>3.5</v>
      </c>
      <c r="J1621" t="str">
        <f>IF(ISNUMBER(SEARCH("|",D1621)),LEFT(D1621,SEARCH("|",D1621)-1),D1621)</f>
        <v>Action</v>
      </c>
      <c r="K1621">
        <f>(C1621-H1621)</f>
        <v>5110552</v>
      </c>
      <c r="L1621">
        <f>CORREL(H1621:H5406,C1621:C5406)</f>
        <v>8.775357209482211E-2</v>
      </c>
    </row>
    <row r="1622" spans="1:12">
      <c r="A1622" t="s">
        <v>59</v>
      </c>
      <c r="B1622">
        <v>164</v>
      </c>
      <c r="C1622">
        <v>255108370</v>
      </c>
      <c r="D1622" t="s">
        <v>345</v>
      </c>
      <c r="E1622" t="s">
        <v>2943</v>
      </c>
      <c r="F1622" t="s">
        <v>15</v>
      </c>
      <c r="G1622" t="s">
        <v>111</v>
      </c>
      <c r="H1622">
        <v>250000000</v>
      </c>
      <c r="I1622">
        <v>7.5</v>
      </c>
      <c r="J1622" t="str">
        <f>IF(ISNUMBER(SEARCH("|",D1622)),LEFT(D1622,SEARCH("|",D1622)-1),D1622)</f>
        <v>Adventure</v>
      </c>
      <c r="K1622">
        <f>(C1622-H1622)</f>
        <v>5108370</v>
      </c>
      <c r="L1622">
        <f>CORREL(H1622:H5407,C1622:C5407)</f>
        <v>8.7738539545158922E-2</v>
      </c>
    </row>
    <row r="1623" spans="1:12">
      <c r="A1623" t="s">
        <v>2944</v>
      </c>
      <c r="B1623">
        <v>90</v>
      </c>
      <c r="C1623">
        <v>25077977</v>
      </c>
      <c r="D1623" t="s">
        <v>1146</v>
      </c>
      <c r="E1623" t="s">
        <v>2945</v>
      </c>
      <c r="F1623" t="s">
        <v>15</v>
      </c>
      <c r="G1623" t="s">
        <v>16</v>
      </c>
      <c r="H1623">
        <v>20000000</v>
      </c>
      <c r="I1623">
        <v>5.3</v>
      </c>
      <c r="J1623" t="str">
        <f>IF(ISNUMBER(SEARCH("|",D1623)),LEFT(D1623,SEARCH("|",D1623)-1),D1623)</f>
        <v>Adventure</v>
      </c>
      <c r="K1623">
        <f>(C1623-H1623)</f>
        <v>5077977</v>
      </c>
      <c r="L1623">
        <f>CORREL(H1623:H5408,C1623:C5408)</f>
        <v>8.6513568922285969E-2</v>
      </c>
    </row>
    <row r="1624" spans="1:12">
      <c r="A1624" t="s">
        <v>2946</v>
      </c>
      <c r="B1624">
        <v>101</v>
      </c>
      <c r="C1624">
        <v>8243880</v>
      </c>
      <c r="D1624" t="s">
        <v>2947</v>
      </c>
      <c r="E1624" t="s">
        <v>2948</v>
      </c>
      <c r="F1624" t="s">
        <v>15</v>
      </c>
      <c r="G1624" t="s">
        <v>16</v>
      </c>
      <c r="H1624">
        <v>3200000</v>
      </c>
      <c r="I1624">
        <v>7</v>
      </c>
      <c r="J1624" t="str">
        <f>IF(ISNUMBER(SEARCH("|",D1624)),LEFT(D1624,SEARCH("|",D1624)-1),D1624)</f>
        <v>Crime</v>
      </c>
      <c r="K1624">
        <f>(C1624-H1624)</f>
        <v>5043880</v>
      </c>
      <c r="L1624">
        <f>CORREL(H1624:H5409,C1624:C5409)</f>
        <v>8.6521869818046826E-2</v>
      </c>
    </row>
    <row r="1625" spans="1:12">
      <c r="A1625" t="s">
        <v>2949</v>
      </c>
      <c r="B1625">
        <v>88</v>
      </c>
      <c r="C1625">
        <v>17016190</v>
      </c>
      <c r="D1625" t="s">
        <v>1757</v>
      </c>
      <c r="E1625" t="s">
        <v>2950</v>
      </c>
      <c r="F1625" t="s">
        <v>15</v>
      </c>
      <c r="G1625" t="s">
        <v>2951</v>
      </c>
      <c r="H1625">
        <v>12000000</v>
      </c>
      <c r="I1625">
        <v>4.9000000000000004</v>
      </c>
      <c r="J1625" t="str">
        <f>IF(ISNUMBER(SEARCH("|",D1625)),LEFT(D1625,SEARCH("|",D1625)-1),D1625)</f>
        <v>Comedy</v>
      </c>
      <c r="K1625">
        <f>(C1625-H1625)</f>
        <v>5016190</v>
      </c>
      <c r="L1625">
        <f>CORREL(H1625:H5410,C1625:C5410)</f>
        <v>8.6496469549085866E-2</v>
      </c>
    </row>
    <row r="1626" spans="1:12">
      <c r="A1626" t="s">
        <v>2952</v>
      </c>
      <c r="B1626">
        <v>124</v>
      </c>
      <c r="C1626">
        <v>30012990</v>
      </c>
      <c r="D1626" t="s">
        <v>744</v>
      </c>
      <c r="E1626" t="s">
        <v>2953</v>
      </c>
      <c r="F1626" t="s">
        <v>15</v>
      </c>
      <c r="G1626" t="s">
        <v>153</v>
      </c>
      <c r="H1626">
        <v>25000000</v>
      </c>
      <c r="I1626">
        <v>7.5</v>
      </c>
      <c r="J1626" t="str">
        <f>IF(ISNUMBER(SEARCH("|",D1626)),LEFT(D1626,SEARCH("|",D1626)-1),D1626)</f>
        <v>Biography</v>
      </c>
      <c r="K1626">
        <f>(C1626-H1626)</f>
        <v>5012990</v>
      </c>
      <c r="L1626">
        <f>CORREL(H1626:H5411,C1626:C5411)</f>
        <v>8.6490743723740271E-2</v>
      </c>
    </row>
    <row r="1627" spans="1:12">
      <c r="A1627" t="s">
        <v>567</v>
      </c>
      <c r="B1627">
        <v>107</v>
      </c>
      <c r="C1627">
        <v>18004225</v>
      </c>
      <c r="D1627" t="s">
        <v>233</v>
      </c>
      <c r="E1627" t="s">
        <v>2954</v>
      </c>
      <c r="F1627" t="s">
        <v>15</v>
      </c>
      <c r="G1627" t="s">
        <v>16</v>
      </c>
      <c r="H1627">
        <v>13000000</v>
      </c>
      <c r="I1627">
        <v>5.7</v>
      </c>
      <c r="J1627" t="str">
        <f>IF(ISNUMBER(SEARCH("|",D1627)),LEFT(D1627,SEARCH("|",D1627)-1),D1627)</f>
        <v>Comedy</v>
      </c>
      <c r="K1627">
        <f>(C1627-H1627)</f>
        <v>5004225</v>
      </c>
      <c r="L1627">
        <f>CORREL(H1627:H5412,C1627:C5412)</f>
        <v>8.6505689384860404E-2</v>
      </c>
    </row>
    <row r="1628" spans="1:12">
      <c r="A1628" t="s">
        <v>1391</v>
      </c>
      <c r="B1628">
        <v>99</v>
      </c>
      <c r="C1628">
        <v>33000377</v>
      </c>
      <c r="D1628" t="s">
        <v>1295</v>
      </c>
      <c r="E1628" t="s">
        <v>2955</v>
      </c>
      <c r="F1628" t="s">
        <v>15</v>
      </c>
      <c r="G1628" t="s">
        <v>16</v>
      </c>
      <c r="H1628">
        <v>28000000</v>
      </c>
      <c r="I1628">
        <v>4.9000000000000004</v>
      </c>
      <c r="J1628" t="str">
        <f>IF(ISNUMBER(SEARCH("|",D1628)),LEFT(D1628,SEARCH("|",D1628)-1),D1628)</f>
        <v>Action</v>
      </c>
      <c r="K1628">
        <f>(C1628-H1628)</f>
        <v>5000377</v>
      </c>
      <c r="L1628">
        <f>CORREL(H1628:H5413,C1628:C5413)</f>
        <v>8.6501894744076394E-2</v>
      </c>
    </row>
    <row r="1629" spans="1:12">
      <c r="A1629" t="s">
        <v>1490</v>
      </c>
      <c r="B1629">
        <v>113</v>
      </c>
      <c r="C1629">
        <v>54997476</v>
      </c>
      <c r="D1629" t="s">
        <v>453</v>
      </c>
      <c r="E1629" t="s">
        <v>2956</v>
      </c>
      <c r="F1629" t="s">
        <v>15</v>
      </c>
      <c r="G1629" t="s">
        <v>16</v>
      </c>
      <c r="H1629">
        <v>50000000</v>
      </c>
      <c r="I1629">
        <v>6.3</v>
      </c>
      <c r="J1629" t="str">
        <f>IF(ISNUMBER(SEARCH("|",D1629)),LEFT(D1629,SEARCH("|",D1629)-1),D1629)</f>
        <v>Crime</v>
      </c>
      <c r="K1629">
        <f>(C1629-H1629)</f>
        <v>4997476</v>
      </c>
      <c r="L1629">
        <f>CORREL(H1629:H5414,C1629:C5414)</f>
        <v>8.6520177423207056E-2</v>
      </c>
    </row>
    <row r="1630" spans="1:12">
      <c r="A1630" t="s">
        <v>2957</v>
      </c>
      <c r="B1630">
        <v>95</v>
      </c>
      <c r="C1630">
        <v>5997134</v>
      </c>
      <c r="D1630" t="s">
        <v>616</v>
      </c>
      <c r="E1630" t="s">
        <v>2958</v>
      </c>
      <c r="F1630" t="s">
        <v>15</v>
      </c>
      <c r="G1630" t="s">
        <v>16</v>
      </c>
      <c r="H1630">
        <v>1000000</v>
      </c>
      <c r="I1630">
        <v>7.2</v>
      </c>
      <c r="J1630" t="str">
        <f>IF(ISNUMBER(SEARCH("|",D1630)),LEFT(D1630,SEARCH("|",D1630)-1),D1630)</f>
        <v>Biography</v>
      </c>
      <c r="K1630">
        <f>(C1630-H1630)</f>
        <v>4997134</v>
      </c>
      <c r="L1630">
        <f>CORREL(H1630:H5415,C1630:C5415)</f>
        <v>8.6546462688012998E-2</v>
      </c>
    </row>
    <row r="1631" spans="1:12">
      <c r="A1631" t="s">
        <v>402</v>
      </c>
      <c r="B1631">
        <v>127</v>
      </c>
      <c r="C1631">
        <v>124976634</v>
      </c>
      <c r="D1631" t="s">
        <v>2959</v>
      </c>
      <c r="E1631" t="s">
        <v>2960</v>
      </c>
      <c r="F1631" t="s">
        <v>15</v>
      </c>
      <c r="G1631" t="s">
        <v>16</v>
      </c>
      <c r="H1631">
        <v>120000000</v>
      </c>
      <c r="I1631">
        <v>8</v>
      </c>
      <c r="J1631" t="str">
        <f>IF(ISNUMBER(SEARCH("|",D1631)),LEFT(D1631,SEARCH("|",D1631)-1),D1631)</f>
        <v>Adventure</v>
      </c>
      <c r="K1631">
        <f>(C1631-H1631)</f>
        <v>4976634</v>
      </c>
      <c r="L1631">
        <f>CORREL(H1631:H5416,C1631:C5416)</f>
        <v>8.6515281393113222E-2</v>
      </c>
    </row>
    <row r="1632" spans="1:12">
      <c r="A1632" t="s">
        <v>2961</v>
      </c>
      <c r="B1632">
        <v>109</v>
      </c>
      <c r="C1632">
        <v>22927390</v>
      </c>
      <c r="D1632" t="s">
        <v>20</v>
      </c>
      <c r="E1632" t="s">
        <v>2962</v>
      </c>
      <c r="F1632" t="s">
        <v>15</v>
      </c>
      <c r="G1632" t="s">
        <v>16</v>
      </c>
      <c r="H1632">
        <v>18000000</v>
      </c>
      <c r="I1632">
        <v>5.6</v>
      </c>
      <c r="J1632" t="str">
        <f>IF(ISNUMBER(SEARCH("|",D1632)),LEFT(D1632,SEARCH("|",D1632)-1),D1632)</f>
        <v>Drama</v>
      </c>
      <c r="K1632">
        <f>(C1632-H1632)</f>
        <v>4927390</v>
      </c>
      <c r="L1632">
        <f>CORREL(H1632:H5417,C1632:C5417)</f>
        <v>8.6373740855675188E-2</v>
      </c>
    </row>
    <row r="1633" spans="1:12">
      <c r="A1633" t="s">
        <v>2963</v>
      </c>
      <c r="B1633">
        <v>142</v>
      </c>
      <c r="C1633">
        <v>6100000</v>
      </c>
      <c r="D1633" t="s">
        <v>1455</v>
      </c>
      <c r="E1633" t="s">
        <v>2964</v>
      </c>
      <c r="F1633" t="s">
        <v>2965</v>
      </c>
      <c r="G1633" t="s">
        <v>2966</v>
      </c>
      <c r="H1633">
        <v>1200000</v>
      </c>
      <c r="I1633">
        <v>8.9</v>
      </c>
      <c r="J1633" t="str">
        <f>IF(ISNUMBER(SEARCH("|",D1633)),LEFT(D1633,SEARCH("|",D1633)-1),D1633)</f>
        <v>Western</v>
      </c>
      <c r="K1633">
        <f>(C1633-H1633)</f>
        <v>4900000</v>
      </c>
      <c r="L1633">
        <f>CORREL(H1633:H5418,C1633:C5418)</f>
        <v>8.6378799842064258E-2</v>
      </c>
    </row>
    <row r="1634" spans="1:12">
      <c r="A1634" t="s">
        <v>2967</v>
      </c>
      <c r="B1634">
        <v>95</v>
      </c>
      <c r="C1634">
        <v>7888703</v>
      </c>
      <c r="D1634" t="s">
        <v>187</v>
      </c>
      <c r="E1634" t="s">
        <v>2968</v>
      </c>
      <c r="F1634" t="s">
        <v>15</v>
      </c>
      <c r="G1634" t="s">
        <v>16</v>
      </c>
      <c r="H1634">
        <v>3000000</v>
      </c>
      <c r="I1634">
        <v>3.2</v>
      </c>
      <c r="J1634" t="str">
        <f>IF(ISNUMBER(SEARCH("|",D1634)),LEFT(D1634,SEARCH("|",D1634)-1),D1634)</f>
        <v>Comedy</v>
      </c>
      <c r="K1634">
        <f>(C1634-H1634)</f>
        <v>4888703</v>
      </c>
      <c r="L1634">
        <f>CORREL(H1634:H5419,C1634:C5419)</f>
        <v>8.6347948118176435E-2</v>
      </c>
    </row>
    <row r="1635" spans="1:12">
      <c r="A1635" t="s">
        <v>1305</v>
      </c>
      <c r="B1635">
        <v>127</v>
      </c>
      <c r="C1635">
        <v>57386369</v>
      </c>
      <c r="D1635" t="s">
        <v>585</v>
      </c>
      <c r="E1635" t="s">
        <v>2969</v>
      </c>
      <c r="F1635" t="s">
        <v>15</v>
      </c>
      <c r="G1635" t="s">
        <v>16</v>
      </c>
      <c r="H1635">
        <v>52500000</v>
      </c>
      <c r="I1635">
        <v>7.6</v>
      </c>
      <c r="J1635" t="str">
        <f>IF(ISNUMBER(SEARCH("|",D1635)),LEFT(D1635,SEARCH("|",D1635)-1),D1635)</f>
        <v>Drama</v>
      </c>
      <c r="K1635">
        <f>(C1635-H1635)</f>
        <v>4886369</v>
      </c>
      <c r="L1635">
        <f>CORREL(H1635:H5420,C1635:C5420)</f>
        <v>8.6321701004943047E-2</v>
      </c>
    </row>
    <row r="1636" spans="1:12">
      <c r="A1636" t="s">
        <v>562</v>
      </c>
      <c r="B1636">
        <v>127</v>
      </c>
      <c r="C1636">
        <v>28871190</v>
      </c>
      <c r="D1636" t="s">
        <v>410</v>
      </c>
      <c r="E1636" t="s">
        <v>2970</v>
      </c>
      <c r="F1636" t="s">
        <v>15</v>
      </c>
      <c r="G1636" t="s">
        <v>16</v>
      </c>
      <c r="H1636">
        <v>24000000</v>
      </c>
      <c r="I1636">
        <v>7.3</v>
      </c>
      <c r="J1636" t="str">
        <f>IF(ISNUMBER(SEARCH("|",D1636)),LEFT(D1636,SEARCH("|",D1636)-1),D1636)</f>
        <v>Biography</v>
      </c>
      <c r="K1636">
        <f>(C1636-H1636)</f>
        <v>4871190</v>
      </c>
      <c r="L1636">
        <f>CORREL(H1636:H5421,C1636:C5421)</f>
        <v>8.6347180372546656E-2</v>
      </c>
    </row>
    <row r="1637" spans="1:12">
      <c r="A1637" t="s">
        <v>2672</v>
      </c>
      <c r="B1637">
        <v>110</v>
      </c>
      <c r="C1637">
        <v>24848292</v>
      </c>
      <c r="D1637" t="s">
        <v>1898</v>
      </c>
      <c r="E1637" t="s">
        <v>2971</v>
      </c>
      <c r="F1637" t="s">
        <v>15</v>
      </c>
      <c r="G1637" t="s">
        <v>16</v>
      </c>
      <c r="H1637">
        <v>20000000</v>
      </c>
      <c r="I1637">
        <v>6.6</v>
      </c>
      <c r="J1637" t="str">
        <f>IF(ISNUMBER(SEARCH("|",D1637)),LEFT(D1637,SEARCH("|",D1637)-1),D1637)</f>
        <v>Action</v>
      </c>
      <c r="K1637">
        <f>(C1637-H1637)</f>
        <v>4848292</v>
      </c>
      <c r="L1637">
        <f>CORREL(H1637:H5422,C1637:C5422)</f>
        <v>8.6360874830390191E-2</v>
      </c>
    </row>
    <row r="1638" spans="1:12">
      <c r="A1638" t="s">
        <v>2972</v>
      </c>
      <c r="B1638">
        <v>91</v>
      </c>
      <c r="C1638">
        <v>8108247</v>
      </c>
      <c r="D1638" t="s">
        <v>20</v>
      </c>
      <c r="E1638" t="s">
        <v>2973</v>
      </c>
      <c r="F1638" t="s">
        <v>15</v>
      </c>
      <c r="G1638" t="s">
        <v>16</v>
      </c>
      <c r="H1638">
        <v>3300000</v>
      </c>
      <c r="I1638">
        <v>7.4</v>
      </c>
      <c r="J1638" t="str">
        <f>IF(ISNUMBER(SEARCH("|",D1638)),LEFT(D1638,SEARCH("|",D1638)-1),D1638)</f>
        <v>Drama</v>
      </c>
      <c r="K1638">
        <f>(C1638-H1638)</f>
        <v>4808247</v>
      </c>
      <c r="L1638">
        <f>CORREL(H1638:H5423,C1638:C5423)</f>
        <v>8.6368970867966521E-2</v>
      </c>
    </row>
    <row r="1639" spans="1:12">
      <c r="A1639" t="s">
        <v>2974</v>
      </c>
      <c r="B1639">
        <v>104</v>
      </c>
      <c r="C1639">
        <v>47806295</v>
      </c>
      <c r="D1639" t="s">
        <v>372</v>
      </c>
      <c r="E1639" t="s">
        <v>2975</v>
      </c>
      <c r="F1639" t="s">
        <v>15</v>
      </c>
      <c r="G1639" t="s">
        <v>16</v>
      </c>
      <c r="H1639">
        <v>43000000</v>
      </c>
      <c r="I1639">
        <v>6.5</v>
      </c>
      <c r="J1639" t="str">
        <f>IF(ISNUMBER(SEARCH("|",D1639)),LEFT(D1639,SEARCH("|",D1639)-1),D1639)</f>
        <v>Horror</v>
      </c>
      <c r="K1639">
        <f>(C1639-H1639)</f>
        <v>4806295</v>
      </c>
      <c r="L1639">
        <f>CORREL(H1639:H5424,C1639:C5424)</f>
        <v>8.6343325770507962E-2</v>
      </c>
    </row>
    <row r="1640" spans="1:12">
      <c r="A1640" t="s">
        <v>2976</v>
      </c>
      <c r="B1640">
        <v>80</v>
      </c>
      <c r="C1640">
        <v>5000000</v>
      </c>
      <c r="D1640" t="s">
        <v>2977</v>
      </c>
      <c r="E1640" t="s">
        <v>2978</v>
      </c>
      <c r="F1640" t="s">
        <v>15</v>
      </c>
      <c r="G1640" t="s">
        <v>16</v>
      </c>
      <c r="H1640">
        <v>210000</v>
      </c>
      <c r="I1640">
        <v>6.7</v>
      </c>
      <c r="J1640" t="str">
        <f>IF(ISNUMBER(SEARCH("|",D1640)),LEFT(D1640,SEARCH("|",D1640)-1),D1640)</f>
        <v>Adventure</v>
      </c>
      <c r="K1640">
        <f>(C1640-H1640)</f>
        <v>4790000</v>
      </c>
      <c r="L1640">
        <f>CORREL(H1640:H5425,C1640:C5425)</f>
        <v>8.6370292429483395E-2</v>
      </c>
    </row>
    <row r="1641" spans="1:12">
      <c r="A1641" t="s">
        <v>2979</v>
      </c>
      <c r="B1641">
        <v>86</v>
      </c>
      <c r="C1641">
        <v>5518918</v>
      </c>
      <c r="D1641" t="s">
        <v>2980</v>
      </c>
      <c r="E1641" t="s">
        <v>2981</v>
      </c>
      <c r="F1641" t="s">
        <v>15</v>
      </c>
      <c r="G1641" t="s">
        <v>16</v>
      </c>
      <c r="H1641">
        <v>750000</v>
      </c>
      <c r="I1641">
        <v>6.9</v>
      </c>
      <c r="J1641" t="str">
        <f>IF(ISNUMBER(SEARCH("|",D1641)),LEFT(D1641,SEARCH("|",D1641)-1),D1641)</f>
        <v>Action</v>
      </c>
      <c r="K1641">
        <f>(C1641-H1641)</f>
        <v>4768918</v>
      </c>
      <c r="L1641">
        <f>CORREL(H1641:H5426,C1641:C5426)</f>
        <v>8.6336528224690748E-2</v>
      </c>
    </row>
    <row r="1642" spans="1:12">
      <c r="A1642" t="s">
        <v>1537</v>
      </c>
      <c r="B1642">
        <v>82</v>
      </c>
      <c r="C1642">
        <v>31768374</v>
      </c>
      <c r="D1642" t="s">
        <v>2982</v>
      </c>
      <c r="E1642" t="s">
        <v>2983</v>
      </c>
      <c r="F1642" t="s">
        <v>15</v>
      </c>
      <c r="G1642" t="s">
        <v>16</v>
      </c>
      <c r="H1642">
        <v>27000000</v>
      </c>
      <c r="I1642">
        <v>5.6</v>
      </c>
      <c r="J1642" t="str">
        <f>IF(ISNUMBER(SEARCH("|",D1642)),LEFT(D1642,SEARCH("|",D1642)-1),D1642)</f>
        <v>Action</v>
      </c>
      <c r="K1642">
        <f>(C1642-H1642)</f>
        <v>4768374</v>
      </c>
      <c r="L1642">
        <f>CORREL(H1642:H5427,C1642:C5427)</f>
        <v>8.6304141979621815E-2</v>
      </c>
    </row>
    <row r="1643" spans="1:12">
      <c r="A1643" t="s">
        <v>2984</v>
      </c>
      <c r="B1643">
        <v>102</v>
      </c>
      <c r="C1643">
        <v>17738570</v>
      </c>
      <c r="D1643" t="s">
        <v>20</v>
      </c>
      <c r="E1643" t="s">
        <v>2985</v>
      </c>
      <c r="F1643" t="s">
        <v>15</v>
      </c>
      <c r="G1643" t="s">
        <v>16</v>
      </c>
      <c r="H1643">
        <v>13000000</v>
      </c>
      <c r="I1643">
        <v>8</v>
      </c>
      <c r="J1643" t="str">
        <f>IF(ISNUMBER(SEARCH("|",D1643)),LEFT(D1643,SEARCH("|",D1643)-1),D1643)</f>
        <v>Drama</v>
      </c>
      <c r="K1643">
        <f>(C1643-H1643)</f>
        <v>4738570</v>
      </c>
      <c r="L1643">
        <f>CORREL(H1643:H5428,C1643:C5428)</f>
        <v>8.6321268614018121E-2</v>
      </c>
    </row>
    <row r="1644" spans="1:12">
      <c r="A1644" t="s">
        <v>1264</v>
      </c>
      <c r="B1644">
        <v>120</v>
      </c>
      <c r="C1644">
        <v>36733909</v>
      </c>
      <c r="D1644" t="s">
        <v>2986</v>
      </c>
      <c r="E1644" t="s">
        <v>2987</v>
      </c>
      <c r="F1644" t="s">
        <v>15</v>
      </c>
      <c r="G1644" t="s">
        <v>16</v>
      </c>
      <c r="H1644">
        <v>32000000</v>
      </c>
      <c r="I1644">
        <v>7.1</v>
      </c>
      <c r="J1644" t="str">
        <f>IF(ISNUMBER(SEARCH("|",D1644)),LEFT(D1644,SEARCH("|",D1644)-1),D1644)</f>
        <v>Adventure</v>
      </c>
      <c r="K1644">
        <f>(C1644-H1644)</f>
        <v>4733909</v>
      </c>
      <c r="L1644">
        <f>CORREL(H1644:H5429,C1644:C5429)</f>
        <v>8.6317087598320894E-2</v>
      </c>
    </row>
    <row r="1645" spans="1:12">
      <c r="A1645" t="s">
        <v>2988</v>
      </c>
      <c r="B1645">
        <v>89</v>
      </c>
      <c r="C1645">
        <v>6719300</v>
      </c>
      <c r="D1645" t="s">
        <v>65</v>
      </c>
      <c r="E1645" t="s">
        <v>2989</v>
      </c>
      <c r="F1645" t="s">
        <v>15</v>
      </c>
      <c r="G1645" t="s">
        <v>472</v>
      </c>
      <c r="H1645">
        <v>2000000</v>
      </c>
      <c r="I1645">
        <v>7.2</v>
      </c>
      <c r="J1645" t="str">
        <f>IF(ISNUMBER(SEARCH("|",D1645)),LEFT(D1645,SEARCH("|",D1645)-1),D1645)</f>
        <v>Comedy</v>
      </c>
      <c r="K1645">
        <f>(C1645-H1645)</f>
        <v>4719300</v>
      </c>
      <c r="L1645">
        <f>CORREL(H1645:H5430,C1645:C5430)</f>
        <v>8.6338923746295496E-2</v>
      </c>
    </row>
    <row r="1646" spans="1:12">
      <c r="A1646" t="s">
        <v>2990</v>
      </c>
      <c r="B1646">
        <v>118</v>
      </c>
      <c r="C1646">
        <v>34703228</v>
      </c>
      <c r="D1646" t="s">
        <v>720</v>
      </c>
      <c r="E1646" t="s">
        <v>2991</v>
      </c>
      <c r="F1646" t="s">
        <v>15</v>
      </c>
      <c r="G1646" t="s">
        <v>16</v>
      </c>
      <c r="H1646">
        <v>30000000</v>
      </c>
      <c r="I1646">
        <v>6.7</v>
      </c>
      <c r="J1646" t="str">
        <f>IF(ISNUMBER(SEARCH("|",D1646)),LEFT(D1646,SEARCH("|",D1646)-1),D1646)</f>
        <v>Drama</v>
      </c>
      <c r="K1646">
        <f>(C1646-H1646)</f>
        <v>4703228</v>
      </c>
      <c r="L1646">
        <f>CORREL(H1646:H5431,C1646:C5431)</f>
        <v>8.6309707086577495E-2</v>
      </c>
    </row>
    <row r="1647" spans="1:12">
      <c r="A1647" t="s">
        <v>308</v>
      </c>
      <c r="B1647">
        <v>104</v>
      </c>
      <c r="C1647">
        <v>39692139</v>
      </c>
      <c r="D1647" t="s">
        <v>1259</v>
      </c>
      <c r="E1647" t="s">
        <v>2992</v>
      </c>
      <c r="F1647" t="s">
        <v>15</v>
      </c>
      <c r="G1647" t="s">
        <v>16</v>
      </c>
      <c r="H1647">
        <v>35000000</v>
      </c>
      <c r="I1647">
        <v>6.2</v>
      </c>
      <c r="J1647" t="str">
        <f>IF(ISNUMBER(SEARCH("|",D1647)),LEFT(D1647,SEARCH("|",D1647)-1),D1647)</f>
        <v>Comedy</v>
      </c>
      <c r="K1647">
        <f>(C1647-H1647)</f>
        <v>4692139</v>
      </c>
      <c r="L1647">
        <f>CORREL(H1647:H5432,C1647:C5432)</f>
        <v>8.632980271312686E-2</v>
      </c>
    </row>
    <row r="1648" spans="1:12">
      <c r="A1648" t="s">
        <v>2993</v>
      </c>
      <c r="B1648">
        <v>105</v>
      </c>
      <c r="C1648">
        <v>30659817</v>
      </c>
      <c r="D1648" t="s">
        <v>65</v>
      </c>
      <c r="E1648" t="s">
        <v>2994</v>
      </c>
      <c r="F1648" t="s">
        <v>15</v>
      </c>
      <c r="G1648" t="s">
        <v>16</v>
      </c>
      <c r="H1648">
        <v>26000000</v>
      </c>
      <c r="I1648">
        <v>6.4</v>
      </c>
      <c r="J1648" t="str">
        <f>IF(ISNUMBER(SEARCH("|",D1648)),LEFT(D1648,SEARCH("|",D1648)-1),D1648)</f>
        <v>Comedy</v>
      </c>
      <c r="K1648">
        <f>(C1648-H1648)</f>
        <v>4659817</v>
      </c>
      <c r="L1648">
        <f>CORREL(H1648:H5433,C1648:C5433)</f>
        <v>8.635375507245388E-2</v>
      </c>
    </row>
    <row r="1649" spans="1:12">
      <c r="A1649" t="s">
        <v>2464</v>
      </c>
      <c r="B1649">
        <v>96</v>
      </c>
      <c r="C1649">
        <v>9658370</v>
      </c>
      <c r="D1649" t="s">
        <v>128</v>
      </c>
      <c r="E1649" t="s">
        <v>2995</v>
      </c>
      <c r="F1649" t="s">
        <v>15</v>
      </c>
      <c r="G1649" t="s">
        <v>16</v>
      </c>
      <c r="H1649">
        <v>5000000</v>
      </c>
      <c r="I1649">
        <v>4.5</v>
      </c>
      <c r="J1649" t="str">
        <f>IF(ISNUMBER(SEARCH("|",D1649)),LEFT(D1649,SEARCH("|",D1649)-1),D1649)</f>
        <v>Comedy</v>
      </c>
      <c r="K1649">
        <f>(C1649-H1649)</f>
        <v>4658370</v>
      </c>
      <c r="L1649">
        <f>CORREL(H1649:H5434,C1649:C5434)</f>
        <v>8.6369652560264215E-2</v>
      </c>
    </row>
    <row r="1650" spans="1:12">
      <c r="A1650" t="s">
        <v>2996</v>
      </c>
      <c r="B1650">
        <v>82</v>
      </c>
      <c r="C1650">
        <v>9628751</v>
      </c>
      <c r="D1650" t="s">
        <v>2997</v>
      </c>
      <c r="E1650" t="s">
        <v>2998</v>
      </c>
      <c r="F1650" t="s">
        <v>15</v>
      </c>
      <c r="G1650" t="s">
        <v>16</v>
      </c>
      <c r="H1650">
        <v>5000000</v>
      </c>
      <c r="I1650">
        <v>5.9</v>
      </c>
      <c r="J1650" t="str">
        <f>IF(ISNUMBER(SEARCH("|",D1650)),LEFT(D1650,SEARCH("|",D1650)-1),D1650)</f>
        <v>Action</v>
      </c>
      <c r="K1650">
        <f>(C1650-H1650)</f>
        <v>4628751</v>
      </c>
      <c r="L1650">
        <f>CORREL(H1650:H5435,C1650:C5435)</f>
        <v>8.6347862499002448E-2</v>
      </c>
    </row>
    <row r="1651" spans="1:12">
      <c r="A1651" t="s">
        <v>984</v>
      </c>
      <c r="B1651">
        <v>94</v>
      </c>
      <c r="C1651">
        <v>20627372</v>
      </c>
      <c r="D1651" t="s">
        <v>233</v>
      </c>
      <c r="E1651" t="s">
        <v>2999</v>
      </c>
      <c r="F1651" t="s">
        <v>15</v>
      </c>
      <c r="G1651" t="s">
        <v>16</v>
      </c>
      <c r="H1651">
        <v>16000000</v>
      </c>
      <c r="I1651">
        <v>5.3</v>
      </c>
      <c r="J1651" t="str">
        <f>IF(ISNUMBER(SEARCH("|",D1651)),LEFT(D1651,SEARCH("|",D1651)-1),D1651)</f>
        <v>Comedy</v>
      </c>
      <c r="K1651">
        <f>(C1651-H1651)</f>
        <v>4627372</v>
      </c>
      <c r="L1651">
        <f>CORREL(H1651:H5436,C1651:C5436)</f>
        <v>8.6325994909153644E-2</v>
      </c>
    </row>
    <row r="1652" spans="1:12">
      <c r="A1652" t="s">
        <v>1591</v>
      </c>
      <c r="B1652">
        <v>101</v>
      </c>
      <c r="C1652">
        <v>34604054</v>
      </c>
      <c r="D1652" t="s">
        <v>35</v>
      </c>
      <c r="E1652" t="s">
        <v>3000</v>
      </c>
      <c r="F1652" t="s">
        <v>15</v>
      </c>
      <c r="G1652" t="s">
        <v>16</v>
      </c>
      <c r="H1652">
        <v>30000000</v>
      </c>
      <c r="I1652">
        <v>5.8</v>
      </c>
      <c r="J1652" t="str">
        <f>IF(ISNUMBER(SEARCH("|",D1652)),LEFT(D1652,SEARCH("|",D1652)-1),D1652)</f>
        <v>Action</v>
      </c>
      <c r="K1652">
        <f>(C1652-H1652)</f>
        <v>4604054</v>
      </c>
      <c r="L1652">
        <f>CORREL(H1652:H5437,C1652:C5437)</f>
        <v>8.6327190879248977E-2</v>
      </c>
    </row>
    <row r="1653" spans="1:12">
      <c r="A1653" t="s">
        <v>3001</v>
      </c>
      <c r="B1653">
        <v>97</v>
      </c>
      <c r="C1653">
        <v>18535191</v>
      </c>
      <c r="D1653" t="s">
        <v>128</v>
      </c>
      <c r="E1653" t="s">
        <v>3002</v>
      </c>
      <c r="F1653" t="s">
        <v>15</v>
      </c>
      <c r="G1653" t="s">
        <v>153</v>
      </c>
      <c r="H1653">
        <v>14000000</v>
      </c>
      <c r="I1653">
        <v>6.9</v>
      </c>
      <c r="J1653" t="str">
        <f>IF(ISNUMBER(SEARCH("|",D1653)),LEFT(D1653,SEARCH("|",D1653)-1),D1653)</f>
        <v>Comedy</v>
      </c>
      <c r="K1653">
        <f>(C1653-H1653)</f>
        <v>4535191</v>
      </c>
      <c r="L1653">
        <f>CORREL(H1653:H5438,C1653:C5438)</f>
        <v>8.6347208573507098E-2</v>
      </c>
    </row>
    <row r="1654" spans="1:12">
      <c r="A1654" t="s">
        <v>3003</v>
      </c>
      <c r="B1654">
        <v>100</v>
      </c>
      <c r="C1654">
        <v>6531491</v>
      </c>
      <c r="D1654" t="s">
        <v>256</v>
      </c>
      <c r="E1654" t="s">
        <v>3004</v>
      </c>
      <c r="F1654" t="s">
        <v>15</v>
      </c>
      <c r="G1654" t="s">
        <v>16</v>
      </c>
      <c r="H1654">
        <v>2000000</v>
      </c>
      <c r="I1654">
        <v>7.2</v>
      </c>
      <c r="J1654" t="str">
        <f>IF(ISNUMBER(SEARCH("|",D1654)),LEFT(D1654,SEARCH("|",D1654)-1),D1654)</f>
        <v>Drama</v>
      </c>
      <c r="K1654">
        <f>(C1654-H1654)</f>
        <v>4531491</v>
      </c>
      <c r="L1654">
        <f>CORREL(H1654:H5439,C1654:C5439)</f>
        <v>8.6344591828032849E-2</v>
      </c>
    </row>
    <row r="1655" spans="1:12">
      <c r="A1655" t="s">
        <v>115</v>
      </c>
      <c r="B1655">
        <v>106</v>
      </c>
      <c r="C1655">
        <v>14479776</v>
      </c>
      <c r="D1655" t="s">
        <v>2640</v>
      </c>
      <c r="E1655" t="s">
        <v>3005</v>
      </c>
      <c r="F1655" t="s">
        <v>15</v>
      </c>
      <c r="G1655" t="s">
        <v>16</v>
      </c>
      <c r="H1655">
        <v>10000000</v>
      </c>
      <c r="I1655">
        <v>7</v>
      </c>
      <c r="J1655" t="str">
        <f>IF(ISNUMBER(SEARCH("|",D1655)),LEFT(D1655,SEARCH("|",D1655)-1),D1655)</f>
        <v>Biography</v>
      </c>
      <c r="K1655">
        <f>(C1655-H1655)</f>
        <v>4479776</v>
      </c>
      <c r="L1655">
        <f>CORREL(H1655:H5440,C1655:C5440)</f>
        <v>8.6314938467811256E-2</v>
      </c>
    </row>
    <row r="1656" spans="1:12">
      <c r="A1656" t="s">
        <v>3006</v>
      </c>
      <c r="B1656">
        <v>123</v>
      </c>
      <c r="C1656">
        <v>22452209</v>
      </c>
      <c r="D1656" t="s">
        <v>3007</v>
      </c>
      <c r="E1656" t="s">
        <v>3008</v>
      </c>
      <c r="F1656" t="s">
        <v>15</v>
      </c>
      <c r="G1656" t="s">
        <v>16</v>
      </c>
      <c r="H1656">
        <v>18000000</v>
      </c>
      <c r="I1656">
        <v>5</v>
      </c>
      <c r="J1656" t="str">
        <f>IF(ISNUMBER(SEARCH("|",D1656)),LEFT(D1656,SEARCH("|",D1656)-1),D1656)</f>
        <v>Comedy</v>
      </c>
      <c r="K1656">
        <f>(C1656-H1656)</f>
        <v>4452209</v>
      </c>
      <c r="L1656">
        <f>CORREL(H1656:H5441,C1656:C5441)</f>
        <v>8.63041525008056E-2</v>
      </c>
    </row>
    <row r="1657" spans="1:12">
      <c r="A1657" t="s">
        <v>3009</v>
      </c>
      <c r="B1657">
        <v>92</v>
      </c>
      <c r="C1657">
        <v>25590119</v>
      </c>
      <c r="D1657" t="s">
        <v>3010</v>
      </c>
      <c r="E1657" t="s">
        <v>3011</v>
      </c>
      <c r="F1657" t="s">
        <v>15</v>
      </c>
      <c r="G1657" t="s">
        <v>138</v>
      </c>
      <c r="H1657">
        <v>21150000</v>
      </c>
      <c r="I1657">
        <v>4.8</v>
      </c>
      <c r="J1657" t="str">
        <f>IF(ISNUMBER(SEARCH("|",D1657)),LEFT(D1657,SEARCH("|",D1657)-1),D1657)</f>
        <v>Adventure</v>
      </c>
      <c r="K1657">
        <f>(C1657-H1657)</f>
        <v>4440119</v>
      </c>
      <c r="L1657">
        <f>CORREL(H1657:H5442,C1657:C5442)</f>
        <v>8.6308456224734445E-2</v>
      </c>
    </row>
    <row r="1658" spans="1:12">
      <c r="A1658" t="s">
        <v>3012</v>
      </c>
      <c r="B1658">
        <v>95</v>
      </c>
      <c r="C1658">
        <v>6851969</v>
      </c>
      <c r="D1658" t="s">
        <v>233</v>
      </c>
      <c r="E1658" t="s">
        <v>3013</v>
      </c>
      <c r="F1658" t="s">
        <v>15</v>
      </c>
      <c r="G1658" t="s">
        <v>16</v>
      </c>
      <c r="H1658">
        <v>2500000</v>
      </c>
      <c r="I1658">
        <v>7.1</v>
      </c>
      <c r="J1658" t="str">
        <f>IF(ISNUMBER(SEARCH("|",D1658)),LEFT(D1658,SEARCH("|",D1658)-1),D1658)</f>
        <v>Comedy</v>
      </c>
      <c r="K1658">
        <f>(C1658-H1658)</f>
        <v>4351969</v>
      </c>
      <c r="L1658">
        <f>CORREL(H1658:H5443,C1658:C5443)</f>
        <v>8.6317653164154767E-2</v>
      </c>
    </row>
    <row r="1659" spans="1:12">
      <c r="A1659" t="s">
        <v>3014</v>
      </c>
      <c r="B1659">
        <v>97</v>
      </c>
      <c r="C1659">
        <v>27338033</v>
      </c>
      <c r="D1659" t="s">
        <v>128</v>
      </c>
      <c r="E1659" t="s">
        <v>3015</v>
      </c>
      <c r="F1659" t="s">
        <v>15</v>
      </c>
      <c r="G1659" t="s">
        <v>16</v>
      </c>
      <c r="H1659">
        <v>23000000</v>
      </c>
      <c r="I1659">
        <v>6.1</v>
      </c>
      <c r="J1659" t="str">
        <f>IF(ISNUMBER(SEARCH("|",D1659)),LEFT(D1659,SEARCH("|",D1659)-1),D1659)</f>
        <v>Comedy</v>
      </c>
      <c r="K1659">
        <f>(C1659-H1659)</f>
        <v>4338033</v>
      </c>
      <c r="L1659">
        <f>CORREL(H1659:H5444,C1659:C5444)</f>
        <v>8.6288899113833334E-2</v>
      </c>
    </row>
    <row r="1660" spans="1:12">
      <c r="A1660" t="s">
        <v>532</v>
      </c>
      <c r="B1660">
        <v>98</v>
      </c>
      <c r="C1660">
        <v>74329966</v>
      </c>
      <c r="D1660" t="s">
        <v>3016</v>
      </c>
      <c r="E1660" t="s">
        <v>3017</v>
      </c>
      <c r="F1660" t="s">
        <v>15</v>
      </c>
      <c r="G1660" t="s">
        <v>16</v>
      </c>
      <c r="H1660">
        <v>70000000</v>
      </c>
      <c r="I1660">
        <v>5.7</v>
      </c>
      <c r="J1660" t="str">
        <f>IF(ISNUMBER(SEARCH("|",D1660)),LEFT(D1660,SEARCH("|",D1660)-1),D1660)</f>
        <v>Action</v>
      </c>
      <c r="K1660">
        <f>(C1660-H1660)</f>
        <v>4329966</v>
      </c>
      <c r="L1660">
        <f>CORREL(H1660:H5445,C1660:C5445)</f>
        <v>8.630053001357095E-2</v>
      </c>
    </row>
    <row r="1661" spans="1:12">
      <c r="A1661" t="s">
        <v>803</v>
      </c>
      <c r="B1661">
        <v>96</v>
      </c>
      <c r="C1661">
        <v>4505922</v>
      </c>
      <c r="D1661" t="s">
        <v>65</v>
      </c>
      <c r="E1661" t="s">
        <v>3018</v>
      </c>
      <c r="F1661" t="s">
        <v>15</v>
      </c>
      <c r="G1661" t="s">
        <v>16</v>
      </c>
      <c r="H1661">
        <v>200000</v>
      </c>
      <c r="I1661">
        <v>7.4</v>
      </c>
      <c r="J1661" t="str">
        <f>IF(ISNUMBER(SEARCH("|",D1661)),LEFT(D1661,SEARCH("|",D1661)-1),D1661)</f>
        <v>Comedy</v>
      </c>
      <c r="K1661">
        <f>(C1661-H1661)</f>
        <v>4305922</v>
      </c>
      <c r="L1661">
        <f>CORREL(H1661:H5446,C1661:C5446)</f>
        <v>8.6309408184506928E-2</v>
      </c>
    </row>
    <row r="1662" spans="1:12">
      <c r="A1662" t="s">
        <v>305</v>
      </c>
      <c r="B1662">
        <v>94</v>
      </c>
      <c r="C1662">
        <v>16300302</v>
      </c>
      <c r="D1662" t="s">
        <v>65</v>
      </c>
      <c r="E1662" t="s">
        <v>3019</v>
      </c>
      <c r="F1662" t="s">
        <v>15</v>
      </c>
      <c r="G1662" t="s">
        <v>16</v>
      </c>
      <c r="H1662">
        <v>12000000</v>
      </c>
      <c r="I1662">
        <v>6.3</v>
      </c>
      <c r="J1662" t="str">
        <f>IF(ISNUMBER(SEARCH("|",D1662)),LEFT(D1662,SEARCH("|",D1662)-1),D1662)</f>
        <v>Comedy</v>
      </c>
      <c r="K1662">
        <f>(C1662-H1662)</f>
        <v>4300302</v>
      </c>
      <c r="L1662">
        <f>CORREL(H1662:H5447,C1662:C5447)</f>
        <v>8.6274448975069515E-2</v>
      </c>
    </row>
    <row r="1663" spans="1:12">
      <c r="A1663" t="s">
        <v>1236</v>
      </c>
      <c r="B1663">
        <v>92</v>
      </c>
      <c r="C1663">
        <v>25296447</v>
      </c>
      <c r="D1663" t="s">
        <v>215</v>
      </c>
      <c r="E1663" t="s">
        <v>3020</v>
      </c>
      <c r="F1663" t="s">
        <v>15</v>
      </c>
      <c r="G1663" t="s">
        <v>357</v>
      </c>
      <c r="H1663">
        <v>21000000</v>
      </c>
      <c r="I1663">
        <v>6.8</v>
      </c>
      <c r="J1663" t="str">
        <f>IF(ISNUMBER(SEARCH("|",D1663)),LEFT(D1663,SEARCH("|",D1663)-1),D1663)</f>
        <v>Action</v>
      </c>
      <c r="K1663">
        <f>(C1663-H1663)</f>
        <v>4296447</v>
      </c>
      <c r="L1663">
        <f>CORREL(H1663:H5448,C1663:C5448)</f>
        <v>8.6267486705678575E-2</v>
      </c>
    </row>
    <row r="1664" spans="1:12">
      <c r="A1664" t="s">
        <v>3021</v>
      </c>
      <c r="B1664">
        <v>97</v>
      </c>
      <c r="C1664">
        <v>7282851</v>
      </c>
      <c r="D1664" t="s">
        <v>3022</v>
      </c>
      <c r="E1664" t="s">
        <v>3023</v>
      </c>
      <c r="F1664" t="s">
        <v>15</v>
      </c>
      <c r="G1664" t="s">
        <v>16</v>
      </c>
      <c r="H1664">
        <v>3000000</v>
      </c>
      <c r="I1664">
        <v>6.5</v>
      </c>
      <c r="J1664" t="str">
        <f>IF(ISNUMBER(SEARCH("|",D1664)),LEFT(D1664,SEARCH("|",D1664)-1),D1664)</f>
        <v>Action</v>
      </c>
      <c r="K1664">
        <f>(C1664-H1664)</f>
        <v>4282851</v>
      </c>
      <c r="L1664">
        <f>CORREL(H1664:H5449,C1664:C5449)</f>
        <v>8.6276268805537015E-2</v>
      </c>
    </row>
    <row r="1665" spans="1:12">
      <c r="A1665" t="s">
        <v>2101</v>
      </c>
      <c r="B1665">
        <v>135</v>
      </c>
      <c r="C1665">
        <v>7563397</v>
      </c>
      <c r="D1665" t="s">
        <v>326</v>
      </c>
      <c r="E1665" t="s">
        <v>3024</v>
      </c>
      <c r="F1665" t="s">
        <v>3025</v>
      </c>
      <c r="G1665" t="s">
        <v>3026</v>
      </c>
      <c r="H1665">
        <v>3300000</v>
      </c>
      <c r="I1665">
        <v>8.6999999999999993</v>
      </c>
      <c r="J1665" t="str">
        <f>IF(ISNUMBER(SEARCH("|",D1665)),LEFT(D1665,SEARCH("|",D1665)-1),D1665)</f>
        <v>Crime</v>
      </c>
      <c r="K1665">
        <f>(C1665-H1665)</f>
        <v>4263397</v>
      </c>
      <c r="L1665">
        <f>CORREL(H1665:H5450,C1665:C5450)</f>
        <v>8.6248622975132264E-2</v>
      </c>
    </row>
    <row r="1666" spans="1:12">
      <c r="A1666" t="s">
        <v>3027</v>
      </c>
      <c r="B1666">
        <v>93</v>
      </c>
      <c r="C1666">
        <v>29247405</v>
      </c>
      <c r="D1666" t="s">
        <v>3028</v>
      </c>
      <c r="E1666" t="s">
        <v>3029</v>
      </c>
      <c r="F1666" t="s">
        <v>15</v>
      </c>
      <c r="G1666" t="s">
        <v>153</v>
      </c>
      <c r="H1666">
        <v>25000000</v>
      </c>
      <c r="I1666">
        <v>3.3</v>
      </c>
      <c r="J1666" t="str">
        <f>IF(ISNUMBER(SEARCH("|",D1666)),LEFT(D1666,SEARCH("|",D1666)-1),D1666)</f>
        <v>Comedy</v>
      </c>
      <c r="K1666">
        <f>(C1666-H1666)</f>
        <v>4247405</v>
      </c>
      <c r="L1666">
        <f>CORREL(H1666:H5451,C1666:C5451)</f>
        <v>8.6221679043999841E-2</v>
      </c>
    </row>
    <row r="1667" spans="1:12">
      <c r="A1667" t="s">
        <v>3030</v>
      </c>
      <c r="B1667">
        <v>107</v>
      </c>
      <c r="C1667">
        <v>8000000</v>
      </c>
      <c r="D1667" t="s">
        <v>3031</v>
      </c>
      <c r="E1667" t="s">
        <v>3032</v>
      </c>
      <c r="F1667" t="s">
        <v>15</v>
      </c>
      <c r="G1667" t="s">
        <v>16</v>
      </c>
      <c r="H1667">
        <v>3768785</v>
      </c>
      <c r="I1667">
        <v>7</v>
      </c>
      <c r="J1667" t="str">
        <f>IF(ISNUMBER(SEARCH("|",D1667)),LEFT(D1667,SEARCH("|",D1667)-1),D1667)</f>
        <v>Biography</v>
      </c>
      <c r="K1667">
        <f>(C1667-H1667)</f>
        <v>4231215</v>
      </c>
      <c r="L1667">
        <f>CORREL(H1667:H5452,C1667:C5452)</f>
        <v>8.6235825125035748E-2</v>
      </c>
    </row>
    <row r="1668" spans="1:12">
      <c r="A1668" t="s">
        <v>1152</v>
      </c>
      <c r="B1668">
        <v>99</v>
      </c>
      <c r="C1668">
        <v>9203192</v>
      </c>
      <c r="D1668" t="s">
        <v>245</v>
      </c>
      <c r="E1668" t="s">
        <v>3033</v>
      </c>
      <c r="F1668" t="s">
        <v>15</v>
      </c>
      <c r="G1668" t="s">
        <v>16</v>
      </c>
      <c r="H1668">
        <v>5000000</v>
      </c>
      <c r="I1668">
        <v>6.8</v>
      </c>
      <c r="J1668" t="str">
        <f>IF(ISNUMBER(SEARCH("|",D1668)),LEFT(D1668,SEARCH("|",D1668)-1),D1668)</f>
        <v>Comedy</v>
      </c>
      <c r="K1668">
        <f>(C1668-H1668)</f>
        <v>4203192</v>
      </c>
      <c r="L1668">
        <f>CORREL(H1668:H5453,C1668:C5453)</f>
        <v>8.6209982593274365E-2</v>
      </c>
    </row>
    <row r="1669" spans="1:12">
      <c r="A1669" t="s">
        <v>589</v>
      </c>
      <c r="B1669">
        <v>93</v>
      </c>
      <c r="C1669">
        <v>84185387</v>
      </c>
      <c r="D1669" t="s">
        <v>3034</v>
      </c>
      <c r="E1669" t="s">
        <v>3035</v>
      </c>
      <c r="F1669" t="s">
        <v>15</v>
      </c>
      <c r="G1669" t="s">
        <v>16</v>
      </c>
      <c r="H1669">
        <v>80000000</v>
      </c>
      <c r="I1669">
        <v>4.9000000000000004</v>
      </c>
      <c r="J1669" t="str">
        <f>IF(ISNUMBER(SEARCH("|",D1669)),LEFT(D1669,SEARCH("|",D1669)-1),D1669)</f>
        <v>Adventure</v>
      </c>
      <c r="K1669">
        <f>(C1669-H1669)</f>
        <v>4185387</v>
      </c>
      <c r="L1669">
        <f>CORREL(H1669:H5454,C1669:C5454)</f>
        <v>8.6187123123854986E-2</v>
      </c>
    </row>
    <row r="1670" spans="1:12">
      <c r="A1670" t="s">
        <v>1650</v>
      </c>
      <c r="B1670">
        <v>90</v>
      </c>
      <c r="C1670">
        <v>19158074</v>
      </c>
      <c r="D1670" t="s">
        <v>467</v>
      </c>
      <c r="E1670" t="s">
        <v>3036</v>
      </c>
      <c r="F1670" t="s">
        <v>15</v>
      </c>
      <c r="G1670" t="s">
        <v>16</v>
      </c>
      <c r="H1670">
        <v>15000000</v>
      </c>
      <c r="I1670">
        <v>6.7</v>
      </c>
      <c r="J1670" t="str">
        <f>IF(ISNUMBER(SEARCH("|",D1670)),LEFT(D1670,SEARCH("|",D1670)-1),D1670)</f>
        <v>Drama</v>
      </c>
      <c r="K1670">
        <f>(C1670-H1670)</f>
        <v>4158074</v>
      </c>
      <c r="L1670">
        <f>CORREL(H1670:H5455,C1670:C5455)</f>
        <v>8.6178502784561892E-2</v>
      </c>
    </row>
    <row r="1671" spans="1:12">
      <c r="A1671" t="s">
        <v>3037</v>
      </c>
      <c r="B1671">
        <v>127</v>
      </c>
      <c r="C1671">
        <v>24104113</v>
      </c>
      <c r="D1671" t="s">
        <v>80</v>
      </c>
      <c r="E1671" t="s">
        <v>3038</v>
      </c>
      <c r="F1671" t="s">
        <v>15</v>
      </c>
      <c r="G1671" t="s">
        <v>357</v>
      </c>
      <c r="H1671">
        <v>20000000</v>
      </c>
      <c r="I1671">
        <v>7.1</v>
      </c>
      <c r="J1671" t="str">
        <f>IF(ISNUMBER(SEARCH("|",D1671)),LEFT(D1671,SEARCH("|",D1671)-1),D1671)</f>
        <v>Drama</v>
      </c>
      <c r="K1671">
        <f>(C1671-H1671)</f>
        <v>4104113</v>
      </c>
      <c r="L1671">
        <f>CORREL(H1671:H5456,C1671:C5456)</f>
        <v>8.617709123634136E-2</v>
      </c>
    </row>
    <row r="1672" spans="1:12">
      <c r="A1672" t="s">
        <v>3039</v>
      </c>
      <c r="B1672">
        <v>99</v>
      </c>
      <c r="C1672">
        <v>7059537</v>
      </c>
      <c r="D1672" t="s">
        <v>96</v>
      </c>
      <c r="E1672" t="s">
        <v>3040</v>
      </c>
      <c r="F1672" t="s">
        <v>15</v>
      </c>
      <c r="G1672" t="s">
        <v>16</v>
      </c>
      <c r="H1672">
        <v>3000000</v>
      </c>
      <c r="I1672">
        <v>3</v>
      </c>
      <c r="J1672" t="str">
        <f>IF(ISNUMBER(SEARCH("|",D1672)),LEFT(D1672,SEARCH("|",D1672)-1),D1672)</f>
        <v>Comedy</v>
      </c>
      <c r="K1672">
        <f>(C1672-H1672)</f>
        <v>4059537</v>
      </c>
      <c r="L1672">
        <f>CORREL(H1672:H5457,C1672:C5457)</f>
        <v>8.6184081154085754E-2</v>
      </c>
    </row>
    <row r="1673" spans="1:12">
      <c r="A1673" t="s">
        <v>3041</v>
      </c>
      <c r="B1673">
        <v>91</v>
      </c>
      <c r="C1673">
        <v>12055108</v>
      </c>
      <c r="D1673" t="s">
        <v>65</v>
      </c>
      <c r="E1673" t="s">
        <v>3042</v>
      </c>
      <c r="F1673" t="s">
        <v>15</v>
      </c>
      <c r="G1673" t="s">
        <v>16</v>
      </c>
      <c r="H1673">
        <v>8000000</v>
      </c>
      <c r="I1673">
        <v>6.9</v>
      </c>
      <c r="J1673" t="str">
        <f>IF(ISNUMBER(SEARCH("|",D1673)),LEFT(D1673,SEARCH("|",D1673)-1),D1673)</f>
        <v>Comedy</v>
      </c>
      <c r="K1673">
        <f>(C1673-H1673)</f>
        <v>4055108</v>
      </c>
      <c r="L1673">
        <f>CORREL(H1673:H5458,C1673:C5458)</f>
        <v>8.6155923972265722E-2</v>
      </c>
    </row>
    <row r="1674" spans="1:12">
      <c r="A1674" t="s">
        <v>3043</v>
      </c>
      <c r="B1674">
        <v>84</v>
      </c>
      <c r="C1674">
        <v>6026908</v>
      </c>
      <c r="D1674" t="s">
        <v>65</v>
      </c>
      <c r="E1674" t="s">
        <v>3044</v>
      </c>
      <c r="F1674" t="s">
        <v>15</v>
      </c>
      <c r="G1674" t="s">
        <v>16</v>
      </c>
      <c r="H1674">
        <v>2000000</v>
      </c>
      <c r="I1674">
        <v>4.3</v>
      </c>
      <c r="J1674" t="str">
        <f>IF(ISNUMBER(SEARCH("|",D1674)),LEFT(D1674,SEARCH("|",D1674)-1),D1674)</f>
        <v>Comedy</v>
      </c>
      <c r="K1674">
        <f>(C1674-H1674)</f>
        <v>4026908</v>
      </c>
      <c r="L1674">
        <f>CORREL(H1674:H5459,C1674:C5459)</f>
        <v>8.6139862949301718E-2</v>
      </c>
    </row>
    <row r="1675" spans="1:12">
      <c r="A1675" t="s">
        <v>827</v>
      </c>
      <c r="B1675">
        <v>112</v>
      </c>
      <c r="C1675">
        <v>39026186</v>
      </c>
      <c r="D1675" t="s">
        <v>233</v>
      </c>
      <c r="E1675" t="s">
        <v>3045</v>
      </c>
      <c r="F1675" t="s">
        <v>15</v>
      </c>
      <c r="G1675" t="s">
        <v>16</v>
      </c>
      <c r="H1675">
        <v>35000000</v>
      </c>
      <c r="I1675">
        <v>5.9</v>
      </c>
      <c r="J1675" t="str">
        <f>IF(ISNUMBER(SEARCH("|",D1675)),LEFT(D1675,SEARCH("|",D1675)-1),D1675)</f>
        <v>Comedy</v>
      </c>
      <c r="K1675">
        <f>(C1675-H1675)</f>
        <v>4026186</v>
      </c>
      <c r="L1675">
        <f>CORREL(H1675:H5460,C1675:C5460)</f>
        <v>8.6108983279329407E-2</v>
      </c>
    </row>
    <row r="1676" spans="1:12">
      <c r="A1676" t="s">
        <v>2221</v>
      </c>
      <c r="B1676">
        <v>127</v>
      </c>
      <c r="C1676">
        <v>41997790</v>
      </c>
      <c r="D1676" t="s">
        <v>600</v>
      </c>
      <c r="E1676" t="s">
        <v>3046</v>
      </c>
      <c r="F1676" t="s">
        <v>15</v>
      </c>
      <c r="G1676" t="s">
        <v>16</v>
      </c>
      <c r="H1676">
        <v>38000000</v>
      </c>
      <c r="I1676">
        <v>6.4</v>
      </c>
      <c r="J1676" t="str">
        <f>IF(ISNUMBER(SEARCH("|",D1676)),LEFT(D1676,SEARCH("|",D1676)-1),D1676)</f>
        <v>Action</v>
      </c>
      <c r="K1676">
        <f>(C1676-H1676)</f>
        <v>3997790</v>
      </c>
      <c r="L1676">
        <f>CORREL(H1676:H5461,C1676:C5461)</f>
        <v>8.6132350076941366E-2</v>
      </c>
    </row>
    <row r="1677" spans="1:12">
      <c r="A1677" t="s">
        <v>1431</v>
      </c>
      <c r="B1677">
        <v>136</v>
      </c>
      <c r="C1677">
        <v>60984028</v>
      </c>
      <c r="D1677" t="s">
        <v>80</v>
      </c>
      <c r="E1677" t="s">
        <v>3047</v>
      </c>
      <c r="F1677" t="s">
        <v>15</v>
      </c>
      <c r="G1677" t="s">
        <v>16</v>
      </c>
      <c r="H1677">
        <v>57000000</v>
      </c>
      <c r="I1677">
        <v>7.5</v>
      </c>
      <c r="J1677" t="str">
        <f>IF(ISNUMBER(SEARCH("|",D1677)),LEFT(D1677,SEARCH("|",D1677)-1),D1677)</f>
        <v>Drama</v>
      </c>
      <c r="K1677">
        <f>(C1677-H1677)</f>
        <v>3984028</v>
      </c>
      <c r="L1677">
        <f>CORREL(H1677:H5462,C1677:C5462)</f>
        <v>8.6157374840440573E-2</v>
      </c>
    </row>
    <row r="1678" spans="1:12">
      <c r="A1678" t="s">
        <v>3048</v>
      </c>
      <c r="B1678">
        <v>88</v>
      </c>
      <c r="C1678">
        <v>4771000</v>
      </c>
      <c r="D1678" t="s">
        <v>65</v>
      </c>
      <c r="E1678" t="s">
        <v>3049</v>
      </c>
      <c r="F1678" t="s">
        <v>15</v>
      </c>
      <c r="G1678" t="s">
        <v>16</v>
      </c>
      <c r="H1678">
        <v>800000</v>
      </c>
      <c r="I1678">
        <v>7.5</v>
      </c>
      <c r="J1678" t="str">
        <f>IF(ISNUMBER(SEARCH("|",D1678)),LEFT(D1678,SEARCH("|",D1678)-1),D1678)</f>
        <v>Comedy</v>
      </c>
      <c r="K1678">
        <f>(C1678-H1678)</f>
        <v>3971000</v>
      </c>
      <c r="L1678">
        <f>CORREL(H1678:H5463,C1678:C5463)</f>
        <v>8.6180448029165399E-2</v>
      </c>
    </row>
    <row r="1679" spans="1:12">
      <c r="A1679" t="s">
        <v>3050</v>
      </c>
      <c r="B1679">
        <v>91</v>
      </c>
      <c r="C1679">
        <v>4946250</v>
      </c>
      <c r="D1679" t="s">
        <v>874</v>
      </c>
      <c r="E1679" t="s">
        <v>3051</v>
      </c>
      <c r="F1679" t="s">
        <v>15</v>
      </c>
      <c r="G1679" t="s">
        <v>16</v>
      </c>
      <c r="H1679">
        <v>1000000</v>
      </c>
      <c r="I1679">
        <v>7.4</v>
      </c>
      <c r="J1679" t="str">
        <f>IF(ISNUMBER(SEARCH("|",D1679)),LEFT(D1679,SEARCH("|",D1679)-1),D1679)</f>
        <v>Documentary</v>
      </c>
      <c r="K1679">
        <f>(C1679-H1679)</f>
        <v>3946250</v>
      </c>
      <c r="L1679">
        <f>CORREL(H1679:H5464,C1679:C5464)</f>
        <v>8.6146267740137825E-2</v>
      </c>
    </row>
    <row r="1680" spans="1:12">
      <c r="A1680" t="s">
        <v>2637</v>
      </c>
      <c r="B1680">
        <v>91</v>
      </c>
      <c r="C1680">
        <v>4186931</v>
      </c>
      <c r="D1680" t="s">
        <v>233</v>
      </c>
      <c r="E1680" t="s">
        <v>3052</v>
      </c>
      <c r="F1680" t="s">
        <v>15</v>
      </c>
      <c r="G1680" t="s">
        <v>16</v>
      </c>
      <c r="H1680">
        <v>250000</v>
      </c>
      <c r="I1680">
        <v>6.9</v>
      </c>
      <c r="J1680" t="str">
        <f>IF(ISNUMBER(SEARCH("|",D1680)),LEFT(D1680,SEARCH("|",D1680)-1),D1680)</f>
        <v>Comedy</v>
      </c>
      <c r="K1680">
        <f>(C1680-H1680)</f>
        <v>3936931</v>
      </c>
      <c r="L1680">
        <f>CORREL(H1680:H5465,C1680:C5465)</f>
        <v>8.6112545520678679E-2</v>
      </c>
    </row>
    <row r="1681" spans="1:12">
      <c r="A1681" t="s">
        <v>3053</v>
      </c>
      <c r="B1681">
        <v>118</v>
      </c>
      <c r="C1681">
        <v>5709616</v>
      </c>
      <c r="D1681" t="s">
        <v>20</v>
      </c>
      <c r="E1681" t="s">
        <v>3054</v>
      </c>
      <c r="F1681" t="s">
        <v>1316</v>
      </c>
      <c r="G1681" t="s">
        <v>1317</v>
      </c>
      <c r="H1681">
        <v>1800000</v>
      </c>
      <c r="I1681">
        <v>6.8</v>
      </c>
      <c r="J1681" t="str">
        <f>IF(ISNUMBER(SEARCH("|",D1681)),LEFT(D1681,SEARCH("|",D1681)-1),D1681)</f>
        <v>Drama</v>
      </c>
      <c r="K1681">
        <f>(C1681-H1681)</f>
        <v>3909616</v>
      </c>
      <c r="L1681">
        <f>CORREL(H1681:H5466,C1681:C5466)</f>
        <v>8.6076722088343618E-2</v>
      </c>
    </row>
    <row r="1682" spans="1:12">
      <c r="A1682" t="s">
        <v>328</v>
      </c>
      <c r="B1682">
        <v>104</v>
      </c>
      <c r="C1682">
        <v>6401336</v>
      </c>
      <c r="D1682" t="s">
        <v>256</v>
      </c>
      <c r="E1682" t="s">
        <v>3055</v>
      </c>
      <c r="F1682" t="s">
        <v>15</v>
      </c>
      <c r="G1682" t="s">
        <v>16</v>
      </c>
      <c r="H1682">
        <v>2500000</v>
      </c>
      <c r="I1682">
        <v>7.1</v>
      </c>
      <c r="J1682" t="str">
        <f>IF(ISNUMBER(SEARCH("|",D1682)),LEFT(D1682,SEARCH("|",D1682)-1),D1682)</f>
        <v>Drama</v>
      </c>
      <c r="K1682">
        <f>(C1682-H1682)</f>
        <v>3901336</v>
      </c>
      <c r="L1682">
        <f>CORREL(H1682:H5467,C1682:C5467)</f>
        <v>8.6045003426653985E-2</v>
      </c>
    </row>
    <row r="1683" spans="1:12">
      <c r="A1683" t="s">
        <v>1816</v>
      </c>
      <c r="B1683">
        <v>115</v>
      </c>
      <c r="C1683">
        <v>25842000</v>
      </c>
      <c r="D1683" t="s">
        <v>922</v>
      </c>
      <c r="E1683" t="s">
        <v>3056</v>
      </c>
      <c r="F1683" t="s">
        <v>15</v>
      </c>
      <c r="G1683" t="s">
        <v>153</v>
      </c>
      <c r="H1683">
        <v>22000000</v>
      </c>
      <c r="I1683">
        <v>7.4</v>
      </c>
      <c r="J1683" t="str">
        <f>IF(ISNUMBER(SEARCH("|",D1683)),LEFT(D1683,SEARCH("|",D1683)-1),D1683)</f>
        <v>Biography</v>
      </c>
      <c r="K1683">
        <f>(C1683-H1683)</f>
        <v>3842000</v>
      </c>
      <c r="L1683">
        <f>CORREL(H1683:H5468,C1683:C5468)</f>
        <v>8.6015083650505961E-2</v>
      </c>
    </row>
    <row r="1684" spans="1:12">
      <c r="A1684" t="s">
        <v>532</v>
      </c>
      <c r="B1684">
        <v>110</v>
      </c>
      <c r="C1684">
        <v>28831145</v>
      </c>
      <c r="D1684" t="s">
        <v>385</v>
      </c>
      <c r="E1684" t="s">
        <v>3057</v>
      </c>
      <c r="F1684" t="s">
        <v>15</v>
      </c>
      <c r="G1684" t="s">
        <v>16</v>
      </c>
      <c r="H1684">
        <v>25000000</v>
      </c>
      <c r="I1684">
        <v>6.8</v>
      </c>
      <c r="J1684" t="str">
        <f>IF(ISNUMBER(SEARCH("|",D1684)),LEFT(D1684,SEARCH("|",D1684)-1),D1684)</f>
        <v>Drama</v>
      </c>
      <c r="K1684">
        <f>(C1684-H1684)</f>
        <v>3831145</v>
      </c>
      <c r="L1684">
        <f>CORREL(H1684:H5469,C1684:C5469)</f>
        <v>8.6024644859328078E-2</v>
      </c>
    </row>
    <row r="1685" spans="1:12">
      <c r="A1685" t="s">
        <v>3058</v>
      </c>
      <c r="B1685">
        <v>81</v>
      </c>
      <c r="C1685">
        <v>7825820</v>
      </c>
      <c r="D1685" t="s">
        <v>1137</v>
      </c>
      <c r="E1685" t="s">
        <v>3059</v>
      </c>
      <c r="F1685" t="s">
        <v>15</v>
      </c>
      <c r="G1685" t="s">
        <v>16</v>
      </c>
      <c r="H1685">
        <v>4000000</v>
      </c>
      <c r="I1685">
        <v>5.9</v>
      </c>
      <c r="J1685" t="str">
        <f>IF(ISNUMBER(SEARCH("|",D1685)),LEFT(D1685,SEARCH("|",D1685)-1),D1685)</f>
        <v>Crime</v>
      </c>
      <c r="K1685">
        <f>(C1685-H1685)</f>
        <v>3825820</v>
      </c>
      <c r="L1685">
        <f>CORREL(H1685:H5470,C1685:C5470)</f>
        <v>8.6038254807875983E-2</v>
      </c>
    </row>
    <row r="1686" spans="1:12">
      <c r="A1686" t="s">
        <v>2867</v>
      </c>
      <c r="B1686">
        <v>82</v>
      </c>
      <c r="C1686">
        <v>9821335</v>
      </c>
      <c r="D1686" t="s">
        <v>96</v>
      </c>
      <c r="E1686" t="s">
        <v>3060</v>
      </c>
      <c r="F1686" t="s">
        <v>15</v>
      </c>
      <c r="G1686" t="s">
        <v>16</v>
      </c>
      <c r="H1686">
        <v>6000000</v>
      </c>
      <c r="I1686">
        <v>4</v>
      </c>
      <c r="J1686" t="str">
        <f>IF(ISNUMBER(SEARCH("|",D1686)),LEFT(D1686,SEARCH("|",D1686)-1),D1686)</f>
        <v>Comedy</v>
      </c>
      <c r="K1686">
        <f>(C1686-H1686)</f>
        <v>3821335</v>
      </c>
      <c r="L1686">
        <f>CORREL(H1686:H5471,C1686:C5471)</f>
        <v>8.6012022320689746E-2</v>
      </c>
    </row>
    <row r="1687" spans="1:12">
      <c r="A1687" t="s">
        <v>3061</v>
      </c>
      <c r="B1687">
        <v>92</v>
      </c>
      <c r="C1687">
        <v>8786715</v>
      </c>
      <c r="D1687" t="s">
        <v>65</v>
      </c>
      <c r="E1687" t="s">
        <v>3062</v>
      </c>
      <c r="F1687" t="s">
        <v>15</v>
      </c>
      <c r="G1687" t="s">
        <v>16</v>
      </c>
      <c r="H1687">
        <v>5000000</v>
      </c>
      <c r="I1687">
        <v>6.9</v>
      </c>
      <c r="J1687" t="str">
        <f>IF(ISNUMBER(SEARCH("|",D1687)),LEFT(D1687,SEARCH("|",D1687)-1),D1687)</f>
        <v>Comedy</v>
      </c>
      <c r="K1687">
        <f>(C1687-H1687)</f>
        <v>3786715</v>
      </c>
      <c r="L1687">
        <f>CORREL(H1687:H5472,C1687:C5472)</f>
        <v>8.599070043196512E-2</v>
      </c>
    </row>
    <row r="1688" spans="1:12">
      <c r="A1688" t="s">
        <v>3063</v>
      </c>
      <c r="B1688">
        <v>81</v>
      </c>
      <c r="C1688">
        <v>7267324</v>
      </c>
      <c r="D1688" t="s">
        <v>326</v>
      </c>
      <c r="E1688" t="s">
        <v>3064</v>
      </c>
      <c r="F1688" t="s">
        <v>2656</v>
      </c>
      <c r="G1688" t="s">
        <v>1097</v>
      </c>
      <c r="H1688">
        <v>3500000</v>
      </c>
      <c r="I1688">
        <v>7.8</v>
      </c>
      <c r="J1688" t="str">
        <f>IF(ISNUMBER(SEARCH("|",D1688)),LEFT(D1688,SEARCH("|",D1688)-1),D1688)</f>
        <v>Crime</v>
      </c>
      <c r="K1688">
        <f>(C1688-H1688)</f>
        <v>3767324</v>
      </c>
      <c r="L1688">
        <f>CORREL(H1688:H5473,C1688:C5473)</f>
        <v>8.5966847513607517E-2</v>
      </c>
    </row>
    <row r="1689" spans="1:12">
      <c r="A1689" t="s">
        <v>3065</v>
      </c>
      <c r="B1689">
        <v>105</v>
      </c>
      <c r="C1689">
        <v>7159147</v>
      </c>
      <c r="D1689" t="s">
        <v>80</v>
      </c>
      <c r="E1689" t="s">
        <v>3066</v>
      </c>
      <c r="F1689" t="s">
        <v>1316</v>
      </c>
      <c r="G1689" t="s">
        <v>1304</v>
      </c>
      <c r="H1689">
        <v>3400000</v>
      </c>
      <c r="I1689">
        <v>7.5</v>
      </c>
      <c r="J1689" t="str">
        <f>IF(ISNUMBER(SEARCH("|",D1689)),LEFT(D1689,SEARCH("|",D1689)-1),D1689)</f>
        <v>Drama</v>
      </c>
      <c r="K1689">
        <f>(C1689-H1689)</f>
        <v>3759147</v>
      </c>
      <c r="L1689">
        <f>CORREL(H1689:H5474,C1689:C5474)</f>
        <v>8.5939151016321116E-2</v>
      </c>
    </row>
    <row r="1690" spans="1:12">
      <c r="A1690" t="s">
        <v>1458</v>
      </c>
      <c r="B1690">
        <v>105</v>
      </c>
      <c r="C1690">
        <v>53846915</v>
      </c>
      <c r="D1690" t="s">
        <v>3067</v>
      </c>
      <c r="E1690" t="s">
        <v>3068</v>
      </c>
      <c r="F1690" t="s">
        <v>15</v>
      </c>
      <c r="G1690" t="s">
        <v>16</v>
      </c>
      <c r="H1690">
        <v>50100000</v>
      </c>
      <c r="I1690">
        <v>6.6</v>
      </c>
      <c r="J1690" t="str">
        <f>IF(ISNUMBER(SEARCH("|",D1690)),LEFT(D1690,SEARCH("|",D1690)-1),D1690)</f>
        <v>Comedy</v>
      </c>
      <c r="K1690">
        <f>(C1690-H1690)</f>
        <v>3746915</v>
      </c>
      <c r="L1690">
        <f>CORREL(H1690:H5475,C1690:C5475)</f>
        <v>8.5911152773839386E-2</v>
      </c>
    </row>
    <row r="1691" spans="1:12">
      <c r="A1691" t="s">
        <v>3069</v>
      </c>
      <c r="B1691">
        <v>105</v>
      </c>
      <c r="C1691">
        <v>103738726</v>
      </c>
      <c r="D1691" t="s">
        <v>3070</v>
      </c>
      <c r="E1691" t="s">
        <v>3071</v>
      </c>
      <c r="F1691" t="s">
        <v>15</v>
      </c>
      <c r="G1691" t="s">
        <v>16</v>
      </c>
      <c r="H1691">
        <v>100000000</v>
      </c>
      <c r="I1691">
        <v>6.1</v>
      </c>
      <c r="J1691" t="str">
        <f>IF(ISNUMBER(SEARCH("|",D1691)),LEFT(D1691,SEARCH("|",D1691)-1),D1691)</f>
        <v>Action</v>
      </c>
      <c r="K1691">
        <f>(C1691-H1691)</f>
        <v>3738726</v>
      </c>
      <c r="L1691">
        <f>CORREL(H1691:H5476,C1691:C5476)</f>
        <v>8.5937439160330642E-2</v>
      </c>
    </row>
    <row r="1692" spans="1:12">
      <c r="A1692" t="s">
        <v>3072</v>
      </c>
      <c r="B1692">
        <v>90</v>
      </c>
      <c r="C1692">
        <v>4000000</v>
      </c>
      <c r="D1692" t="s">
        <v>686</v>
      </c>
      <c r="E1692" t="s">
        <v>3073</v>
      </c>
      <c r="F1692" t="s">
        <v>15</v>
      </c>
      <c r="G1692" t="s">
        <v>16</v>
      </c>
      <c r="H1692">
        <v>350000</v>
      </c>
      <c r="I1692">
        <v>4.7</v>
      </c>
      <c r="J1692" t="str">
        <f>IF(ISNUMBER(SEARCH("|",D1692)),LEFT(D1692,SEARCH("|",D1692)-1),D1692)</f>
        <v>Action</v>
      </c>
      <c r="K1692">
        <f>(C1692-H1692)</f>
        <v>3650000</v>
      </c>
      <c r="L1692">
        <f>CORREL(H1692:H5477,C1692:C5477)</f>
        <v>8.5876068767170272E-2</v>
      </c>
    </row>
    <row r="1693" spans="1:12">
      <c r="A1693" t="s">
        <v>3074</v>
      </c>
      <c r="B1693">
        <v>91</v>
      </c>
      <c r="C1693">
        <v>10149779</v>
      </c>
      <c r="D1693" t="s">
        <v>856</v>
      </c>
      <c r="E1693" t="s">
        <v>3075</v>
      </c>
      <c r="F1693" t="s">
        <v>15</v>
      </c>
      <c r="G1693" t="s">
        <v>16</v>
      </c>
      <c r="H1693">
        <v>6500000</v>
      </c>
      <c r="I1693">
        <v>3.6</v>
      </c>
      <c r="J1693" t="str">
        <f>IF(ISNUMBER(SEARCH("|",D1693)),LEFT(D1693,SEARCH("|",D1693)-1),D1693)</f>
        <v>Horror</v>
      </c>
      <c r="K1693">
        <f>(C1693-H1693)</f>
        <v>3649779</v>
      </c>
      <c r="L1693">
        <f>CORREL(H1693:H5478,C1693:C5478)</f>
        <v>8.5839747723918669E-2</v>
      </c>
    </row>
    <row r="1694" spans="1:12">
      <c r="A1694" t="s">
        <v>518</v>
      </c>
      <c r="B1694">
        <v>120</v>
      </c>
      <c r="C1694">
        <v>153629485</v>
      </c>
      <c r="D1694" t="s">
        <v>18</v>
      </c>
      <c r="E1694" t="s">
        <v>3076</v>
      </c>
      <c r="F1694" t="s">
        <v>15</v>
      </c>
      <c r="G1694" t="s">
        <v>138</v>
      </c>
      <c r="H1694">
        <v>150000000</v>
      </c>
      <c r="I1694">
        <v>8.1</v>
      </c>
      <c r="J1694" t="str">
        <f>IF(ISNUMBER(SEARCH("|",D1694)),LEFT(D1694,SEARCH("|",D1694)-1),D1694)</f>
        <v>Action</v>
      </c>
      <c r="K1694">
        <f>(C1694-H1694)</f>
        <v>3629485</v>
      </c>
      <c r="L1694">
        <f>CORREL(H1694:H5479,C1694:C5479)</f>
        <v>8.5819255503854802E-2</v>
      </c>
    </row>
    <row r="1695" spans="1:12">
      <c r="A1695" t="s">
        <v>3077</v>
      </c>
      <c r="B1695">
        <v>98</v>
      </c>
      <c r="C1695">
        <v>14114488</v>
      </c>
      <c r="D1695" t="s">
        <v>867</v>
      </c>
      <c r="E1695" t="s">
        <v>3078</v>
      </c>
      <c r="F1695" t="s">
        <v>15</v>
      </c>
      <c r="G1695" t="s">
        <v>16</v>
      </c>
      <c r="H1695">
        <v>10500000</v>
      </c>
      <c r="I1695">
        <v>4.5</v>
      </c>
      <c r="J1695" t="str">
        <f>IF(ISNUMBER(SEARCH("|",D1695)),LEFT(D1695,SEARCH("|",D1695)-1),D1695)</f>
        <v>Horror</v>
      </c>
      <c r="K1695">
        <f>(C1695-H1695)</f>
        <v>3614488</v>
      </c>
      <c r="L1695">
        <f>CORREL(H1695:H5480,C1695:C5480)</f>
        <v>8.5518130778539272E-2</v>
      </c>
    </row>
    <row r="1696" spans="1:12">
      <c r="A1696" t="s">
        <v>2553</v>
      </c>
      <c r="B1696">
        <v>178</v>
      </c>
      <c r="C1696">
        <v>75600000</v>
      </c>
      <c r="D1696" t="s">
        <v>374</v>
      </c>
      <c r="E1696" t="s">
        <v>3079</v>
      </c>
      <c r="F1696" t="s">
        <v>15</v>
      </c>
      <c r="G1696" t="s">
        <v>16</v>
      </c>
      <c r="H1696">
        <v>72000000</v>
      </c>
      <c r="I1696">
        <v>8.4</v>
      </c>
      <c r="J1696" t="str">
        <f>IF(ISNUMBER(SEARCH("|",D1696)),LEFT(D1696,SEARCH("|",D1696)-1),D1696)</f>
        <v>Biography</v>
      </c>
      <c r="K1696">
        <f>(C1696-H1696)</f>
        <v>3600000</v>
      </c>
      <c r="L1696">
        <f>CORREL(H1696:H5481,C1696:C5481)</f>
        <v>8.5506721254866538E-2</v>
      </c>
    </row>
    <row r="1697" spans="1:12">
      <c r="A1697" t="s">
        <v>3080</v>
      </c>
      <c r="B1697">
        <v>139</v>
      </c>
      <c r="C1697">
        <v>31600000</v>
      </c>
      <c r="D1697" t="s">
        <v>3081</v>
      </c>
      <c r="E1697" t="s">
        <v>3082</v>
      </c>
      <c r="F1697" t="s">
        <v>15</v>
      </c>
      <c r="G1697" t="s">
        <v>16</v>
      </c>
      <c r="H1697">
        <v>28000000</v>
      </c>
      <c r="I1697">
        <v>6.9</v>
      </c>
      <c r="J1697" t="str">
        <f>IF(ISNUMBER(SEARCH("|",D1697)),LEFT(D1697,SEARCH("|",D1697)-1),D1697)</f>
        <v>Adventure</v>
      </c>
      <c r="K1697">
        <f>(C1697-H1697)</f>
        <v>3600000</v>
      </c>
      <c r="L1697">
        <f>CORREL(H1697:H5482,C1697:C5482)</f>
        <v>8.5513219694056189E-2</v>
      </c>
    </row>
    <row r="1698" spans="1:12">
      <c r="A1698" t="s">
        <v>3083</v>
      </c>
      <c r="B1698">
        <v>121</v>
      </c>
      <c r="C1698">
        <v>16574731</v>
      </c>
      <c r="D1698" t="s">
        <v>720</v>
      </c>
      <c r="E1698" t="s">
        <v>3084</v>
      </c>
      <c r="F1698" t="s">
        <v>15</v>
      </c>
      <c r="G1698" t="s">
        <v>16</v>
      </c>
      <c r="H1698">
        <v>13000000</v>
      </c>
      <c r="I1698">
        <v>5.8</v>
      </c>
      <c r="J1698" t="str">
        <f>IF(ISNUMBER(SEARCH("|",D1698)),LEFT(D1698,SEARCH("|",D1698)-1),D1698)</f>
        <v>Drama</v>
      </c>
      <c r="K1698">
        <f>(C1698-H1698)</f>
        <v>3574731</v>
      </c>
      <c r="L1698">
        <f>CORREL(H1698:H5483,C1698:C5483)</f>
        <v>8.5530348187908833E-2</v>
      </c>
    </row>
    <row r="1699" spans="1:12">
      <c r="A1699" t="s">
        <v>618</v>
      </c>
      <c r="B1699">
        <v>98</v>
      </c>
      <c r="C1699">
        <v>3799339</v>
      </c>
      <c r="D1699" t="s">
        <v>2699</v>
      </c>
      <c r="E1699" t="s">
        <v>3085</v>
      </c>
      <c r="F1699" t="s">
        <v>15</v>
      </c>
      <c r="G1699" t="s">
        <v>16</v>
      </c>
      <c r="H1699">
        <v>250000</v>
      </c>
      <c r="I1699">
        <v>7.2</v>
      </c>
      <c r="J1699" t="str">
        <f>IF(ISNUMBER(SEARCH("|",D1699)),LEFT(D1699,SEARCH("|",D1699)-1),D1699)</f>
        <v>Crime</v>
      </c>
      <c r="K1699">
        <f>(C1699-H1699)</f>
        <v>3549339</v>
      </c>
      <c r="L1699">
        <f>CORREL(H1699:H5484,C1699:C5484)</f>
        <v>8.552412241538479E-2</v>
      </c>
    </row>
    <row r="1700" spans="1:12">
      <c r="A1700" t="s">
        <v>3086</v>
      </c>
      <c r="B1700">
        <v>101</v>
      </c>
      <c r="C1700">
        <v>6517198</v>
      </c>
      <c r="D1700" t="s">
        <v>326</v>
      </c>
      <c r="E1700" t="s">
        <v>3087</v>
      </c>
      <c r="F1700" t="s">
        <v>1316</v>
      </c>
      <c r="G1700" t="s">
        <v>3088</v>
      </c>
      <c r="H1700">
        <v>3000000</v>
      </c>
      <c r="I1700">
        <v>7.5</v>
      </c>
      <c r="J1700" t="str">
        <f>IF(ISNUMBER(SEARCH("|",D1700)),LEFT(D1700,SEARCH("|",D1700)-1),D1700)</f>
        <v>Crime</v>
      </c>
      <c r="K1700">
        <f>(C1700-H1700)</f>
        <v>3517198</v>
      </c>
      <c r="L1700">
        <f>CORREL(H1700:H5485,C1700:C5485)</f>
        <v>8.5487236125283625E-2</v>
      </c>
    </row>
    <row r="1701" spans="1:12">
      <c r="A1701" t="s">
        <v>347</v>
      </c>
      <c r="B1701">
        <v>115</v>
      </c>
      <c r="C1701">
        <v>48472213</v>
      </c>
      <c r="D1701" t="s">
        <v>113</v>
      </c>
      <c r="E1701" t="s">
        <v>3089</v>
      </c>
      <c r="F1701" t="s">
        <v>15</v>
      </c>
      <c r="G1701" t="s">
        <v>16</v>
      </c>
      <c r="H1701">
        <v>45000000</v>
      </c>
      <c r="I1701">
        <v>5</v>
      </c>
      <c r="J1701" t="str">
        <f>IF(ISNUMBER(SEARCH("|",D1701)),LEFT(D1701,SEARCH("|",D1701)-1),D1701)</f>
        <v>Action</v>
      </c>
      <c r="K1701">
        <f>(C1701-H1701)</f>
        <v>3472213</v>
      </c>
      <c r="L1701">
        <f>CORREL(H1701:H5486,C1701:C5486)</f>
        <v>8.5457691596615037E-2</v>
      </c>
    </row>
    <row r="1702" spans="1:12">
      <c r="A1702" t="s">
        <v>1416</v>
      </c>
      <c r="B1702">
        <v>128</v>
      </c>
      <c r="C1702">
        <v>37432299</v>
      </c>
      <c r="D1702" t="s">
        <v>20</v>
      </c>
      <c r="E1702" t="s">
        <v>3090</v>
      </c>
      <c r="F1702" t="s">
        <v>15</v>
      </c>
      <c r="G1702" t="s">
        <v>16</v>
      </c>
      <c r="H1702">
        <v>34000000</v>
      </c>
      <c r="I1702">
        <v>7.1</v>
      </c>
      <c r="J1702" t="str">
        <f>IF(ISNUMBER(SEARCH("|",D1702)),LEFT(D1702,SEARCH("|",D1702)-1),D1702)</f>
        <v>Drama</v>
      </c>
      <c r="K1702">
        <f>(C1702-H1702)</f>
        <v>3432299</v>
      </c>
      <c r="L1702">
        <f>CORREL(H1702:H5487,C1702:C5487)</f>
        <v>8.5484586226927173E-2</v>
      </c>
    </row>
    <row r="1703" spans="1:12">
      <c r="A1703" t="s">
        <v>64</v>
      </c>
      <c r="B1703">
        <v>104</v>
      </c>
      <c r="C1703">
        <v>58422650</v>
      </c>
      <c r="D1703" t="s">
        <v>293</v>
      </c>
      <c r="E1703" t="s">
        <v>3091</v>
      </c>
      <c r="F1703" t="s">
        <v>15</v>
      </c>
      <c r="G1703" t="s">
        <v>16</v>
      </c>
      <c r="H1703">
        <v>55000000</v>
      </c>
      <c r="I1703">
        <v>6.4</v>
      </c>
      <c r="J1703" t="str">
        <f>IF(ISNUMBER(SEARCH("|",D1703)),LEFT(D1703,SEARCH("|",D1703)-1),D1703)</f>
        <v>Comedy</v>
      </c>
      <c r="K1703">
        <f>(C1703-H1703)</f>
        <v>3422650</v>
      </c>
      <c r="L1703">
        <f>CORREL(H1703:H5488,C1703:C5488)</f>
        <v>8.5507011423515245E-2</v>
      </c>
    </row>
    <row r="1704" spans="1:12">
      <c r="A1704" t="s">
        <v>2935</v>
      </c>
      <c r="B1704">
        <v>104</v>
      </c>
      <c r="C1704">
        <v>23393765</v>
      </c>
      <c r="D1704" t="s">
        <v>20</v>
      </c>
      <c r="E1704" t="s">
        <v>3092</v>
      </c>
      <c r="F1704" t="s">
        <v>15</v>
      </c>
      <c r="G1704" t="s">
        <v>16</v>
      </c>
      <c r="H1704">
        <v>20000000</v>
      </c>
      <c r="I1704">
        <v>6.3</v>
      </c>
      <c r="J1704" t="str">
        <f>IF(ISNUMBER(SEARCH("|",D1704)),LEFT(D1704,SEARCH("|",D1704)-1),D1704)</f>
        <v>Drama</v>
      </c>
      <c r="K1704">
        <f>(C1704-H1704)</f>
        <v>3393765</v>
      </c>
      <c r="L1704">
        <f>CORREL(H1704:H5489,C1704:C5489)</f>
        <v>8.5531567375277257E-2</v>
      </c>
    </row>
    <row r="1705" spans="1:12">
      <c r="A1705" t="s">
        <v>1085</v>
      </c>
      <c r="B1705">
        <v>115</v>
      </c>
      <c r="C1705">
        <v>5383834</v>
      </c>
      <c r="D1705" t="s">
        <v>493</v>
      </c>
      <c r="E1705" t="s">
        <v>3093</v>
      </c>
      <c r="F1705" t="s">
        <v>1316</v>
      </c>
      <c r="G1705" t="s">
        <v>1317</v>
      </c>
      <c r="H1705">
        <v>2000000</v>
      </c>
      <c r="I1705">
        <v>8.1</v>
      </c>
      <c r="J1705" t="str">
        <f>IF(ISNUMBER(SEARCH("|",D1705)),LEFT(D1705,SEARCH("|",D1705)-1),D1705)</f>
        <v>Drama</v>
      </c>
      <c r="K1705">
        <f>(C1705-H1705)</f>
        <v>3383834</v>
      </c>
      <c r="L1705">
        <f>CORREL(H1705:H5490,C1705:C5490)</f>
        <v>8.55376704147328E-2</v>
      </c>
    </row>
    <row r="1706" spans="1:12">
      <c r="A1706" t="s">
        <v>3094</v>
      </c>
      <c r="B1706">
        <v>148</v>
      </c>
      <c r="C1706">
        <v>18352454</v>
      </c>
      <c r="D1706" t="s">
        <v>1891</v>
      </c>
      <c r="E1706" t="s">
        <v>3095</v>
      </c>
      <c r="F1706" t="s">
        <v>15</v>
      </c>
      <c r="G1706" t="s">
        <v>16</v>
      </c>
      <c r="H1706">
        <v>15000000</v>
      </c>
      <c r="I1706">
        <v>8.1999999999999993</v>
      </c>
      <c r="J1706" t="str">
        <f>IF(ISNUMBER(SEARCH("|",D1706)),LEFT(D1706,SEARCH("|",D1706)-1),D1706)</f>
        <v>Adventure</v>
      </c>
      <c r="K1706">
        <f>(C1706-H1706)</f>
        <v>3352454</v>
      </c>
      <c r="L1706">
        <f>CORREL(H1706:H5491,C1706:C5491)</f>
        <v>8.550523314506113E-2</v>
      </c>
    </row>
    <row r="1707" spans="1:12">
      <c r="A1707" t="s">
        <v>702</v>
      </c>
      <c r="B1707">
        <v>142</v>
      </c>
      <c r="C1707">
        <v>28341469</v>
      </c>
      <c r="D1707" t="s">
        <v>326</v>
      </c>
      <c r="E1707" t="s">
        <v>3096</v>
      </c>
      <c r="F1707" t="s">
        <v>15</v>
      </c>
      <c r="G1707" t="s">
        <v>16</v>
      </c>
      <c r="H1707">
        <v>25000000</v>
      </c>
      <c r="I1707">
        <v>9.3000000000000007</v>
      </c>
      <c r="J1707" t="str">
        <f>IF(ISNUMBER(SEARCH("|",D1707)),LEFT(D1707,SEARCH("|",D1707)-1),D1707)</f>
        <v>Crime</v>
      </c>
      <c r="K1707">
        <f>(C1707-H1707)</f>
        <v>3341469</v>
      </c>
      <c r="L1707">
        <f>CORREL(H1707:H5492,C1707:C5492)</f>
        <v>8.5502527845307513E-2</v>
      </c>
    </row>
    <row r="1708" spans="1:12">
      <c r="A1708" t="s">
        <v>1223</v>
      </c>
      <c r="B1708">
        <v>120</v>
      </c>
      <c r="C1708">
        <v>5731103</v>
      </c>
      <c r="D1708" t="s">
        <v>1589</v>
      </c>
      <c r="E1708" t="s">
        <v>3097</v>
      </c>
      <c r="F1708" t="s">
        <v>15</v>
      </c>
      <c r="G1708" t="s">
        <v>16</v>
      </c>
      <c r="H1708">
        <v>2400000</v>
      </c>
      <c r="I1708">
        <v>6.8</v>
      </c>
      <c r="J1708" t="str">
        <f>IF(ISNUMBER(SEARCH("|",D1708)),LEFT(D1708,SEARCH("|",D1708)-1),D1708)</f>
        <v>Drama</v>
      </c>
      <c r="K1708">
        <f>(C1708-H1708)</f>
        <v>3331103</v>
      </c>
      <c r="L1708">
        <f>CORREL(H1708:H5493,C1708:C5493)</f>
        <v>8.551575299182658E-2</v>
      </c>
    </row>
    <row r="1709" spans="1:12">
      <c r="A1709" t="s">
        <v>103</v>
      </c>
      <c r="B1709">
        <v>142</v>
      </c>
      <c r="C1709">
        <v>113330342</v>
      </c>
      <c r="D1709" t="s">
        <v>3098</v>
      </c>
      <c r="E1709" t="s">
        <v>3099</v>
      </c>
      <c r="F1709" t="s">
        <v>15</v>
      </c>
      <c r="G1709" t="s">
        <v>16</v>
      </c>
      <c r="H1709">
        <v>110000000</v>
      </c>
      <c r="I1709">
        <v>7.1</v>
      </c>
      <c r="J1709" t="str">
        <f>IF(ISNUMBER(SEARCH("|",D1709)),LEFT(D1709,SEARCH("|",D1709)-1),D1709)</f>
        <v>Action</v>
      </c>
      <c r="K1709">
        <f>(C1709-H1709)</f>
        <v>3330342</v>
      </c>
      <c r="L1709">
        <f>CORREL(H1709:H5494,C1709:C5494)</f>
        <v>8.5484235786620844E-2</v>
      </c>
    </row>
    <row r="1710" spans="1:12">
      <c r="A1710" t="s">
        <v>809</v>
      </c>
      <c r="B1710">
        <v>101</v>
      </c>
      <c r="C1710">
        <v>8025872</v>
      </c>
      <c r="D1710" t="s">
        <v>2642</v>
      </c>
      <c r="E1710" t="s">
        <v>3100</v>
      </c>
      <c r="F1710" t="s">
        <v>15</v>
      </c>
      <c r="G1710" t="s">
        <v>16</v>
      </c>
      <c r="H1710">
        <v>4700000</v>
      </c>
      <c r="I1710">
        <v>5.5</v>
      </c>
      <c r="J1710" t="str">
        <f>IF(ISNUMBER(SEARCH("|",D1710)),LEFT(D1710,SEARCH("|",D1710)-1),D1710)</f>
        <v>Comedy</v>
      </c>
      <c r="K1710">
        <f>(C1710-H1710)</f>
        <v>3325872</v>
      </c>
      <c r="L1710">
        <f>CORREL(H1710:H5495,C1710:C5495)</f>
        <v>8.5387460825471204E-2</v>
      </c>
    </row>
    <row r="1711" spans="1:12">
      <c r="A1711" t="s">
        <v>2963</v>
      </c>
      <c r="B1711">
        <v>99</v>
      </c>
      <c r="C1711">
        <v>3500000</v>
      </c>
      <c r="D1711" t="s">
        <v>3101</v>
      </c>
      <c r="E1711" t="s">
        <v>3102</v>
      </c>
      <c r="F1711" t="s">
        <v>2965</v>
      </c>
      <c r="G1711" t="s">
        <v>2966</v>
      </c>
      <c r="H1711">
        <v>200000</v>
      </c>
      <c r="I1711">
        <v>8</v>
      </c>
      <c r="J1711" t="str">
        <f>IF(ISNUMBER(SEARCH("|",D1711)),LEFT(D1711,SEARCH("|",D1711)-1),D1711)</f>
        <v>Action</v>
      </c>
      <c r="K1711">
        <f>(C1711-H1711)</f>
        <v>3300000</v>
      </c>
      <c r="L1711">
        <f>CORREL(H1711:H5496,C1711:C5496)</f>
        <v>8.5361919704683931E-2</v>
      </c>
    </row>
    <row r="1712" spans="1:12">
      <c r="A1712" t="s">
        <v>2337</v>
      </c>
      <c r="B1712">
        <v>123</v>
      </c>
      <c r="C1712">
        <v>15294553</v>
      </c>
      <c r="D1712" t="s">
        <v>239</v>
      </c>
      <c r="E1712" t="s">
        <v>3103</v>
      </c>
      <c r="F1712" t="s">
        <v>15</v>
      </c>
      <c r="G1712" t="s">
        <v>153</v>
      </c>
      <c r="H1712">
        <v>12000000</v>
      </c>
      <c r="I1712">
        <v>7.8</v>
      </c>
      <c r="J1712" t="str">
        <f>IF(ISNUMBER(SEARCH("|",D1712)),LEFT(D1712,SEARCH("|",D1712)-1),D1712)</f>
        <v>Drama</v>
      </c>
      <c r="K1712">
        <f>(C1712-H1712)</f>
        <v>3294553</v>
      </c>
      <c r="L1712">
        <f>CORREL(H1712:H5497,C1712:C5497)</f>
        <v>8.5324279187444146E-2</v>
      </c>
    </row>
    <row r="1713" spans="1:12">
      <c r="A1713" t="s">
        <v>1115</v>
      </c>
      <c r="B1713">
        <v>97</v>
      </c>
      <c r="C1713">
        <v>23292105</v>
      </c>
      <c r="D1713" t="s">
        <v>1295</v>
      </c>
      <c r="E1713" t="s">
        <v>3104</v>
      </c>
      <c r="F1713" t="s">
        <v>15</v>
      </c>
      <c r="G1713" t="s">
        <v>16</v>
      </c>
      <c r="H1713">
        <v>20000000</v>
      </c>
      <c r="I1713">
        <v>5.3</v>
      </c>
      <c r="J1713" t="str">
        <f>IF(ISNUMBER(SEARCH("|",D1713)),LEFT(D1713,SEARCH("|",D1713)-1),D1713)</f>
        <v>Action</v>
      </c>
      <c r="K1713">
        <f>(C1713-H1713)</f>
        <v>3292105</v>
      </c>
      <c r="L1713">
        <f>CORREL(H1713:H5498,C1713:C5498)</f>
        <v>8.5315507117655273E-2</v>
      </c>
    </row>
    <row r="1714" spans="1:12">
      <c r="A1714" t="s">
        <v>275</v>
      </c>
      <c r="B1714">
        <v>105</v>
      </c>
      <c r="C1714">
        <v>45290318</v>
      </c>
      <c r="D1714" t="s">
        <v>730</v>
      </c>
      <c r="E1714" t="s">
        <v>3105</v>
      </c>
      <c r="F1714" t="s">
        <v>15</v>
      </c>
      <c r="G1714" t="s">
        <v>16</v>
      </c>
      <c r="H1714">
        <v>42000000</v>
      </c>
      <c r="I1714">
        <v>6.5</v>
      </c>
      <c r="J1714" t="str">
        <f>IF(ISNUMBER(SEARCH("|",D1714)),LEFT(D1714,SEARCH("|",D1714)-1),D1714)</f>
        <v>Action</v>
      </c>
      <c r="K1714">
        <f>(C1714-H1714)</f>
        <v>3290318</v>
      </c>
      <c r="L1714">
        <f>CORREL(H1714:H5499,C1714:C5499)</f>
        <v>8.532150436364358E-2</v>
      </c>
    </row>
    <row r="1715" spans="1:12">
      <c r="A1715" t="s">
        <v>17</v>
      </c>
      <c r="B1715">
        <v>86</v>
      </c>
      <c r="C1715">
        <v>4007792</v>
      </c>
      <c r="D1715" t="s">
        <v>233</v>
      </c>
      <c r="E1715" t="s">
        <v>3106</v>
      </c>
      <c r="F1715" t="s">
        <v>15</v>
      </c>
      <c r="G1715" t="s">
        <v>16</v>
      </c>
      <c r="H1715">
        <v>750000</v>
      </c>
      <c r="I1715">
        <v>7</v>
      </c>
      <c r="J1715" t="str">
        <f>IF(ISNUMBER(SEARCH("|",D1715)),LEFT(D1715,SEARCH("|",D1715)-1),D1715)</f>
        <v>Comedy</v>
      </c>
      <c r="K1715">
        <f>(C1715-H1715)</f>
        <v>3257792</v>
      </c>
      <c r="L1715">
        <f>CORREL(H1715:H5500,C1715:C5500)</f>
        <v>8.5348047098882204E-2</v>
      </c>
    </row>
    <row r="1716" spans="1:12">
      <c r="A1716" t="s">
        <v>2623</v>
      </c>
      <c r="B1716">
        <v>81</v>
      </c>
      <c r="C1716">
        <v>22245861</v>
      </c>
      <c r="D1716" t="s">
        <v>65</v>
      </c>
      <c r="E1716" t="s">
        <v>3107</v>
      </c>
      <c r="F1716" t="s">
        <v>15</v>
      </c>
      <c r="G1716" t="s">
        <v>16</v>
      </c>
      <c r="H1716">
        <v>19000000</v>
      </c>
      <c r="I1716">
        <v>7.7</v>
      </c>
      <c r="J1716" t="str">
        <f>IF(ISNUMBER(SEARCH("|",D1716)),LEFT(D1716,SEARCH("|",D1716)-1),D1716)</f>
        <v>Comedy</v>
      </c>
      <c r="K1716">
        <f>(C1716-H1716)</f>
        <v>3245861</v>
      </c>
      <c r="L1716">
        <f>CORREL(H1716:H5501,C1716:C5501)</f>
        <v>8.5311807318718957E-2</v>
      </c>
    </row>
    <row r="1717" spans="1:12">
      <c r="A1717" t="s">
        <v>3108</v>
      </c>
      <c r="B1717">
        <v>104</v>
      </c>
      <c r="C1717">
        <v>4231500</v>
      </c>
      <c r="D1717" t="s">
        <v>20</v>
      </c>
      <c r="E1717" t="s">
        <v>3109</v>
      </c>
      <c r="F1717" t="s">
        <v>2834</v>
      </c>
      <c r="G1717" t="s">
        <v>2835</v>
      </c>
      <c r="H1717">
        <v>1000000</v>
      </c>
      <c r="I1717">
        <v>7.8</v>
      </c>
      <c r="J1717" t="str">
        <f>IF(ISNUMBER(SEARCH("|",D1717)),LEFT(D1717,SEARCH("|",D1717)-1),D1717)</f>
        <v>Drama</v>
      </c>
      <c r="K1717">
        <f>(C1717-H1717)</f>
        <v>3231500</v>
      </c>
      <c r="L1717">
        <f>CORREL(H1717:H5502,C1717:C5502)</f>
        <v>8.5316104893258873E-2</v>
      </c>
    </row>
    <row r="1718" spans="1:12">
      <c r="A1718" t="s">
        <v>3110</v>
      </c>
      <c r="B1718">
        <v>119</v>
      </c>
      <c r="C1718">
        <v>35228696</v>
      </c>
      <c r="D1718" t="s">
        <v>1162</v>
      </c>
      <c r="E1718" t="s">
        <v>3111</v>
      </c>
      <c r="F1718" t="s">
        <v>15</v>
      </c>
      <c r="G1718" t="s">
        <v>16</v>
      </c>
      <c r="H1718">
        <v>32000000</v>
      </c>
      <c r="I1718">
        <v>6.5</v>
      </c>
      <c r="J1718" t="str">
        <f>IF(ISNUMBER(SEARCH("|",D1718)),LEFT(D1718,SEARCH("|",D1718)-1),D1718)</f>
        <v>Drama</v>
      </c>
      <c r="K1718">
        <f>(C1718-H1718)</f>
        <v>3228696</v>
      </c>
      <c r="L1718">
        <f>CORREL(H1718:H5503,C1718:C5503)</f>
        <v>8.5280457613837221E-2</v>
      </c>
    </row>
    <row r="1719" spans="1:12">
      <c r="A1719" t="s">
        <v>2430</v>
      </c>
      <c r="B1719">
        <v>93</v>
      </c>
      <c r="C1719">
        <v>68208190</v>
      </c>
      <c r="D1719" t="s">
        <v>303</v>
      </c>
      <c r="E1719" t="s">
        <v>3112</v>
      </c>
      <c r="F1719" t="s">
        <v>15</v>
      </c>
      <c r="G1719" t="s">
        <v>16</v>
      </c>
      <c r="H1719">
        <v>65000000</v>
      </c>
      <c r="I1719">
        <v>6.3</v>
      </c>
      <c r="J1719" t="str">
        <f>IF(ISNUMBER(SEARCH("|",D1719)),LEFT(D1719,SEARCH("|",D1719)-1),D1719)</f>
        <v>Action</v>
      </c>
      <c r="K1719">
        <f>(C1719-H1719)</f>
        <v>3208190</v>
      </c>
      <c r="L1719">
        <f>CORREL(H1719:H5504,C1719:C5504)</f>
        <v>8.5301273579269352E-2</v>
      </c>
    </row>
    <row r="1720" spans="1:12">
      <c r="A1720" t="s">
        <v>3113</v>
      </c>
      <c r="B1720">
        <v>109</v>
      </c>
      <c r="C1720">
        <v>23179303</v>
      </c>
      <c r="D1720" t="s">
        <v>1060</v>
      </c>
      <c r="E1720" t="s">
        <v>3114</v>
      </c>
      <c r="F1720" t="s">
        <v>15</v>
      </c>
      <c r="G1720" t="s">
        <v>3115</v>
      </c>
      <c r="H1720">
        <v>20000000</v>
      </c>
      <c r="I1720">
        <v>5.8</v>
      </c>
      <c r="J1720" t="str">
        <f>IF(ISNUMBER(SEARCH("|",D1720)),LEFT(D1720,SEARCH("|",D1720)-1),D1720)</f>
        <v>Adventure</v>
      </c>
      <c r="K1720">
        <f>(C1720-H1720)</f>
        <v>3179303</v>
      </c>
      <c r="L1720">
        <f>CORREL(H1720:H5505,C1720:C5505)</f>
        <v>8.53178345718653E-2</v>
      </c>
    </row>
    <row r="1721" spans="1:12">
      <c r="A1721" t="s">
        <v>547</v>
      </c>
      <c r="B1721">
        <v>84</v>
      </c>
      <c r="C1721">
        <v>3216970</v>
      </c>
      <c r="D1721" t="s">
        <v>80</v>
      </c>
      <c r="E1721" t="s">
        <v>3116</v>
      </c>
      <c r="F1721" t="s">
        <v>15</v>
      </c>
      <c r="G1721" t="s">
        <v>16</v>
      </c>
      <c r="H1721">
        <v>60000</v>
      </c>
      <c r="I1721">
        <v>7.5</v>
      </c>
      <c r="J1721" t="str">
        <f>IF(ISNUMBER(SEARCH("|",D1721)),LEFT(D1721,SEARCH("|",D1721)-1),D1721)</f>
        <v>Drama</v>
      </c>
      <c r="K1721">
        <f>(C1721-H1721)</f>
        <v>3156970</v>
      </c>
      <c r="L1721">
        <f>CORREL(H1721:H5506,C1721:C5506)</f>
        <v>8.5323705839569747E-2</v>
      </c>
    </row>
    <row r="1722" spans="1:12">
      <c r="A1722" t="s">
        <v>3117</v>
      </c>
      <c r="B1722">
        <v>90</v>
      </c>
      <c r="C1722">
        <v>3388210</v>
      </c>
      <c r="D1722" t="s">
        <v>20</v>
      </c>
      <c r="E1722" t="s">
        <v>3118</v>
      </c>
      <c r="F1722" t="s">
        <v>15</v>
      </c>
      <c r="G1722" t="s">
        <v>16</v>
      </c>
      <c r="H1722">
        <v>250000</v>
      </c>
      <c r="I1722">
        <v>6.7</v>
      </c>
      <c r="J1722" t="str">
        <f>IF(ISNUMBER(SEARCH("|",D1722)),LEFT(D1722,SEARCH("|",D1722)-1),D1722)</f>
        <v>Drama</v>
      </c>
      <c r="K1722">
        <f>(C1722-H1722)</f>
        <v>3138210</v>
      </c>
      <c r="L1722">
        <f>CORREL(H1722:H5507,C1722:C5507)</f>
        <v>8.5285273257658903E-2</v>
      </c>
    </row>
    <row r="1723" spans="1:12">
      <c r="A1723" t="s">
        <v>3119</v>
      </c>
      <c r="B1723">
        <v>103</v>
      </c>
      <c r="C1723">
        <v>5132222</v>
      </c>
      <c r="D1723" t="s">
        <v>2040</v>
      </c>
      <c r="E1723" t="s">
        <v>3120</v>
      </c>
      <c r="F1723" t="s">
        <v>15</v>
      </c>
      <c r="G1723" t="s">
        <v>472</v>
      </c>
      <c r="H1723">
        <v>2000000</v>
      </c>
      <c r="I1723">
        <v>7.2</v>
      </c>
      <c r="J1723" t="str">
        <f>IF(ISNUMBER(SEARCH("|",D1723)),LEFT(D1723,SEARCH("|",D1723)-1),D1723)</f>
        <v>Drama</v>
      </c>
      <c r="K1723">
        <f>(C1723-H1723)</f>
        <v>3132222</v>
      </c>
      <c r="L1723">
        <f>CORREL(H1723:H5508,C1723:C5508)</f>
        <v>8.5247297845262374E-2</v>
      </c>
    </row>
    <row r="1724" spans="1:12">
      <c r="A1724" t="s">
        <v>669</v>
      </c>
      <c r="B1724">
        <v>124</v>
      </c>
      <c r="C1724">
        <v>78120196</v>
      </c>
      <c r="D1724" t="s">
        <v>3098</v>
      </c>
      <c r="E1724" t="s">
        <v>3121</v>
      </c>
      <c r="F1724" t="s">
        <v>15</v>
      </c>
      <c r="G1724" t="s">
        <v>16</v>
      </c>
      <c r="H1724">
        <v>75000000</v>
      </c>
      <c r="I1724">
        <v>7.1</v>
      </c>
      <c r="J1724" t="str">
        <f>IF(ISNUMBER(SEARCH("|",D1724)),LEFT(D1724,SEARCH("|",D1724)-1),D1724)</f>
        <v>Action</v>
      </c>
      <c r="K1724">
        <f>(C1724-H1724)</f>
        <v>3120196</v>
      </c>
      <c r="L1724">
        <f>CORREL(H1724:H5509,C1724:C5509)</f>
        <v>8.5214111724086564E-2</v>
      </c>
    </row>
    <row r="1725" spans="1:12">
      <c r="A1725" t="s">
        <v>238</v>
      </c>
      <c r="B1725">
        <v>100</v>
      </c>
      <c r="C1725">
        <v>4599680</v>
      </c>
      <c r="D1725" t="s">
        <v>256</v>
      </c>
      <c r="E1725" t="s">
        <v>3122</v>
      </c>
      <c r="F1725" t="s">
        <v>15</v>
      </c>
      <c r="G1725" t="s">
        <v>16</v>
      </c>
      <c r="H1725">
        <v>1500000</v>
      </c>
      <c r="I1725">
        <v>6.8</v>
      </c>
      <c r="J1725" t="str">
        <f>IF(ISNUMBER(SEARCH("|",D1725)),LEFT(D1725,SEARCH("|",D1725)-1),D1725)</f>
        <v>Drama</v>
      </c>
      <c r="K1725">
        <f>(C1725-H1725)</f>
        <v>3099680</v>
      </c>
      <c r="L1725">
        <f>CORREL(H1725:H5510,C1725:C5510)</f>
        <v>8.5216383792378975E-2</v>
      </c>
    </row>
    <row r="1726" spans="1:12">
      <c r="A1726" t="s">
        <v>1152</v>
      </c>
      <c r="B1726">
        <v>80</v>
      </c>
      <c r="C1726">
        <v>5792822</v>
      </c>
      <c r="D1726" t="s">
        <v>20</v>
      </c>
      <c r="E1726" t="s">
        <v>3123</v>
      </c>
      <c r="F1726" t="s">
        <v>15</v>
      </c>
      <c r="G1726" t="s">
        <v>16</v>
      </c>
      <c r="H1726">
        <v>2700000</v>
      </c>
      <c r="I1726">
        <v>8</v>
      </c>
      <c r="J1726" t="str">
        <f>IF(ISNUMBER(SEARCH("|",D1726)),LEFT(D1726,SEARCH("|",D1726)-1),D1726)</f>
        <v>Drama</v>
      </c>
      <c r="K1726">
        <f>(C1726-H1726)</f>
        <v>3092822</v>
      </c>
      <c r="L1726">
        <f>CORREL(H1726:H5511,C1726:C5511)</f>
        <v>8.5181768490420001E-2</v>
      </c>
    </row>
    <row r="1727" spans="1:12">
      <c r="A1727" t="s">
        <v>1659</v>
      </c>
      <c r="B1727">
        <v>124</v>
      </c>
      <c r="C1727">
        <v>71069884</v>
      </c>
      <c r="D1727" t="s">
        <v>716</v>
      </c>
      <c r="E1727" t="s">
        <v>3124</v>
      </c>
      <c r="F1727" t="s">
        <v>15</v>
      </c>
      <c r="G1727" t="s">
        <v>16</v>
      </c>
      <c r="H1727">
        <v>68000000</v>
      </c>
      <c r="I1727">
        <v>6.8</v>
      </c>
      <c r="J1727" t="str">
        <f>IF(ISNUMBER(SEARCH("|",D1727)),LEFT(D1727,SEARCH("|",D1727)-1),D1727)</f>
        <v>Crime</v>
      </c>
      <c r="K1727">
        <f>(C1727-H1727)</f>
        <v>3069884</v>
      </c>
      <c r="L1727">
        <f>CORREL(H1727:H5512,C1727:C5512)</f>
        <v>8.515035734984773E-2</v>
      </c>
    </row>
    <row r="1728" spans="1:12">
      <c r="A1728" t="s">
        <v>625</v>
      </c>
      <c r="B1728">
        <v>98</v>
      </c>
      <c r="C1728">
        <v>35063732</v>
      </c>
      <c r="D1728" t="s">
        <v>552</v>
      </c>
      <c r="E1728" t="s">
        <v>3125</v>
      </c>
      <c r="F1728" t="s">
        <v>15</v>
      </c>
      <c r="G1728" t="s">
        <v>16</v>
      </c>
      <c r="H1728">
        <v>32000000</v>
      </c>
      <c r="I1728">
        <v>6.4</v>
      </c>
      <c r="J1728" t="str">
        <f>IF(ISNUMBER(SEARCH("|",D1728)),LEFT(D1728,SEARCH("|",D1728)-1),D1728)</f>
        <v>Mystery</v>
      </c>
      <c r="K1728">
        <f>(C1728-H1728)</f>
        <v>3063732</v>
      </c>
      <c r="L1728">
        <f>CORREL(H1728:H5513,C1728:C5513)</f>
        <v>8.5163409131827114E-2</v>
      </c>
    </row>
    <row r="1729" spans="1:12">
      <c r="A1729" t="s">
        <v>3126</v>
      </c>
      <c r="B1729">
        <v>113</v>
      </c>
      <c r="C1729">
        <v>19057024</v>
      </c>
      <c r="D1729" t="s">
        <v>20</v>
      </c>
      <c r="E1729" t="s">
        <v>3127</v>
      </c>
      <c r="F1729" t="s">
        <v>15</v>
      </c>
      <c r="G1729" t="s">
        <v>16</v>
      </c>
      <c r="H1729">
        <v>16000000</v>
      </c>
      <c r="I1729">
        <v>7.2</v>
      </c>
      <c r="J1729" t="str">
        <f>IF(ISNUMBER(SEARCH("|",D1729)),LEFT(D1729,SEARCH("|",D1729)-1),D1729)</f>
        <v>Drama</v>
      </c>
      <c r="K1729">
        <f>(C1729-H1729)</f>
        <v>3057024</v>
      </c>
      <c r="L1729">
        <f>CORREL(H1729:H5514,C1729:C5514)</f>
        <v>8.5184185044521382E-2</v>
      </c>
    </row>
    <row r="1730" spans="1:12">
      <c r="A1730" t="s">
        <v>302</v>
      </c>
      <c r="B1730">
        <v>104</v>
      </c>
      <c r="C1730">
        <v>78009155</v>
      </c>
      <c r="D1730" t="s">
        <v>113</v>
      </c>
      <c r="E1730" t="s">
        <v>3128</v>
      </c>
      <c r="F1730" t="s">
        <v>15</v>
      </c>
      <c r="G1730" t="s">
        <v>16</v>
      </c>
      <c r="H1730">
        <v>75000000</v>
      </c>
      <c r="I1730">
        <v>6.2</v>
      </c>
      <c r="J1730" t="str">
        <f>IF(ISNUMBER(SEARCH("|",D1730)),LEFT(D1730,SEARCH("|",D1730)-1),D1730)</f>
        <v>Action</v>
      </c>
      <c r="K1730">
        <f>(C1730-H1730)</f>
        <v>3009155</v>
      </c>
      <c r="L1730">
        <f>CORREL(H1730:H5515,C1730:C5515)</f>
        <v>8.5182939602669955E-2</v>
      </c>
    </row>
    <row r="1731" spans="1:12">
      <c r="A1731" t="s">
        <v>3129</v>
      </c>
      <c r="B1731">
        <v>102</v>
      </c>
      <c r="C1731">
        <v>4105123</v>
      </c>
      <c r="D1731" t="s">
        <v>215</v>
      </c>
      <c r="E1731" t="s">
        <v>3130</v>
      </c>
      <c r="F1731" t="s">
        <v>3131</v>
      </c>
      <c r="G1731" t="s">
        <v>3132</v>
      </c>
      <c r="H1731">
        <v>1100000</v>
      </c>
      <c r="I1731">
        <v>7.6</v>
      </c>
      <c r="J1731" t="str">
        <f>IF(ISNUMBER(SEARCH("|",D1731)),LEFT(D1731,SEARCH("|",D1731)-1),D1731)</f>
        <v>Action</v>
      </c>
      <c r="K1731">
        <f>(C1731-H1731)</f>
        <v>3005123</v>
      </c>
      <c r="L1731">
        <f>CORREL(H1731:H5516,C1731:C5516)</f>
        <v>8.5185411621486948E-2</v>
      </c>
    </row>
    <row r="1732" spans="1:12">
      <c r="A1732" t="s">
        <v>492</v>
      </c>
      <c r="B1732">
        <v>114</v>
      </c>
      <c r="C1732">
        <v>65000000</v>
      </c>
      <c r="D1732" t="s">
        <v>233</v>
      </c>
      <c r="E1732" t="s">
        <v>3133</v>
      </c>
      <c r="F1732" t="s">
        <v>15</v>
      </c>
      <c r="G1732" t="s">
        <v>16</v>
      </c>
      <c r="H1732">
        <v>62000000</v>
      </c>
      <c r="I1732">
        <v>6.8</v>
      </c>
      <c r="J1732" t="str">
        <f>IF(ISNUMBER(SEARCH("|",D1732)),LEFT(D1732,SEARCH("|",D1732)-1),D1732)</f>
        <v>Comedy</v>
      </c>
      <c r="K1732">
        <f>(C1732-H1732)</f>
        <v>3000000</v>
      </c>
      <c r="L1732">
        <f>CORREL(H1732:H5517,C1732:C5517)</f>
        <v>8.5149493894405404E-2</v>
      </c>
    </row>
    <row r="1733" spans="1:12">
      <c r="A1733" t="s">
        <v>1750</v>
      </c>
      <c r="B1733">
        <v>105</v>
      </c>
      <c r="C1733">
        <v>10460089</v>
      </c>
      <c r="D1733" t="s">
        <v>453</v>
      </c>
      <c r="E1733" t="s">
        <v>3134</v>
      </c>
      <c r="F1733" t="s">
        <v>15</v>
      </c>
      <c r="G1733" t="s">
        <v>16</v>
      </c>
      <c r="H1733">
        <v>7500000</v>
      </c>
      <c r="I1733">
        <v>7.2</v>
      </c>
      <c r="J1733" t="str">
        <f>IF(ISNUMBER(SEARCH("|",D1733)),LEFT(D1733,SEARCH("|",D1733)-1),D1733)</f>
        <v>Crime</v>
      </c>
      <c r="K1733">
        <f>(C1733-H1733)</f>
        <v>2960089</v>
      </c>
      <c r="L1733">
        <f>CORREL(H1733:H5518,C1733:C5518)</f>
        <v>8.5169500259944506E-2</v>
      </c>
    </row>
    <row r="1734" spans="1:12">
      <c r="A1734" t="s">
        <v>2605</v>
      </c>
      <c r="B1734">
        <v>135</v>
      </c>
      <c r="C1734">
        <v>16929123</v>
      </c>
      <c r="D1734" t="s">
        <v>20</v>
      </c>
      <c r="E1734" t="s">
        <v>3135</v>
      </c>
      <c r="F1734" t="s">
        <v>15</v>
      </c>
      <c r="G1734" t="s">
        <v>16</v>
      </c>
      <c r="H1734">
        <v>14000000</v>
      </c>
      <c r="I1734">
        <v>6.5</v>
      </c>
      <c r="J1734" t="str">
        <f>IF(ISNUMBER(SEARCH("|",D1734)),LEFT(D1734,SEARCH("|",D1734)-1),D1734)</f>
        <v>Drama</v>
      </c>
      <c r="K1734">
        <f>(C1734-H1734)</f>
        <v>2929123</v>
      </c>
      <c r="L1734">
        <f>CORREL(H1734:H5519,C1734:C5519)</f>
        <v>8.515004045658027E-2</v>
      </c>
    </row>
    <row r="1735" spans="1:12">
      <c r="A1735" t="s">
        <v>2005</v>
      </c>
      <c r="B1735">
        <v>102</v>
      </c>
      <c r="C1735">
        <v>3151130</v>
      </c>
      <c r="D1735" t="s">
        <v>96</v>
      </c>
      <c r="E1735" t="s">
        <v>3136</v>
      </c>
      <c r="F1735" t="s">
        <v>15</v>
      </c>
      <c r="G1735" t="s">
        <v>16</v>
      </c>
      <c r="H1735">
        <v>230000</v>
      </c>
      <c r="I1735">
        <v>7.8</v>
      </c>
      <c r="J1735" t="str">
        <f>IF(ISNUMBER(SEARCH("|",D1735)),LEFT(D1735,SEARCH("|",D1735)-1),D1735)</f>
        <v>Comedy</v>
      </c>
      <c r="K1735">
        <f>(C1735-H1735)</f>
        <v>2921130</v>
      </c>
      <c r="L1735">
        <f>CORREL(H1735:H5520,C1735:C5520)</f>
        <v>8.5144758590080027E-2</v>
      </c>
    </row>
    <row r="1736" spans="1:12">
      <c r="A1736" t="s">
        <v>3137</v>
      </c>
      <c r="B1736">
        <v>89</v>
      </c>
      <c r="C1736">
        <v>13903262</v>
      </c>
      <c r="D1736" t="s">
        <v>276</v>
      </c>
      <c r="E1736" t="s">
        <v>3138</v>
      </c>
      <c r="F1736" t="s">
        <v>15</v>
      </c>
      <c r="G1736" t="s">
        <v>16</v>
      </c>
      <c r="H1736">
        <v>11000000</v>
      </c>
      <c r="I1736">
        <v>6.3</v>
      </c>
      <c r="J1736" t="str">
        <f>IF(ISNUMBER(SEARCH("|",D1736)),LEFT(D1736,SEARCH("|",D1736)-1),D1736)</f>
        <v>Comedy</v>
      </c>
      <c r="K1736">
        <f>(C1736-H1736)</f>
        <v>2903262</v>
      </c>
      <c r="L1736">
        <f>CORREL(H1736:H5521,C1736:C5521)</f>
        <v>8.5106176196735092E-2</v>
      </c>
    </row>
    <row r="1737" spans="1:12">
      <c r="A1737" t="s">
        <v>1152</v>
      </c>
      <c r="B1737">
        <v>105</v>
      </c>
      <c r="C1737">
        <v>5400000</v>
      </c>
      <c r="D1737" t="s">
        <v>20</v>
      </c>
      <c r="E1737" t="s">
        <v>3139</v>
      </c>
      <c r="F1737" t="s">
        <v>15</v>
      </c>
      <c r="G1737" t="s">
        <v>16</v>
      </c>
      <c r="H1737">
        <v>2500000</v>
      </c>
      <c r="I1737">
        <v>8.1</v>
      </c>
      <c r="J1737" t="str">
        <f>IF(ISNUMBER(SEARCH("|",D1737)),LEFT(D1737,SEARCH("|",D1737)-1),D1737)</f>
        <v>Drama</v>
      </c>
      <c r="K1737">
        <f>(C1737-H1737)</f>
        <v>2900000</v>
      </c>
      <c r="L1737">
        <f>CORREL(H1737:H5522,C1737:C5522)</f>
        <v>8.5094554934658784E-2</v>
      </c>
    </row>
    <row r="1738" spans="1:12">
      <c r="A1738" t="s">
        <v>180</v>
      </c>
      <c r="B1738">
        <v>105</v>
      </c>
      <c r="C1738">
        <v>6390032</v>
      </c>
      <c r="D1738" t="s">
        <v>410</v>
      </c>
      <c r="E1738" t="s">
        <v>3140</v>
      </c>
      <c r="F1738" t="s">
        <v>15</v>
      </c>
      <c r="G1738" t="s">
        <v>16</v>
      </c>
      <c r="H1738">
        <v>3500000</v>
      </c>
      <c r="I1738">
        <v>7.5</v>
      </c>
      <c r="J1738" t="str">
        <f>IF(ISNUMBER(SEARCH("|",D1738)),LEFT(D1738,SEARCH("|",D1738)-1),D1738)</f>
        <v>Biography</v>
      </c>
      <c r="K1738">
        <f>(C1738-H1738)</f>
        <v>2890032</v>
      </c>
      <c r="L1738">
        <f>CORREL(H1738:H5523,C1738:C5523)</f>
        <v>8.5062156329032079E-2</v>
      </c>
    </row>
    <row r="1739" spans="1:12">
      <c r="A1739" t="s">
        <v>3141</v>
      </c>
      <c r="B1739">
        <v>99</v>
      </c>
      <c r="C1739">
        <v>11883495</v>
      </c>
      <c r="D1739" t="s">
        <v>797</v>
      </c>
      <c r="E1739" t="s">
        <v>3142</v>
      </c>
      <c r="F1739" t="s">
        <v>15</v>
      </c>
      <c r="G1739" t="s">
        <v>153</v>
      </c>
      <c r="H1739">
        <v>9000000</v>
      </c>
      <c r="I1739">
        <v>6.8</v>
      </c>
      <c r="J1739" t="str">
        <f>IF(ISNUMBER(SEARCH("|",D1739)),LEFT(D1739,SEARCH("|",D1739)-1),D1739)</f>
        <v>Comedy</v>
      </c>
      <c r="K1739">
        <f>(C1739-H1739)</f>
        <v>2883495</v>
      </c>
      <c r="L1739">
        <f>CORREL(H1739:H5524,C1739:C5524)</f>
        <v>8.5032376681328084E-2</v>
      </c>
    </row>
    <row r="1740" spans="1:12">
      <c r="A1740" t="s">
        <v>3110</v>
      </c>
      <c r="B1740">
        <v>117</v>
      </c>
      <c r="C1740">
        <v>24362501</v>
      </c>
      <c r="D1740" t="s">
        <v>716</v>
      </c>
      <c r="E1740" t="s">
        <v>3143</v>
      </c>
      <c r="F1740" t="s">
        <v>15</v>
      </c>
      <c r="G1740" t="s">
        <v>16</v>
      </c>
      <c r="H1740">
        <v>21500000</v>
      </c>
      <c r="I1740">
        <v>7.2</v>
      </c>
      <c r="J1740" t="str">
        <f>IF(ISNUMBER(SEARCH("|",D1740)),LEFT(D1740,SEARCH("|",D1740)-1),D1740)</f>
        <v>Crime</v>
      </c>
      <c r="K1740">
        <f>(C1740-H1740)</f>
        <v>2862501</v>
      </c>
      <c r="L1740">
        <f>CORREL(H1740:H5525,C1740:C5525)</f>
        <v>8.5016171735596197E-2</v>
      </c>
    </row>
    <row r="1741" spans="1:12">
      <c r="A1741" t="s">
        <v>3006</v>
      </c>
      <c r="B1741">
        <v>84</v>
      </c>
      <c r="C1741">
        <v>11860839</v>
      </c>
      <c r="D1741" t="s">
        <v>874</v>
      </c>
      <c r="E1741" t="s">
        <v>3144</v>
      </c>
      <c r="F1741" t="s">
        <v>15</v>
      </c>
      <c r="G1741" t="s">
        <v>16</v>
      </c>
      <c r="H1741">
        <v>9000000</v>
      </c>
      <c r="I1741">
        <v>5.4</v>
      </c>
      <c r="J1741" t="str">
        <f>IF(ISNUMBER(SEARCH("|",D1741)),LEFT(D1741,SEARCH("|",D1741)-1),D1741)</f>
        <v>Documentary</v>
      </c>
      <c r="K1741">
        <f>(C1741-H1741)</f>
        <v>2860839</v>
      </c>
      <c r="L1741">
        <f>CORREL(H1741:H5526,C1741:C5526)</f>
        <v>8.5023987717098612E-2</v>
      </c>
    </row>
    <row r="1742" spans="1:12">
      <c r="A1742" t="s">
        <v>1546</v>
      </c>
      <c r="B1742">
        <v>142</v>
      </c>
      <c r="C1742">
        <v>202853933</v>
      </c>
      <c r="D1742" t="s">
        <v>13</v>
      </c>
      <c r="E1742" t="s">
        <v>3145</v>
      </c>
      <c r="F1742" t="s">
        <v>15</v>
      </c>
      <c r="G1742" t="s">
        <v>16</v>
      </c>
      <c r="H1742">
        <v>200000000</v>
      </c>
      <c r="I1742">
        <v>6.7</v>
      </c>
      <c r="J1742" t="str">
        <f>IF(ISNUMBER(SEARCH("|",D1742)),LEFT(D1742,SEARCH("|",D1742)-1),D1742)</f>
        <v>Action</v>
      </c>
      <c r="K1742">
        <f>(C1742-H1742)</f>
        <v>2853933</v>
      </c>
      <c r="L1742">
        <f>CORREL(H1742:H5527,C1742:C5527)</f>
        <v>8.5007721828425253E-2</v>
      </c>
    </row>
    <row r="1743" spans="1:12">
      <c r="A1743" t="s">
        <v>3146</v>
      </c>
      <c r="B1743">
        <v>90</v>
      </c>
      <c r="C1743">
        <v>5844929</v>
      </c>
      <c r="D1743" t="s">
        <v>65</v>
      </c>
      <c r="E1743" t="s">
        <v>3147</v>
      </c>
      <c r="F1743" t="s">
        <v>15</v>
      </c>
      <c r="G1743" t="s">
        <v>16</v>
      </c>
      <c r="H1743">
        <v>3000000</v>
      </c>
      <c r="I1743">
        <v>7</v>
      </c>
      <c r="J1743" t="str">
        <f>IF(ISNUMBER(SEARCH("|",D1743)),LEFT(D1743,SEARCH("|",D1743)-1),D1743)</f>
        <v>Comedy</v>
      </c>
      <c r="K1743">
        <f>(C1743-H1743)</f>
        <v>2844929</v>
      </c>
      <c r="L1743">
        <f>CORREL(H1743:H5528,C1743:C5528)</f>
        <v>8.4312499021282003E-2</v>
      </c>
    </row>
    <row r="1744" spans="1:12">
      <c r="A1744" t="s">
        <v>2165</v>
      </c>
      <c r="B1744">
        <v>97</v>
      </c>
      <c r="C1744">
        <v>2856622</v>
      </c>
      <c r="D1744" t="s">
        <v>65</v>
      </c>
      <c r="E1744" t="s">
        <v>3148</v>
      </c>
      <c r="F1744" t="s">
        <v>15</v>
      </c>
      <c r="G1744" t="s">
        <v>472</v>
      </c>
      <c r="H1744">
        <v>25000</v>
      </c>
      <c r="I1744">
        <v>7.3</v>
      </c>
      <c r="J1744" t="str">
        <f>IF(ISNUMBER(SEARCH("|",D1744)),LEFT(D1744,SEARCH("|",D1744)-1),D1744)</f>
        <v>Comedy</v>
      </c>
      <c r="K1744">
        <f>(C1744-H1744)</f>
        <v>2831622</v>
      </c>
      <c r="L1744">
        <f>CORREL(H1744:H5529,C1744:C5529)</f>
        <v>8.4281130898375564E-2</v>
      </c>
    </row>
    <row r="1745" spans="1:12">
      <c r="A1745" t="s">
        <v>241</v>
      </c>
      <c r="B1745">
        <v>94</v>
      </c>
      <c r="C1745">
        <v>8828771</v>
      </c>
      <c r="D1745" t="s">
        <v>96</v>
      </c>
      <c r="E1745" t="s">
        <v>3149</v>
      </c>
      <c r="F1745" t="s">
        <v>15</v>
      </c>
      <c r="G1745" t="s">
        <v>16</v>
      </c>
      <c r="H1745">
        <v>6000000</v>
      </c>
      <c r="I1745">
        <v>4.3</v>
      </c>
      <c r="J1745" t="str">
        <f>IF(ISNUMBER(SEARCH("|",D1745)),LEFT(D1745,SEARCH("|",D1745)-1),D1745)</f>
        <v>Comedy</v>
      </c>
      <c r="K1745">
        <f>(C1745-H1745)</f>
        <v>2828771</v>
      </c>
      <c r="L1745">
        <f>CORREL(H1745:H5530,C1745:C5530)</f>
        <v>8.4241389156076735E-2</v>
      </c>
    </row>
    <row r="1746" spans="1:12">
      <c r="A1746" t="s">
        <v>125</v>
      </c>
      <c r="B1746">
        <v>144</v>
      </c>
      <c r="C1746">
        <v>52822418</v>
      </c>
      <c r="D1746" t="s">
        <v>1345</v>
      </c>
      <c r="E1746" t="s">
        <v>3150</v>
      </c>
      <c r="F1746" t="s">
        <v>15</v>
      </c>
      <c r="G1746" t="s">
        <v>16</v>
      </c>
      <c r="H1746">
        <v>50000000</v>
      </c>
      <c r="I1746">
        <v>7.4</v>
      </c>
      <c r="J1746" t="str">
        <f>IF(ISNUMBER(SEARCH("|",D1746)),LEFT(D1746,SEARCH("|",D1746)-1),D1746)</f>
        <v>Action</v>
      </c>
      <c r="K1746">
        <f>(C1746-H1746)</f>
        <v>2822418</v>
      </c>
      <c r="L1746">
        <f>CORREL(H1746:H5531,C1746:C5531)</f>
        <v>8.4217749739008488E-2</v>
      </c>
    </row>
    <row r="1747" spans="1:12">
      <c r="A1747" t="s">
        <v>3151</v>
      </c>
      <c r="B1747">
        <v>84</v>
      </c>
      <c r="C1747">
        <v>15417771</v>
      </c>
      <c r="D1747" t="s">
        <v>867</v>
      </c>
      <c r="E1747" t="s">
        <v>3152</v>
      </c>
      <c r="F1747" t="s">
        <v>15</v>
      </c>
      <c r="G1747" t="s">
        <v>16</v>
      </c>
      <c r="H1747">
        <v>12600000</v>
      </c>
      <c r="I1747">
        <v>6.1</v>
      </c>
      <c r="J1747" t="str">
        <f>IF(ISNUMBER(SEARCH("|",D1747)),LEFT(D1747,SEARCH("|",D1747)-1),D1747)</f>
        <v>Horror</v>
      </c>
      <c r="K1747">
        <f>(C1747-H1747)</f>
        <v>2817771</v>
      </c>
      <c r="L1747">
        <f>CORREL(H1747:H5532,C1747:C5532)</f>
        <v>8.4245074207479773E-2</v>
      </c>
    </row>
    <row r="1748" spans="1:12">
      <c r="A1748" t="s">
        <v>1034</v>
      </c>
      <c r="B1748">
        <v>92</v>
      </c>
      <c r="C1748">
        <v>10814185</v>
      </c>
      <c r="D1748" t="s">
        <v>2625</v>
      </c>
      <c r="E1748" t="s">
        <v>3153</v>
      </c>
      <c r="F1748" t="s">
        <v>15</v>
      </c>
      <c r="G1748" t="s">
        <v>16</v>
      </c>
      <c r="H1748">
        <v>8000000</v>
      </c>
      <c r="I1748">
        <v>6.2</v>
      </c>
      <c r="J1748" t="str">
        <f>IF(ISNUMBER(SEARCH("|",D1748)),LEFT(D1748,SEARCH("|",D1748)-1),D1748)</f>
        <v>Comedy</v>
      </c>
      <c r="K1748">
        <f>(C1748-H1748)</f>
        <v>2814185</v>
      </c>
      <c r="L1748">
        <f>CORREL(H1748:H5533,C1748:C5533)</f>
        <v>8.4236701334193753E-2</v>
      </c>
    </row>
    <row r="1749" spans="1:12">
      <c r="A1749" t="s">
        <v>310</v>
      </c>
      <c r="B1749">
        <v>118</v>
      </c>
      <c r="C1749">
        <v>55808744</v>
      </c>
      <c r="D1749" t="s">
        <v>3154</v>
      </c>
      <c r="E1749" t="s">
        <v>3155</v>
      </c>
      <c r="F1749" t="s">
        <v>15</v>
      </c>
      <c r="G1749" t="s">
        <v>16</v>
      </c>
      <c r="H1749">
        <v>53000000</v>
      </c>
      <c r="I1749">
        <v>5.7</v>
      </c>
      <c r="J1749" t="str">
        <f>IF(ISNUMBER(SEARCH("|",D1749)),LEFT(D1749,SEARCH("|",D1749)-1),D1749)</f>
        <v>Comedy</v>
      </c>
      <c r="K1749">
        <f>(C1749-H1749)</f>
        <v>2808744</v>
      </c>
      <c r="L1749">
        <f>CORREL(H1749:H5534,C1749:C5534)</f>
        <v>8.4217938084119828E-2</v>
      </c>
    </row>
    <row r="1750" spans="1:12">
      <c r="A1750" t="s">
        <v>1585</v>
      </c>
      <c r="B1750">
        <v>98</v>
      </c>
      <c r="C1750">
        <v>32774834</v>
      </c>
      <c r="D1750" t="s">
        <v>1041</v>
      </c>
      <c r="E1750" t="s">
        <v>3156</v>
      </c>
      <c r="F1750" t="s">
        <v>15</v>
      </c>
      <c r="G1750" t="s">
        <v>16</v>
      </c>
      <c r="H1750">
        <v>30000000</v>
      </c>
      <c r="I1750">
        <v>7.2</v>
      </c>
      <c r="J1750" t="str">
        <f>IF(ISNUMBER(SEARCH("|",D1750)),LEFT(D1750,SEARCH("|",D1750)-1),D1750)</f>
        <v>Action</v>
      </c>
      <c r="K1750">
        <f>(C1750-H1750)</f>
        <v>2774834</v>
      </c>
      <c r="L1750">
        <f>CORREL(H1750:H5535,C1750:C5535)</f>
        <v>8.4244473814417187E-2</v>
      </c>
    </row>
    <row r="1751" spans="1:12">
      <c r="A1751" t="s">
        <v>3157</v>
      </c>
      <c r="B1751">
        <v>120</v>
      </c>
      <c r="C1751">
        <v>3773863</v>
      </c>
      <c r="D1751" t="s">
        <v>256</v>
      </c>
      <c r="E1751" t="s">
        <v>3158</v>
      </c>
      <c r="F1751" t="s">
        <v>15</v>
      </c>
      <c r="G1751" t="s">
        <v>16</v>
      </c>
      <c r="H1751">
        <v>1000000</v>
      </c>
      <c r="I1751">
        <v>7.1</v>
      </c>
      <c r="J1751" t="str">
        <f>IF(ISNUMBER(SEARCH("|",D1751)),LEFT(D1751,SEARCH("|",D1751)-1),D1751)</f>
        <v>Drama</v>
      </c>
      <c r="K1751">
        <f>(C1751-H1751)</f>
        <v>2773863</v>
      </c>
      <c r="L1751">
        <f>CORREL(H1751:H5536,C1751:C5536)</f>
        <v>8.4263468645770001E-2</v>
      </c>
    </row>
    <row r="1752" spans="1:12">
      <c r="A1752" t="s">
        <v>269</v>
      </c>
      <c r="B1752">
        <v>124</v>
      </c>
      <c r="C1752">
        <v>52752475</v>
      </c>
      <c r="D1752" t="s">
        <v>493</v>
      </c>
      <c r="E1752" t="s">
        <v>3159</v>
      </c>
      <c r="F1752" t="s">
        <v>15</v>
      </c>
      <c r="G1752" t="s">
        <v>16</v>
      </c>
      <c r="H1752">
        <v>50000000</v>
      </c>
      <c r="I1752">
        <v>6.7</v>
      </c>
      <c r="J1752" t="str">
        <f>IF(ISNUMBER(SEARCH("|",D1752)),LEFT(D1752,SEARCH("|",D1752)-1),D1752)</f>
        <v>Drama</v>
      </c>
      <c r="K1752">
        <f>(C1752-H1752)</f>
        <v>2752475</v>
      </c>
      <c r="L1752">
        <f>CORREL(H1752:H5537,C1752:C5537)</f>
        <v>8.4226325576364502E-2</v>
      </c>
    </row>
    <row r="1753" spans="1:12">
      <c r="A1753" t="s">
        <v>1665</v>
      </c>
      <c r="B1753">
        <v>78</v>
      </c>
      <c r="C1753">
        <v>2882062</v>
      </c>
      <c r="D1753" t="s">
        <v>233</v>
      </c>
      <c r="E1753" t="s">
        <v>3160</v>
      </c>
      <c r="F1753" t="s">
        <v>15</v>
      </c>
      <c r="G1753" t="s">
        <v>16</v>
      </c>
      <c r="H1753">
        <v>150000</v>
      </c>
      <c r="I1753">
        <v>6.3</v>
      </c>
      <c r="J1753" t="str">
        <f>IF(ISNUMBER(SEARCH("|",D1753)),LEFT(D1753,SEARCH("|",D1753)-1),D1753)</f>
        <v>Comedy</v>
      </c>
      <c r="K1753">
        <f>(C1753-H1753)</f>
        <v>2732062</v>
      </c>
      <c r="L1753">
        <f>CORREL(H1753:H5538,C1753:C5538)</f>
        <v>8.4253759865354369E-2</v>
      </c>
    </row>
    <row r="1754" spans="1:12">
      <c r="A1754" t="s">
        <v>3161</v>
      </c>
      <c r="B1754">
        <v>98</v>
      </c>
      <c r="C1754">
        <v>2938208</v>
      </c>
      <c r="D1754" t="s">
        <v>233</v>
      </c>
      <c r="E1754" t="s">
        <v>3162</v>
      </c>
      <c r="F1754" t="s">
        <v>15</v>
      </c>
      <c r="G1754" t="s">
        <v>16</v>
      </c>
      <c r="H1754">
        <v>225000</v>
      </c>
      <c r="I1754">
        <v>7.5</v>
      </c>
      <c r="J1754" t="str">
        <f>IF(ISNUMBER(SEARCH("|",D1754)),LEFT(D1754,SEARCH("|",D1754)-1),D1754)</f>
        <v>Comedy</v>
      </c>
      <c r="K1754">
        <f>(C1754-H1754)</f>
        <v>2713208</v>
      </c>
      <c r="L1754">
        <f>CORREL(H1754:H5539,C1754:C5539)</f>
        <v>8.4214083463939438E-2</v>
      </c>
    </row>
    <row r="1755" spans="1:12">
      <c r="A1755" t="s">
        <v>3163</v>
      </c>
      <c r="B1755">
        <v>99</v>
      </c>
      <c r="C1755">
        <v>4600000</v>
      </c>
      <c r="D1755" t="s">
        <v>326</v>
      </c>
      <c r="E1755" t="s">
        <v>3164</v>
      </c>
      <c r="F1755" t="s">
        <v>15</v>
      </c>
      <c r="G1755" t="s">
        <v>16</v>
      </c>
      <c r="H1755">
        <v>1900000</v>
      </c>
      <c r="I1755">
        <v>7.1</v>
      </c>
      <c r="J1755" t="str">
        <f>IF(ISNUMBER(SEARCH("|",D1755)),LEFT(D1755,SEARCH("|",D1755)-1),D1755)</f>
        <v>Crime</v>
      </c>
      <c r="K1755">
        <f>(C1755-H1755)</f>
        <v>2700000</v>
      </c>
      <c r="L1755">
        <f>CORREL(H1755:H5540,C1755:C5540)</f>
        <v>8.4174540932645342E-2</v>
      </c>
    </row>
    <row r="1756" spans="1:12">
      <c r="A1756" t="s">
        <v>3165</v>
      </c>
      <c r="B1756">
        <v>113</v>
      </c>
      <c r="C1756">
        <v>5595428</v>
      </c>
      <c r="D1756" t="s">
        <v>256</v>
      </c>
      <c r="E1756" t="s">
        <v>3166</v>
      </c>
      <c r="F1756" t="s">
        <v>3025</v>
      </c>
      <c r="G1756" t="s">
        <v>3026</v>
      </c>
      <c r="H1756">
        <v>2900000</v>
      </c>
      <c r="I1756">
        <v>8</v>
      </c>
      <c r="J1756" t="str">
        <f>IF(ISNUMBER(SEARCH("|",D1756)),LEFT(D1756,SEARCH("|",D1756)-1),D1756)</f>
        <v>Drama</v>
      </c>
      <c r="K1756">
        <f>(C1756-H1756)</f>
        <v>2695428</v>
      </c>
      <c r="L1756">
        <f>CORREL(H1756:H5541,C1756:C5541)</f>
        <v>8.4139678013541053E-2</v>
      </c>
    </row>
    <row r="1757" spans="1:12">
      <c r="A1757" t="s">
        <v>359</v>
      </c>
      <c r="B1757">
        <v>120</v>
      </c>
      <c r="C1757">
        <v>3650677</v>
      </c>
      <c r="D1757" t="s">
        <v>397</v>
      </c>
      <c r="E1757" t="s">
        <v>3167</v>
      </c>
      <c r="F1757" t="s">
        <v>15</v>
      </c>
      <c r="G1757" t="s">
        <v>153</v>
      </c>
      <c r="H1757">
        <v>960000</v>
      </c>
      <c r="I1757">
        <v>8.1999999999999993</v>
      </c>
      <c r="J1757" t="str">
        <f>IF(ISNUMBER(SEARCH("|",D1757)),LEFT(D1757,SEARCH("|",D1757)-1),D1757)</f>
        <v>Comedy</v>
      </c>
      <c r="K1757">
        <f>(C1757-H1757)</f>
        <v>2690677</v>
      </c>
      <c r="L1757">
        <f>CORREL(H1757:H5542,C1757:C5542)</f>
        <v>8.4107522413012212E-2</v>
      </c>
    </row>
    <row r="1758" spans="1:12">
      <c r="A1758" t="s">
        <v>1500</v>
      </c>
      <c r="B1758">
        <v>123</v>
      </c>
      <c r="C1758">
        <v>30688364</v>
      </c>
      <c r="D1758" t="s">
        <v>1049</v>
      </c>
      <c r="E1758" t="s">
        <v>3168</v>
      </c>
      <c r="F1758" t="s">
        <v>15</v>
      </c>
      <c r="G1758" t="s">
        <v>16</v>
      </c>
      <c r="H1758">
        <v>28000000</v>
      </c>
      <c r="I1758">
        <v>6.2</v>
      </c>
      <c r="J1758" t="str">
        <f>IF(ISNUMBER(SEARCH("|",D1758)),LEFT(D1758,SEARCH("|",D1758)-1),D1758)</f>
        <v>Action</v>
      </c>
      <c r="K1758">
        <f>(C1758-H1758)</f>
        <v>2688364</v>
      </c>
      <c r="L1758">
        <f>CORREL(H1758:H5543,C1758:C5543)</f>
        <v>8.4069916171050724E-2</v>
      </c>
    </row>
    <row r="1759" spans="1:12">
      <c r="A1759" t="s">
        <v>1291</v>
      </c>
      <c r="B1759">
        <v>133</v>
      </c>
      <c r="C1759">
        <v>34667015</v>
      </c>
      <c r="D1759" t="s">
        <v>473</v>
      </c>
      <c r="E1759" t="s">
        <v>3169</v>
      </c>
      <c r="F1759" t="s">
        <v>15</v>
      </c>
      <c r="G1759" t="s">
        <v>153</v>
      </c>
      <c r="H1759">
        <v>32000000</v>
      </c>
      <c r="I1759">
        <v>6.6</v>
      </c>
      <c r="J1759" t="str">
        <f>IF(ISNUMBER(SEARCH("|",D1759)),LEFT(D1759,SEARCH("|",D1759)-1),D1759)</f>
        <v>Action</v>
      </c>
      <c r="K1759">
        <f>(C1759-H1759)</f>
        <v>2667015</v>
      </c>
      <c r="L1759">
        <f>CORREL(H1759:H5544,C1759:C5544)</f>
        <v>8.4086617741388647E-2</v>
      </c>
    </row>
    <row r="1760" spans="1:12">
      <c r="A1760" t="s">
        <v>186</v>
      </c>
      <c r="B1760">
        <v>136</v>
      </c>
      <c r="C1760">
        <v>42615685</v>
      </c>
      <c r="D1760" t="s">
        <v>380</v>
      </c>
      <c r="E1760" t="s">
        <v>3170</v>
      </c>
      <c r="F1760" t="s">
        <v>15</v>
      </c>
      <c r="G1760" t="s">
        <v>16</v>
      </c>
      <c r="H1760">
        <v>40000000</v>
      </c>
      <c r="I1760">
        <v>6.1</v>
      </c>
      <c r="J1760" t="str">
        <f>IF(ISNUMBER(SEARCH("|",D1760)),LEFT(D1760,SEARCH("|",D1760)-1),D1760)</f>
        <v>Comedy</v>
      </c>
      <c r="K1760">
        <f>(C1760-H1760)</f>
        <v>2615685</v>
      </c>
      <c r="L1760">
        <f>CORREL(H1760:H5545,C1760:C5545)</f>
        <v>8.4107495684775574E-2</v>
      </c>
    </row>
    <row r="1761" spans="1:12">
      <c r="A1761" t="s">
        <v>3171</v>
      </c>
      <c r="B1761">
        <v>122</v>
      </c>
      <c r="C1761">
        <v>8596914</v>
      </c>
      <c r="D1761" t="s">
        <v>410</v>
      </c>
      <c r="E1761" t="s">
        <v>3172</v>
      </c>
      <c r="F1761" t="s">
        <v>15</v>
      </c>
      <c r="G1761" t="s">
        <v>16</v>
      </c>
      <c r="H1761">
        <v>6000000</v>
      </c>
      <c r="I1761">
        <v>7</v>
      </c>
      <c r="J1761" t="str">
        <f>IF(ISNUMBER(SEARCH("|",D1761)),LEFT(D1761,SEARCH("|",D1761)-1),D1761)</f>
        <v>Biography</v>
      </c>
      <c r="K1761">
        <f>(C1761-H1761)</f>
        <v>2596914</v>
      </c>
      <c r="L1761">
        <f>CORREL(H1761:H5546,C1761:C5546)</f>
        <v>8.4133736245059154E-2</v>
      </c>
    </row>
    <row r="1762" spans="1:12">
      <c r="A1762" t="s">
        <v>1621</v>
      </c>
      <c r="B1762">
        <v>84</v>
      </c>
      <c r="C1762">
        <v>13592872</v>
      </c>
      <c r="D1762" t="s">
        <v>96</v>
      </c>
      <c r="E1762" t="s">
        <v>3173</v>
      </c>
      <c r="F1762" t="s">
        <v>15</v>
      </c>
      <c r="G1762" t="s">
        <v>16</v>
      </c>
      <c r="H1762">
        <v>11000000</v>
      </c>
      <c r="I1762">
        <v>5.0999999999999996</v>
      </c>
      <c r="J1762" t="str">
        <f>IF(ISNUMBER(SEARCH("|",D1762)),LEFT(D1762,SEARCH("|",D1762)-1),D1762)</f>
        <v>Comedy</v>
      </c>
      <c r="K1762">
        <f>(C1762-H1762)</f>
        <v>2592872</v>
      </c>
      <c r="L1762">
        <f>CORREL(H1762:H5547,C1762:C5547)</f>
        <v>8.4109503171262895E-2</v>
      </c>
    </row>
    <row r="1763" spans="1:12">
      <c r="A1763" t="s">
        <v>2405</v>
      </c>
      <c r="B1763">
        <v>95</v>
      </c>
      <c r="C1763">
        <v>37788228</v>
      </c>
      <c r="D1763" t="s">
        <v>96</v>
      </c>
      <c r="E1763" t="s">
        <v>3174</v>
      </c>
      <c r="F1763" t="s">
        <v>15</v>
      </c>
      <c r="G1763" t="s">
        <v>16</v>
      </c>
      <c r="H1763">
        <v>35200000</v>
      </c>
      <c r="I1763">
        <v>5.4</v>
      </c>
      <c r="J1763" t="str">
        <f>IF(ISNUMBER(SEARCH("|",D1763)),LEFT(D1763,SEARCH("|",D1763)-1),D1763)</f>
        <v>Comedy</v>
      </c>
      <c r="K1763">
        <f>(C1763-H1763)</f>
        <v>2588228</v>
      </c>
      <c r="L1763">
        <f>CORREL(H1763:H5548,C1763:C5548)</f>
        <v>8.4097157959657359E-2</v>
      </c>
    </row>
    <row r="1764" spans="1:12">
      <c r="A1764" t="s">
        <v>3175</v>
      </c>
      <c r="B1764">
        <v>105</v>
      </c>
      <c r="C1764">
        <v>5776314</v>
      </c>
      <c r="D1764" t="s">
        <v>233</v>
      </c>
      <c r="E1764" t="s">
        <v>3176</v>
      </c>
      <c r="F1764" t="s">
        <v>15</v>
      </c>
      <c r="G1764" t="s">
        <v>16</v>
      </c>
      <c r="H1764">
        <v>3200000</v>
      </c>
      <c r="I1764">
        <v>7.2</v>
      </c>
      <c r="J1764" t="str">
        <f>IF(ISNUMBER(SEARCH("|",D1764)),LEFT(D1764,SEARCH("|",D1764)-1),D1764)</f>
        <v>Comedy</v>
      </c>
      <c r="K1764">
        <f>(C1764-H1764)</f>
        <v>2576314</v>
      </c>
      <c r="L1764">
        <f>CORREL(H1764:H5549,C1764:C5549)</f>
        <v>8.412062561011005E-2</v>
      </c>
    </row>
    <row r="1765" spans="1:12">
      <c r="A1765" t="s">
        <v>3177</v>
      </c>
      <c r="B1765">
        <v>92</v>
      </c>
      <c r="C1765">
        <v>42575718</v>
      </c>
      <c r="D1765" t="s">
        <v>140</v>
      </c>
      <c r="E1765" t="s">
        <v>3178</v>
      </c>
      <c r="F1765" t="s">
        <v>15</v>
      </c>
      <c r="G1765" t="s">
        <v>16</v>
      </c>
      <c r="H1765">
        <v>40000000</v>
      </c>
      <c r="I1765">
        <v>5.9</v>
      </c>
      <c r="J1765" t="str">
        <f>IF(ISNUMBER(SEARCH("|",D1765)),LEFT(D1765,SEARCH("|",D1765)-1),D1765)</f>
        <v>Horror</v>
      </c>
      <c r="K1765">
        <f>(C1765-H1765)</f>
        <v>2575718</v>
      </c>
      <c r="L1765">
        <f>CORREL(H1765:H5550,C1765:C5550)</f>
        <v>8.4088961857353511E-2</v>
      </c>
    </row>
    <row r="1766" spans="1:12">
      <c r="A1766" t="s">
        <v>3179</v>
      </c>
      <c r="B1766">
        <v>99</v>
      </c>
      <c r="C1766">
        <v>10572742</v>
      </c>
      <c r="D1766" t="s">
        <v>20</v>
      </c>
      <c r="E1766" t="s">
        <v>3180</v>
      </c>
      <c r="F1766" t="s">
        <v>15</v>
      </c>
      <c r="G1766" t="s">
        <v>16</v>
      </c>
      <c r="H1766">
        <v>8000000</v>
      </c>
      <c r="I1766">
        <v>6.1</v>
      </c>
      <c r="J1766" t="str">
        <f>IF(ISNUMBER(SEARCH("|",D1766)),LEFT(D1766,SEARCH("|",D1766)-1),D1766)</f>
        <v>Drama</v>
      </c>
      <c r="K1766">
        <f>(C1766-H1766)</f>
        <v>2572742</v>
      </c>
      <c r="L1766">
        <f>CORREL(H1766:H5551,C1766:C5551)</f>
        <v>8.4115252311036962E-2</v>
      </c>
    </row>
    <row r="1767" spans="1:12">
      <c r="A1767" t="s">
        <v>3181</v>
      </c>
      <c r="B1767">
        <v>96</v>
      </c>
      <c r="C1767">
        <v>12570442</v>
      </c>
      <c r="D1767" t="s">
        <v>2475</v>
      </c>
      <c r="E1767" t="s">
        <v>3182</v>
      </c>
      <c r="F1767" t="s">
        <v>15</v>
      </c>
      <c r="G1767" t="s">
        <v>16</v>
      </c>
      <c r="H1767">
        <v>10000000</v>
      </c>
      <c r="I1767">
        <v>6.8</v>
      </c>
      <c r="J1767" t="str">
        <f>IF(ISNUMBER(SEARCH("|",D1767)),LEFT(D1767,SEARCH("|",D1767)-1),D1767)</f>
        <v>Comedy</v>
      </c>
      <c r="K1767">
        <f>(C1767-H1767)</f>
        <v>2570442</v>
      </c>
      <c r="L1767">
        <f>CORREL(H1767:H5552,C1767:C5552)</f>
        <v>8.4095887887861723E-2</v>
      </c>
    </row>
    <row r="1768" spans="1:12">
      <c r="A1768" t="s">
        <v>3183</v>
      </c>
      <c r="B1768">
        <v>95</v>
      </c>
      <c r="C1768">
        <v>13558739</v>
      </c>
      <c r="D1768" t="s">
        <v>96</v>
      </c>
      <c r="E1768" t="s">
        <v>3184</v>
      </c>
      <c r="F1768" t="s">
        <v>15</v>
      </c>
      <c r="G1768" t="s">
        <v>16</v>
      </c>
      <c r="H1768">
        <v>11000000</v>
      </c>
      <c r="I1768">
        <v>5.3</v>
      </c>
      <c r="J1768" t="str">
        <f>IF(ISNUMBER(SEARCH("|",D1768)),LEFT(D1768,SEARCH("|",D1768)-1),D1768)</f>
        <v>Comedy</v>
      </c>
      <c r="K1768">
        <f>(C1768-H1768)</f>
        <v>2558739</v>
      </c>
      <c r="L1768">
        <f>CORREL(H1768:H5553,C1768:C5553)</f>
        <v>8.4081215670967421E-2</v>
      </c>
    </row>
    <row r="1769" spans="1:12">
      <c r="A1769" t="s">
        <v>2623</v>
      </c>
      <c r="B1769">
        <v>126</v>
      </c>
      <c r="C1769">
        <v>25556065</v>
      </c>
      <c r="D1769" t="s">
        <v>2030</v>
      </c>
      <c r="E1769" t="s">
        <v>3185</v>
      </c>
      <c r="F1769" t="s">
        <v>15</v>
      </c>
      <c r="G1769" t="s">
        <v>16</v>
      </c>
      <c r="H1769">
        <v>23000000</v>
      </c>
      <c r="I1769">
        <v>8</v>
      </c>
      <c r="J1769" t="str">
        <f>IF(ISNUMBER(SEARCH("|",D1769)),LEFT(D1769,SEARCH("|",D1769)-1),D1769)</f>
        <v>Drama</v>
      </c>
      <c r="K1769">
        <f>(C1769-H1769)</f>
        <v>2556065</v>
      </c>
      <c r="L1769">
        <f>CORREL(H1769:H5554,C1769:C5554)</f>
        <v>8.406877277242801E-2</v>
      </c>
    </row>
    <row r="1770" spans="1:12">
      <c r="A1770" t="s">
        <v>3186</v>
      </c>
      <c r="B1770">
        <v>110</v>
      </c>
      <c r="C1770">
        <v>6525762</v>
      </c>
      <c r="D1770" t="s">
        <v>233</v>
      </c>
      <c r="E1770" t="s">
        <v>3187</v>
      </c>
      <c r="F1770" t="s">
        <v>15</v>
      </c>
      <c r="G1770" t="s">
        <v>16</v>
      </c>
      <c r="H1770">
        <v>4000000</v>
      </c>
      <c r="I1770">
        <v>6.7</v>
      </c>
      <c r="J1770" t="str">
        <f>IF(ISNUMBER(SEARCH("|",D1770)),LEFT(D1770,SEARCH("|",D1770)-1),D1770)</f>
        <v>Comedy</v>
      </c>
      <c r="K1770">
        <f>(C1770-H1770)</f>
        <v>2525762</v>
      </c>
      <c r="L1770">
        <f>CORREL(H1770:H5555,C1770:C5555)</f>
        <v>8.4078691499844802E-2</v>
      </c>
    </row>
    <row r="1771" spans="1:12">
      <c r="A1771" t="s">
        <v>3188</v>
      </c>
      <c r="B1771">
        <v>104</v>
      </c>
      <c r="C1771">
        <v>12514138</v>
      </c>
      <c r="D1771" t="s">
        <v>20</v>
      </c>
      <c r="E1771" t="s">
        <v>3189</v>
      </c>
      <c r="F1771" t="s">
        <v>15</v>
      </c>
      <c r="G1771" t="s">
        <v>16</v>
      </c>
      <c r="H1771">
        <v>10000000</v>
      </c>
      <c r="I1771">
        <v>7.4</v>
      </c>
      <c r="J1771" t="str">
        <f>IF(ISNUMBER(SEARCH("|",D1771)),LEFT(D1771,SEARCH("|",D1771)-1),D1771)</f>
        <v>Drama</v>
      </c>
      <c r="K1771">
        <f>(C1771-H1771)</f>
        <v>2514138</v>
      </c>
      <c r="L1771">
        <f>CORREL(H1771:H5556,C1771:C5556)</f>
        <v>8.4048989398626733E-2</v>
      </c>
    </row>
    <row r="1772" spans="1:12">
      <c r="A1772" t="s">
        <v>3190</v>
      </c>
      <c r="B1772">
        <v>92</v>
      </c>
      <c r="C1772">
        <v>17508670</v>
      </c>
      <c r="D1772" t="s">
        <v>864</v>
      </c>
      <c r="E1772" t="s">
        <v>3191</v>
      </c>
      <c r="F1772" t="s">
        <v>15</v>
      </c>
      <c r="G1772" t="s">
        <v>153</v>
      </c>
      <c r="H1772">
        <v>15000000</v>
      </c>
      <c r="I1772">
        <v>7.4</v>
      </c>
      <c r="J1772" t="str">
        <f>IF(ISNUMBER(SEARCH("|",D1772)),LEFT(D1772,SEARCH("|",D1772)-1),D1772)</f>
        <v>Crime</v>
      </c>
      <c r="K1772">
        <f>(C1772-H1772)</f>
        <v>2508670</v>
      </c>
      <c r="L1772">
        <f>CORREL(H1772:H5557,C1772:C5557)</f>
        <v>8.4034157956324365E-2</v>
      </c>
    </row>
    <row r="1773" spans="1:12">
      <c r="A1773" t="s">
        <v>3192</v>
      </c>
      <c r="B1773">
        <v>105</v>
      </c>
      <c r="C1773">
        <v>28501651</v>
      </c>
      <c r="D1773" t="s">
        <v>493</v>
      </c>
      <c r="E1773" t="s">
        <v>3193</v>
      </c>
      <c r="F1773" t="s">
        <v>15</v>
      </c>
      <c r="G1773" t="s">
        <v>16</v>
      </c>
      <c r="H1773">
        <v>26000000</v>
      </c>
      <c r="I1773">
        <v>7.1</v>
      </c>
      <c r="J1773" t="str">
        <f>IF(ISNUMBER(SEARCH("|",D1773)),LEFT(D1773,SEARCH("|",D1773)-1),D1773)</f>
        <v>Drama</v>
      </c>
      <c r="K1773">
        <f>(C1773-H1773)</f>
        <v>2501651</v>
      </c>
      <c r="L1773">
        <f>CORREL(H1773:H5558,C1773:C5558)</f>
        <v>8.4030039389065919E-2</v>
      </c>
    </row>
    <row r="1774" spans="1:12">
      <c r="A1774" t="s">
        <v>3194</v>
      </c>
      <c r="B1774">
        <v>131</v>
      </c>
      <c r="C1774">
        <v>21483154</v>
      </c>
      <c r="D1774" t="s">
        <v>318</v>
      </c>
      <c r="E1774" t="s">
        <v>3195</v>
      </c>
      <c r="F1774" t="s">
        <v>15</v>
      </c>
      <c r="G1774" t="s">
        <v>16</v>
      </c>
      <c r="H1774">
        <v>19000000</v>
      </c>
      <c r="I1774">
        <v>7.6</v>
      </c>
      <c r="J1774" t="str">
        <f>IF(ISNUMBER(SEARCH("|",D1774)),LEFT(D1774,SEARCH("|",D1774)-1),D1774)</f>
        <v>Drama</v>
      </c>
      <c r="K1774">
        <f>(C1774-H1774)</f>
        <v>2483154</v>
      </c>
      <c r="L1774">
        <f>CORREL(H1774:H5559,C1774:C5559)</f>
        <v>8.4044082174227069E-2</v>
      </c>
    </row>
    <row r="1775" spans="1:12">
      <c r="A1775" t="s">
        <v>3196</v>
      </c>
      <c r="B1775">
        <v>104</v>
      </c>
      <c r="C1775">
        <v>37481242</v>
      </c>
      <c r="D1775" t="s">
        <v>128</v>
      </c>
      <c r="E1775" t="s">
        <v>3197</v>
      </c>
      <c r="F1775" t="s">
        <v>15</v>
      </c>
      <c r="G1775" t="s">
        <v>16</v>
      </c>
      <c r="H1775">
        <v>35000000</v>
      </c>
      <c r="I1775">
        <v>5.3</v>
      </c>
      <c r="J1775" t="str">
        <f>IF(ISNUMBER(SEARCH("|",D1775)),LEFT(D1775,SEARCH("|",D1775)-1),D1775)</f>
        <v>Comedy</v>
      </c>
      <c r="K1775">
        <f>(C1775-H1775)</f>
        <v>2481242</v>
      </c>
      <c r="L1775">
        <f>CORREL(H1775:H5560,C1775:C5560)</f>
        <v>8.4047400029347061E-2</v>
      </c>
    </row>
    <row r="1776" spans="1:12">
      <c r="A1776" t="s">
        <v>2056</v>
      </c>
      <c r="B1776">
        <v>117</v>
      </c>
      <c r="C1776">
        <v>17439163</v>
      </c>
      <c r="D1776" t="s">
        <v>397</v>
      </c>
      <c r="E1776" t="s">
        <v>3198</v>
      </c>
      <c r="F1776" t="s">
        <v>15</v>
      </c>
      <c r="G1776" t="s">
        <v>16</v>
      </c>
      <c r="H1776">
        <v>15000000</v>
      </c>
      <c r="I1776">
        <v>8.1999999999999993</v>
      </c>
      <c r="J1776" t="str">
        <f>IF(ISNUMBER(SEARCH("|",D1776)),LEFT(D1776,SEARCH("|",D1776)-1),D1776)</f>
        <v>Comedy</v>
      </c>
      <c r="K1776">
        <f>(C1776-H1776)</f>
        <v>2439163</v>
      </c>
      <c r="L1776">
        <f>CORREL(H1776:H5561,C1776:C5561)</f>
        <v>8.407073996942982E-2</v>
      </c>
    </row>
    <row r="1777" spans="1:12">
      <c r="A1777" t="s">
        <v>3199</v>
      </c>
      <c r="B1777">
        <v>100</v>
      </c>
      <c r="C1777">
        <v>2808000</v>
      </c>
      <c r="D1777" t="s">
        <v>171</v>
      </c>
      <c r="E1777" t="s">
        <v>3200</v>
      </c>
      <c r="F1777" t="s">
        <v>15</v>
      </c>
      <c r="G1777" t="s">
        <v>16</v>
      </c>
      <c r="H1777">
        <v>379000</v>
      </c>
      <c r="I1777">
        <v>6.3</v>
      </c>
      <c r="J1777" t="str">
        <f>IF(ISNUMBER(SEARCH("|",D1777)),LEFT(D1777,SEARCH("|",D1777)-1),D1777)</f>
        <v>Musical</v>
      </c>
      <c r="K1777">
        <f>(C1777-H1777)</f>
        <v>2429000</v>
      </c>
      <c r="L1777">
        <f>CORREL(H1777:H5562,C1777:C5562)</f>
        <v>8.4066508475928975E-2</v>
      </c>
    </row>
    <row r="1778" spans="1:12">
      <c r="A1778" t="s">
        <v>3201</v>
      </c>
      <c r="B1778">
        <v>84</v>
      </c>
      <c r="C1778">
        <v>17411331</v>
      </c>
      <c r="D1778" t="s">
        <v>2173</v>
      </c>
      <c r="E1778" t="s">
        <v>3202</v>
      </c>
      <c r="F1778" t="s">
        <v>15</v>
      </c>
      <c r="G1778" t="s">
        <v>138</v>
      </c>
      <c r="H1778">
        <v>15000000</v>
      </c>
      <c r="I1778">
        <v>5.5</v>
      </c>
      <c r="J1778" t="str">
        <f>IF(ISNUMBER(SEARCH("|",D1778)),LEFT(D1778,SEARCH("|",D1778)-1),D1778)</f>
        <v>Horror</v>
      </c>
      <c r="K1778">
        <f>(C1778-H1778)</f>
        <v>2411331</v>
      </c>
      <c r="L1778">
        <f>CORREL(H1778:H5563,C1778:C5563)</f>
        <v>8.4026422365143641E-2</v>
      </c>
    </row>
    <row r="1779" spans="1:12">
      <c r="A1779" t="s">
        <v>3203</v>
      </c>
      <c r="B1779">
        <v>80</v>
      </c>
      <c r="C1779">
        <v>2833383</v>
      </c>
      <c r="D1779" t="s">
        <v>720</v>
      </c>
      <c r="E1779" t="s">
        <v>3204</v>
      </c>
      <c r="F1779" t="s">
        <v>15</v>
      </c>
      <c r="G1779" t="s">
        <v>16</v>
      </c>
      <c r="H1779">
        <v>427000</v>
      </c>
      <c r="I1779">
        <v>5.7</v>
      </c>
      <c r="J1779" t="str">
        <f>IF(ISNUMBER(SEARCH("|",D1779)),LEFT(D1779,SEARCH("|",D1779)-1),D1779)</f>
        <v>Drama</v>
      </c>
      <c r="K1779">
        <f>(C1779-H1779)</f>
        <v>2406383</v>
      </c>
      <c r="L1779">
        <f>CORREL(H1779:H5564,C1779:C5564)</f>
        <v>8.4022114870312442E-2</v>
      </c>
    </row>
    <row r="1780" spans="1:12">
      <c r="A1780" t="s">
        <v>3205</v>
      </c>
      <c r="B1780">
        <v>99</v>
      </c>
      <c r="C1780">
        <v>62401264</v>
      </c>
      <c r="D1780" t="s">
        <v>35</v>
      </c>
      <c r="E1780" t="s">
        <v>3206</v>
      </c>
      <c r="F1780" t="s">
        <v>15</v>
      </c>
      <c r="G1780" t="s">
        <v>153</v>
      </c>
      <c r="H1780">
        <v>60000000</v>
      </c>
      <c r="I1780">
        <v>5.9</v>
      </c>
      <c r="J1780" t="str">
        <f>IF(ISNUMBER(SEARCH("|",D1780)),LEFT(D1780,SEARCH("|",D1780)-1),D1780)</f>
        <v>Action</v>
      </c>
      <c r="K1780">
        <f>(C1780-H1780)</f>
        <v>2401264</v>
      </c>
      <c r="L1780">
        <f>CORREL(H1780:H5565,C1780:C5565)</f>
        <v>8.398205739034334E-2</v>
      </c>
    </row>
    <row r="1781" spans="1:12">
      <c r="A1781" t="s">
        <v>3207</v>
      </c>
      <c r="B1781">
        <v>81</v>
      </c>
      <c r="C1781">
        <v>3000000</v>
      </c>
      <c r="D1781" t="s">
        <v>3208</v>
      </c>
      <c r="E1781" t="s">
        <v>3209</v>
      </c>
      <c r="F1781" t="s">
        <v>15</v>
      </c>
      <c r="G1781" t="s">
        <v>16</v>
      </c>
      <c r="H1781">
        <v>609000</v>
      </c>
      <c r="I1781">
        <v>7.8</v>
      </c>
      <c r="J1781" t="str">
        <f>IF(ISNUMBER(SEARCH("|",D1781)),LEFT(D1781,SEARCH("|",D1781)-1),D1781)</f>
        <v>Comedy</v>
      </c>
      <c r="K1781">
        <f>(C1781-H1781)</f>
        <v>2391000</v>
      </c>
      <c r="L1781">
        <f>CORREL(H1781:H5566,C1781:C5566)</f>
        <v>8.4004980329752843E-2</v>
      </c>
    </row>
    <row r="1782" spans="1:12">
      <c r="A1782" t="s">
        <v>1330</v>
      </c>
      <c r="B1782">
        <v>104</v>
      </c>
      <c r="C1782">
        <v>3386698</v>
      </c>
      <c r="D1782" t="s">
        <v>233</v>
      </c>
      <c r="E1782" t="s">
        <v>3210</v>
      </c>
      <c r="F1782" t="s">
        <v>15</v>
      </c>
      <c r="G1782" t="s">
        <v>16</v>
      </c>
      <c r="H1782">
        <v>1000000</v>
      </c>
      <c r="I1782">
        <v>6.7</v>
      </c>
      <c r="J1782" t="str">
        <f>IF(ISNUMBER(SEARCH("|",D1782)),LEFT(D1782,SEARCH("|",D1782)-1),D1782)</f>
        <v>Comedy</v>
      </c>
      <c r="K1782">
        <f>(C1782-H1782)</f>
        <v>2386698</v>
      </c>
      <c r="L1782">
        <f>CORREL(H1782:H5567,C1782:C5567)</f>
        <v>8.3965403946763204E-2</v>
      </c>
    </row>
    <row r="1783" spans="1:12">
      <c r="A1783" t="s">
        <v>3211</v>
      </c>
      <c r="B1783">
        <v>98</v>
      </c>
      <c r="C1783">
        <v>15361537</v>
      </c>
      <c r="D1783" t="s">
        <v>215</v>
      </c>
      <c r="E1783" t="s">
        <v>3212</v>
      </c>
      <c r="F1783" t="s">
        <v>15</v>
      </c>
      <c r="G1783" t="s">
        <v>1097</v>
      </c>
      <c r="H1783">
        <v>13000000</v>
      </c>
      <c r="I1783">
        <v>4.5999999999999996</v>
      </c>
      <c r="J1783" t="str">
        <f>IF(ISNUMBER(SEARCH("|",D1783)),LEFT(D1783,SEARCH("|",D1783)-1),D1783)</f>
        <v>Action</v>
      </c>
      <c r="K1783">
        <f>(C1783-H1783)</f>
        <v>2361537</v>
      </c>
      <c r="L1783">
        <f>CORREL(H1783:H5568,C1783:C5568)</f>
        <v>8.3926901264076509E-2</v>
      </c>
    </row>
    <row r="1784" spans="1:12">
      <c r="A1784" t="s">
        <v>1388</v>
      </c>
      <c r="B1784">
        <v>112</v>
      </c>
      <c r="C1784">
        <v>32357532</v>
      </c>
      <c r="D1784" t="s">
        <v>233</v>
      </c>
      <c r="E1784" t="s">
        <v>3213</v>
      </c>
      <c r="F1784" t="s">
        <v>15</v>
      </c>
      <c r="G1784" t="s">
        <v>16</v>
      </c>
      <c r="H1784">
        <v>30000000</v>
      </c>
      <c r="I1784">
        <v>6.7</v>
      </c>
      <c r="J1784" t="str">
        <f>IF(ISNUMBER(SEARCH("|",D1784)),LEFT(D1784,SEARCH("|",D1784)-1),D1784)</f>
        <v>Comedy</v>
      </c>
      <c r="K1784">
        <f>(C1784-H1784)</f>
        <v>2357532</v>
      </c>
      <c r="L1784">
        <f>CORREL(H1784:H5569,C1784:C5569)</f>
        <v>8.3918340009141723E-2</v>
      </c>
    </row>
    <row r="1785" spans="1:12">
      <c r="A1785" t="s">
        <v>3214</v>
      </c>
      <c r="B1785">
        <v>107</v>
      </c>
      <c r="C1785">
        <v>15854988</v>
      </c>
      <c r="D1785" t="s">
        <v>20</v>
      </c>
      <c r="E1785" t="s">
        <v>3215</v>
      </c>
      <c r="F1785" t="s">
        <v>15</v>
      </c>
      <c r="G1785" t="s">
        <v>16</v>
      </c>
      <c r="H1785">
        <v>13500000</v>
      </c>
      <c r="I1785">
        <v>7.4</v>
      </c>
      <c r="J1785" t="str">
        <f>IF(ISNUMBER(SEARCH("|",D1785)),LEFT(D1785,SEARCH("|",D1785)-1),D1785)</f>
        <v>Drama</v>
      </c>
      <c r="K1785">
        <f>(C1785-H1785)</f>
        <v>2354988</v>
      </c>
      <c r="L1785">
        <f>CORREL(H1785:H5570,C1785:C5570)</f>
        <v>8.3937020972458684E-2</v>
      </c>
    </row>
    <row r="1786" spans="1:12">
      <c r="A1786" t="s">
        <v>3216</v>
      </c>
      <c r="B1786">
        <v>117</v>
      </c>
      <c r="C1786">
        <v>14348123</v>
      </c>
      <c r="D1786" t="s">
        <v>3217</v>
      </c>
      <c r="E1786" t="s">
        <v>3218</v>
      </c>
      <c r="F1786" t="s">
        <v>15</v>
      </c>
      <c r="G1786" t="s">
        <v>2966</v>
      </c>
      <c r="H1786">
        <v>12000000</v>
      </c>
      <c r="I1786">
        <v>6.9</v>
      </c>
      <c r="J1786" t="str">
        <f>IF(ISNUMBER(SEARCH("|",D1786)),LEFT(D1786,SEARCH("|",D1786)-1),D1786)</f>
        <v>Comedy</v>
      </c>
      <c r="K1786">
        <f>(C1786-H1786)</f>
        <v>2348123</v>
      </c>
      <c r="L1786">
        <f>CORREL(H1786:H5571,C1786:C5571)</f>
        <v>8.3929506056419273E-2</v>
      </c>
    </row>
    <row r="1787" spans="1:12">
      <c r="A1787" t="s">
        <v>73</v>
      </c>
      <c r="B1787">
        <v>37</v>
      </c>
      <c r="C1787">
        <v>5923044</v>
      </c>
      <c r="D1787" t="s">
        <v>1757</v>
      </c>
      <c r="E1787" t="s">
        <v>3219</v>
      </c>
      <c r="F1787" t="s">
        <v>15</v>
      </c>
      <c r="G1787" t="s">
        <v>16</v>
      </c>
      <c r="H1787">
        <v>3600000</v>
      </c>
      <c r="I1787">
        <v>7.8</v>
      </c>
      <c r="J1787" t="str">
        <f>IF(ISNUMBER(SEARCH("|",D1787)),LEFT(D1787,SEARCH("|",D1787)-1),D1787)</f>
        <v>Comedy</v>
      </c>
      <c r="K1787">
        <f>(C1787-H1787)</f>
        <v>2323044</v>
      </c>
      <c r="L1787">
        <f>CORREL(H1787:H5572,C1787:C5572)</f>
        <v>8.3918747644712882E-2</v>
      </c>
    </row>
    <row r="1788" spans="1:12">
      <c r="A1788" t="s">
        <v>317</v>
      </c>
      <c r="B1788">
        <v>141</v>
      </c>
      <c r="C1788">
        <v>47307550</v>
      </c>
      <c r="D1788" t="s">
        <v>716</v>
      </c>
      <c r="E1788" t="s">
        <v>3220</v>
      </c>
      <c r="F1788" t="s">
        <v>15</v>
      </c>
      <c r="G1788" t="s">
        <v>16</v>
      </c>
      <c r="H1788">
        <v>45000000</v>
      </c>
      <c r="I1788">
        <v>6.5</v>
      </c>
      <c r="J1788" t="str">
        <f>IF(ISNUMBER(SEARCH("|",D1788)),LEFT(D1788,SEARCH("|",D1788)-1),D1788)</f>
        <v>Crime</v>
      </c>
      <c r="K1788">
        <f>(C1788-H1788)</f>
        <v>2307550</v>
      </c>
      <c r="L1788">
        <f>CORREL(H1788:H5573,C1788:C5573)</f>
        <v>8.3887287839982352E-2</v>
      </c>
    </row>
    <row r="1789" spans="1:12">
      <c r="A1789" t="s">
        <v>50</v>
      </c>
      <c r="B1789">
        <v>137</v>
      </c>
      <c r="C1789">
        <v>37304950</v>
      </c>
      <c r="D1789" t="s">
        <v>412</v>
      </c>
      <c r="E1789" t="s">
        <v>3221</v>
      </c>
      <c r="F1789" t="s">
        <v>15</v>
      </c>
      <c r="G1789" t="s">
        <v>16</v>
      </c>
      <c r="H1789">
        <v>35000000</v>
      </c>
      <c r="I1789">
        <v>6.6</v>
      </c>
      <c r="J1789" t="str">
        <f>IF(ISNUMBER(SEARCH("|",D1789)),LEFT(D1789,SEARCH("|",D1789)-1),D1789)</f>
        <v>Biography</v>
      </c>
      <c r="K1789">
        <f>(C1789-H1789)</f>
        <v>2304950</v>
      </c>
      <c r="L1789">
        <f>CORREL(H1789:H5574,C1789:C5574)</f>
        <v>8.3915137936311904E-2</v>
      </c>
    </row>
    <row r="1790" spans="1:12">
      <c r="A1790" t="s">
        <v>3222</v>
      </c>
      <c r="B1790">
        <v>91</v>
      </c>
      <c r="C1790">
        <v>16298046</v>
      </c>
      <c r="D1790" t="s">
        <v>372</v>
      </c>
      <c r="E1790" t="s">
        <v>3223</v>
      </c>
      <c r="F1790" t="s">
        <v>15</v>
      </c>
      <c r="G1790" t="s">
        <v>153</v>
      </c>
      <c r="H1790">
        <v>14000000</v>
      </c>
      <c r="I1790">
        <v>5</v>
      </c>
      <c r="J1790" t="str">
        <f>IF(ISNUMBER(SEARCH("|",D1790)),LEFT(D1790,SEARCH("|",D1790)-1),D1790)</f>
        <v>Horror</v>
      </c>
      <c r="K1790">
        <f>(C1790-H1790)</f>
        <v>2298046</v>
      </c>
      <c r="L1790">
        <f>CORREL(H1790:H5575,C1790:C5575)</f>
        <v>8.3938428600887585E-2</v>
      </c>
    </row>
    <row r="1791" spans="1:12">
      <c r="A1791" t="s">
        <v>3224</v>
      </c>
      <c r="B1791">
        <v>96</v>
      </c>
      <c r="C1791">
        <v>4170647</v>
      </c>
      <c r="D1791" t="s">
        <v>65</v>
      </c>
      <c r="E1791" t="s">
        <v>3225</v>
      </c>
      <c r="F1791" t="s">
        <v>15</v>
      </c>
      <c r="G1791" t="s">
        <v>153</v>
      </c>
      <c r="H1791">
        <v>1900000</v>
      </c>
      <c r="I1791">
        <v>6.9</v>
      </c>
      <c r="J1791" t="str">
        <f>IF(ISNUMBER(SEARCH("|",D1791)),LEFT(D1791,SEARCH("|",D1791)-1),D1791)</f>
        <v>Comedy</v>
      </c>
      <c r="K1791">
        <f>(C1791-H1791)</f>
        <v>2270647</v>
      </c>
      <c r="L1791">
        <f>CORREL(H1791:H5576,C1791:C5576)</f>
        <v>8.393185375420692E-2</v>
      </c>
    </row>
    <row r="1792" spans="1:12">
      <c r="A1792" t="s">
        <v>3226</v>
      </c>
      <c r="B1792">
        <v>138</v>
      </c>
      <c r="C1792">
        <v>10269307</v>
      </c>
      <c r="D1792" t="s">
        <v>215</v>
      </c>
      <c r="E1792" t="s">
        <v>3227</v>
      </c>
      <c r="F1792" t="s">
        <v>15</v>
      </c>
      <c r="G1792" t="s">
        <v>16</v>
      </c>
      <c r="H1792">
        <v>8000000</v>
      </c>
      <c r="I1792">
        <v>6.3</v>
      </c>
      <c r="J1792" t="str">
        <f>IF(ISNUMBER(SEARCH("|",D1792)),LEFT(D1792,SEARCH("|",D1792)-1),D1792)</f>
        <v>Action</v>
      </c>
      <c r="K1792">
        <f>(C1792-H1792)</f>
        <v>2269307</v>
      </c>
      <c r="L1792">
        <f>CORREL(H1792:H5577,C1792:C5577)</f>
        <v>8.3895550743126143E-2</v>
      </c>
    </row>
    <row r="1793" spans="1:12">
      <c r="A1793" t="s">
        <v>3228</v>
      </c>
      <c r="B1793">
        <v>91</v>
      </c>
      <c r="C1793">
        <v>2712293</v>
      </c>
      <c r="D1793" t="s">
        <v>326</v>
      </c>
      <c r="E1793" t="s">
        <v>3229</v>
      </c>
      <c r="F1793" t="s">
        <v>15</v>
      </c>
      <c r="G1793" t="s">
        <v>16</v>
      </c>
      <c r="H1793">
        <v>450000</v>
      </c>
      <c r="I1793">
        <v>5.9</v>
      </c>
      <c r="J1793" t="str">
        <f>IF(ISNUMBER(SEARCH("|",D1793)),LEFT(D1793,SEARCH("|",D1793)-1),D1793)</f>
        <v>Crime</v>
      </c>
      <c r="K1793">
        <f>(C1793-H1793)</f>
        <v>2262293</v>
      </c>
      <c r="L1793">
        <f>CORREL(H1793:H5578,C1793:C5578)</f>
        <v>8.3875309350394431E-2</v>
      </c>
    </row>
    <row r="1794" spans="1:12">
      <c r="A1794" t="s">
        <v>2263</v>
      </c>
      <c r="B1794">
        <v>122</v>
      </c>
      <c r="C1794">
        <v>17237244</v>
      </c>
      <c r="D1794" t="s">
        <v>716</v>
      </c>
      <c r="E1794" t="s">
        <v>3230</v>
      </c>
      <c r="F1794" t="s">
        <v>15</v>
      </c>
      <c r="G1794" t="s">
        <v>153</v>
      </c>
      <c r="H1794">
        <v>15000000</v>
      </c>
      <c r="I1794">
        <v>6.8</v>
      </c>
      <c r="J1794" t="str">
        <f>IF(ISNUMBER(SEARCH("|",D1794)),LEFT(D1794,SEARCH("|",D1794)-1),D1794)</f>
        <v>Crime</v>
      </c>
      <c r="K1794">
        <f>(C1794-H1794)</f>
        <v>2237244</v>
      </c>
      <c r="L1794">
        <f>CORREL(H1794:H5579,C1794:C5579)</f>
        <v>8.3834746471710686E-2</v>
      </c>
    </row>
    <row r="1795" spans="1:12">
      <c r="A1795" t="s">
        <v>3231</v>
      </c>
      <c r="B1795">
        <v>101</v>
      </c>
      <c r="C1795">
        <v>2428241</v>
      </c>
      <c r="D1795" t="s">
        <v>256</v>
      </c>
      <c r="E1795" t="s">
        <v>3232</v>
      </c>
      <c r="F1795" t="s">
        <v>15</v>
      </c>
      <c r="G1795" t="s">
        <v>16</v>
      </c>
      <c r="H1795">
        <v>200000</v>
      </c>
      <c r="I1795">
        <v>6.4</v>
      </c>
      <c r="J1795" t="str">
        <f>IF(ISNUMBER(SEARCH("|",D1795)),LEFT(D1795,SEARCH("|",D1795)-1),D1795)</f>
        <v>Drama</v>
      </c>
      <c r="K1795">
        <f>(C1795-H1795)</f>
        <v>2228241</v>
      </c>
      <c r="L1795">
        <f>CORREL(H1795:H5580,C1795:C5580)</f>
        <v>8.3830044510398286E-2</v>
      </c>
    </row>
    <row r="1796" spans="1:12">
      <c r="A1796" t="s">
        <v>308</v>
      </c>
      <c r="B1796">
        <v>104</v>
      </c>
      <c r="C1796">
        <v>13214255</v>
      </c>
      <c r="D1796" t="s">
        <v>720</v>
      </c>
      <c r="E1796" t="s">
        <v>3233</v>
      </c>
      <c r="F1796" t="s">
        <v>15</v>
      </c>
      <c r="G1796" t="s">
        <v>16</v>
      </c>
      <c r="H1796">
        <v>11000000</v>
      </c>
      <c r="I1796">
        <v>7.4</v>
      </c>
      <c r="J1796" t="str">
        <f>IF(ISNUMBER(SEARCH("|",D1796)),LEFT(D1796,SEARCH("|",D1796)-1),D1796)</f>
        <v>Drama</v>
      </c>
      <c r="K1796">
        <f>(C1796-H1796)</f>
        <v>2214255</v>
      </c>
      <c r="L1796">
        <f>CORREL(H1796:H5581,C1796:C5581)</f>
        <v>8.3788613013079535E-2</v>
      </c>
    </row>
    <row r="1797" spans="1:12">
      <c r="A1797" t="s">
        <v>308</v>
      </c>
      <c r="B1797">
        <v>106</v>
      </c>
      <c r="C1797">
        <v>9190525</v>
      </c>
      <c r="D1797" t="s">
        <v>65</v>
      </c>
      <c r="E1797" t="s">
        <v>3234</v>
      </c>
      <c r="F1797" t="s">
        <v>15</v>
      </c>
      <c r="G1797" t="s">
        <v>16</v>
      </c>
      <c r="H1797">
        <v>7000000</v>
      </c>
      <c r="I1797">
        <v>7</v>
      </c>
      <c r="J1797" t="str">
        <f>IF(ISNUMBER(SEARCH("|",D1797)),LEFT(D1797,SEARCH("|",D1797)-1),D1797)</f>
        <v>Comedy</v>
      </c>
      <c r="K1797">
        <f>(C1797-H1797)</f>
        <v>2190525</v>
      </c>
      <c r="L1797">
        <f>CORREL(H1797:H5582,C1797:C5582)</f>
        <v>8.3775257497791272E-2</v>
      </c>
    </row>
    <row r="1798" spans="1:12">
      <c r="A1798" t="s">
        <v>2181</v>
      </c>
      <c r="B1798">
        <v>124</v>
      </c>
      <c r="C1798">
        <v>34180954</v>
      </c>
      <c r="D1798" t="s">
        <v>20</v>
      </c>
      <c r="E1798" t="s">
        <v>3235</v>
      </c>
      <c r="F1798" t="s">
        <v>15</v>
      </c>
      <c r="G1798" t="s">
        <v>16</v>
      </c>
      <c r="H1798">
        <v>32000000</v>
      </c>
      <c r="I1798">
        <v>7.6</v>
      </c>
      <c r="J1798" t="str">
        <f>IF(ISNUMBER(SEARCH("|",D1798)),LEFT(D1798,SEARCH("|",D1798)-1),D1798)</f>
        <v>Drama</v>
      </c>
      <c r="K1798">
        <f>(C1798-H1798)</f>
        <v>2180954</v>
      </c>
      <c r="L1798">
        <f>CORREL(H1798:H5583,C1798:C5583)</f>
        <v>8.3752256630227631E-2</v>
      </c>
    </row>
    <row r="1799" spans="1:12">
      <c r="A1799" t="s">
        <v>2974</v>
      </c>
      <c r="B1799">
        <v>120</v>
      </c>
      <c r="C1799">
        <v>50173190</v>
      </c>
      <c r="D1799" t="s">
        <v>3236</v>
      </c>
      <c r="E1799" t="s">
        <v>3237</v>
      </c>
      <c r="F1799" t="s">
        <v>15</v>
      </c>
      <c r="G1799" t="s">
        <v>16</v>
      </c>
      <c r="H1799">
        <v>48000000</v>
      </c>
      <c r="I1799">
        <v>7.4</v>
      </c>
      <c r="J1799" t="str">
        <f>IF(ISNUMBER(SEARCH("|",D1799)),LEFT(D1799,SEARCH("|",D1799)-1),D1799)</f>
        <v>Drama</v>
      </c>
      <c r="K1799">
        <f>(C1799-H1799)</f>
        <v>2173190</v>
      </c>
      <c r="L1799">
        <f>CORREL(H1799:H5584,C1799:C5584)</f>
        <v>8.3772828566297045E-2</v>
      </c>
    </row>
    <row r="1800" spans="1:12">
      <c r="A1800" t="s">
        <v>3238</v>
      </c>
      <c r="B1800">
        <v>99</v>
      </c>
      <c r="C1800">
        <v>9166863</v>
      </c>
      <c r="D1800" t="s">
        <v>20</v>
      </c>
      <c r="E1800" t="s">
        <v>3239</v>
      </c>
      <c r="F1800" t="s">
        <v>15</v>
      </c>
      <c r="G1800" t="s">
        <v>16</v>
      </c>
      <c r="H1800">
        <v>7000000</v>
      </c>
      <c r="I1800">
        <v>7.6</v>
      </c>
      <c r="J1800" t="str">
        <f>IF(ISNUMBER(SEARCH("|",D1800)),LEFT(D1800,SEARCH("|",D1800)-1),D1800)</f>
        <v>Drama</v>
      </c>
      <c r="K1800">
        <f>(C1800-H1800)</f>
        <v>2166863</v>
      </c>
      <c r="L1800">
        <f>CORREL(H1800:H5585,C1800:C5585)</f>
        <v>8.3800938897189314E-2</v>
      </c>
    </row>
    <row r="1801" spans="1:12">
      <c r="A1801" t="s">
        <v>3240</v>
      </c>
      <c r="B1801">
        <v>120</v>
      </c>
      <c r="C1801">
        <v>18663911</v>
      </c>
      <c r="D1801" t="s">
        <v>922</v>
      </c>
      <c r="E1801" t="s">
        <v>3241</v>
      </c>
      <c r="F1801" t="s">
        <v>15</v>
      </c>
      <c r="G1801" t="s">
        <v>153</v>
      </c>
      <c r="H1801">
        <v>16500000</v>
      </c>
      <c r="I1801">
        <v>7.1</v>
      </c>
      <c r="J1801" t="str">
        <f>IF(ISNUMBER(SEARCH("|",D1801)),LEFT(D1801,SEARCH("|",D1801)-1),D1801)</f>
        <v>Biography</v>
      </c>
      <c r="K1801">
        <f>(C1801-H1801)</f>
        <v>2163911</v>
      </c>
      <c r="L1801">
        <f>CORREL(H1801:H5586,C1801:C5586)</f>
        <v>8.3777899470977524E-2</v>
      </c>
    </row>
    <row r="1802" spans="1:12">
      <c r="A1802" t="s">
        <v>455</v>
      </c>
      <c r="B1802">
        <v>106</v>
      </c>
      <c r="C1802">
        <v>32154410</v>
      </c>
      <c r="D1802" t="s">
        <v>716</v>
      </c>
      <c r="E1802" t="s">
        <v>3242</v>
      </c>
      <c r="F1802" t="s">
        <v>15</v>
      </c>
      <c r="G1802" t="s">
        <v>16</v>
      </c>
      <c r="H1802">
        <v>30000000</v>
      </c>
      <c r="I1802">
        <v>7.1</v>
      </c>
      <c r="J1802" t="str">
        <f>IF(ISNUMBER(SEARCH("|",D1802)),LEFT(D1802,SEARCH("|",D1802)-1),D1802)</f>
        <v>Crime</v>
      </c>
      <c r="K1802">
        <f>(C1802-H1802)</f>
        <v>2154410</v>
      </c>
      <c r="L1802">
        <f>CORREL(H1802:H5587,C1802:C5587)</f>
        <v>8.3776008230501506E-2</v>
      </c>
    </row>
    <row r="1803" spans="1:12">
      <c r="A1803" t="s">
        <v>1722</v>
      </c>
      <c r="B1803">
        <v>113</v>
      </c>
      <c r="C1803">
        <v>40137776</v>
      </c>
      <c r="D1803" t="s">
        <v>797</v>
      </c>
      <c r="E1803" t="s">
        <v>3243</v>
      </c>
      <c r="F1803" t="s">
        <v>15</v>
      </c>
      <c r="G1803" t="s">
        <v>16</v>
      </c>
      <c r="H1803">
        <v>38000000</v>
      </c>
      <c r="I1803">
        <v>7.6</v>
      </c>
      <c r="J1803" t="str">
        <f>IF(ISNUMBER(SEARCH("|",D1803)),LEFT(D1803,SEARCH("|",D1803)-1),D1803)</f>
        <v>Comedy</v>
      </c>
      <c r="K1803">
        <f>(C1803-H1803)</f>
        <v>2137776</v>
      </c>
      <c r="L1803">
        <f>CORREL(H1803:H5588,C1803:C5588)</f>
        <v>8.3794548917264081E-2</v>
      </c>
    </row>
    <row r="1804" spans="1:12">
      <c r="A1804" t="s">
        <v>779</v>
      </c>
      <c r="B1804">
        <v>98</v>
      </c>
      <c r="C1804">
        <v>67128202</v>
      </c>
      <c r="D1804" t="s">
        <v>3244</v>
      </c>
      <c r="E1804" t="s">
        <v>3245</v>
      </c>
      <c r="F1804" t="s">
        <v>15</v>
      </c>
      <c r="G1804" t="s">
        <v>16</v>
      </c>
      <c r="H1804">
        <v>65000000</v>
      </c>
      <c r="I1804">
        <v>5.7</v>
      </c>
      <c r="J1804" t="str">
        <f>IF(ISNUMBER(SEARCH("|",D1804)),LEFT(D1804,SEARCH("|",D1804)-1),D1804)</f>
        <v>Action</v>
      </c>
      <c r="K1804">
        <f>(C1804-H1804)</f>
        <v>2128202</v>
      </c>
      <c r="L1804">
        <f>CORREL(H1804:H5589,C1804:C5589)</f>
        <v>8.3819859122911219E-2</v>
      </c>
    </row>
    <row r="1805" spans="1:12">
      <c r="A1805" t="s">
        <v>3246</v>
      </c>
      <c r="B1805">
        <v>104</v>
      </c>
      <c r="C1805">
        <v>10106233</v>
      </c>
      <c r="D1805" t="s">
        <v>65</v>
      </c>
      <c r="E1805" t="s">
        <v>3247</v>
      </c>
      <c r="F1805" t="s">
        <v>15</v>
      </c>
      <c r="G1805" t="s">
        <v>16</v>
      </c>
      <c r="H1805">
        <v>8000000</v>
      </c>
      <c r="I1805">
        <v>5.4</v>
      </c>
      <c r="J1805" t="str">
        <f>IF(ISNUMBER(SEARCH("|",D1805)),LEFT(D1805,SEARCH("|",D1805)-1),D1805)</f>
        <v>Comedy</v>
      </c>
      <c r="K1805">
        <f>(C1805-H1805)</f>
        <v>2106233</v>
      </c>
      <c r="L1805">
        <f>CORREL(H1805:H5590,C1805:C5590)</f>
        <v>8.3838721519059398E-2</v>
      </c>
    </row>
    <row r="1806" spans="1:12">
      <c r="A1806" t="s">
        <v>3248</v>
      </c>
      <c r="B1806">
        <v>100</v>
      </c>
      <c r="C1806">
        <v>13103828</v>
      </c>
      <c r="D1806" t="s">
        <v>716</v>
      </c>
      <c r="E1806" t="s">
        <v>3249</v>
      </c>
      <c r="F1806" t="s">
        <v>15</v>
      </c>
      <c r="G1806" t="s">
        <v>16</v>
      </c>
      <c r="H1806">
        <v>11000000</v>
      </c>
      <c r="I1806">
        <v>7.3</v>
      </c>
      <c r="J1806" t="str">
        <f>IF(ISNUMBER(SEARCH("|",D1806)),LEFT(D1806,SEARCH("|",D1806)-1),D1806)</f>
        <v>Crime</v>
      </c>
      <c r="K1806">
        <f>(C1806-H1806)</f>
        <v>2103828</v>
      </c>
      <c r="L1806">
        <f>CORREL(H1806:H5591,C1806:C5591)</f>
        <v>8.3818082399298388E-2</v>
      </c>
    </row>
    <row r="1807" spans="1:12">
      <c r="A1807" t="s">
        <v>1537</v>
      </c>
      <c r="B1807">
        <v>103</v>
      </c>
      <c r="C1807">
        <v>9094451</v>
      </c>
      <c r="D1807" t="s">
        <v>1295</v>
      </c>
      <c r="E1807" t="s">
        <v>3250</v>
      </c>
      <c r="F1807" t="s">
        <v>15</v>
      </c>
      <c r="G1807" t="s">
        <v>16</v>
      </c>
      <c r="H1807">
        <v>7000000</v>
      </c>
      <c r="I1807">
        <v>6.2</v>
      </c>
      <c r="J1807" t="str">
        <f>IF(ISNUMBER(SEARCH("|",D1807)),LEFT(D1807,SEARCH("|",D1807)-1),D1807)</f>
        <v>Action</v>
      </c>
      <c r="K1807">
        <f>(C1807-H1807)</f>
        <v>2094451</v>
      </c>
      <c r="L1807">
        <f>CORREL(H1807:H5592,C1807:C5592)</f>
        <v>8.3804537936817983E-2</v>
      </c>
    </row>
    <row r="1808" spans="1:12">
      <c r="A1808" t="s">
        <v>1733</v>
      </c>
      <c r="B1808">
        <v>80</v>
      </c>
      <c r="C1808">
        <v>2360184</v>
      </c>
      <c r="D1808" t="s">
        <v>65</v>
      </c>
      <c r="E1808" t="s">
        <v>3251</v>
      </c>
      <c r="F1808" t="s">
        <v>15</v>
      </c>
      <c r="G1808" t="s">
        <v>16</v>
      </c>
      <c r="H1808">
        <v>300000</v>
      </c>
      <c r="I1808">
        <v>7.1</v>
      </c>
      <c r="J1808" t="str">
        <f>IF(ISNUMBER(SEARCH("|",D1808)),LEFT(D1808,SEARCH("|",D1808)-1),D1808)</f>
        <v>Comedy</v>
      </c>
      <c r="K1808">
        <f>(C1808-H1808)</f>
        <v>2060184</v>
      </c>
      <c r="L1808">
        <f>CORREL(H1808:H5593,C1808:C5593)</f>
        <v>8.3781336240897647E-2</v>
      </c>
    </row>
    <row r="1809" spans="1:12">
      <c r="A1809" t="s">
        <v>3252</v>
      </c>
      <c r="B1809">
        <v>99</v>
      </c>
      <c r="C1809">
        <v>35057332</v>
      </c>
      <c r="D1809" t="s">
        <v>565</v>
      </c>
      <c r="E1809" t="s">
        <v>3253</v>
      </c>
      <c r="F1809" t="s">
        <v>15</v>
      </c>
      <c r="G1809" t="s">
        <v>16</v>
      </c>
      <c r="H1809">
        <v>33000000</v>
      </c>
      <c r="I1809">
        <v>6.5</v>
      </c>
      <c r="J1809" t="str">
        <f>IF(ISNUMBER(SEARCH("|",D1809)),LEFT(D1809,SEARCH("|",D1809)-1),D1809)</f>
        <v>Drama</v>
      </c>
      <c r="K1809">
        <f>(C1809-H1809)</f>
        <v>2057332</v>
      </c>
      <c r="L1809">
        <f>CORREL(H1809:H5594,C1809:C5594)</f>
        <v>8.3739677146363406E-2</v>
      </c>
    </row>
    <row r="1810" spans="1:12">
      <c r="A1810" t="s">
        <v>3254</v>
      </c>
      <c r="B1810">
        <v>125</v>
      </c>
      <c r="C1810">
        <v>172051787</v>
      </c>
      <c r="D1810" t="s">
        <v>28</v>
      </c>
      <c r="E1810" t="s">
        <v>3255</v>
      </c>
      <c r="F1810" t="s">
        <v>15</v>
      </c>
      <c r="G1810" t="s">
        <v>16</v>
      </c>
      <c r="H1810">
        <v>170000000</v>
      </c>
      <c r="I1810">
        <v>6.8</v>
      </c>
      <c r="J1810" t="str">
        <f>IF(ISNUMBER(SEARCH("|",D1810)),LEFT(D1810,SEARCH("|",D1810)-1),D1810)</f>
        <v>Action</v>
      </c>
      <c r="K1810">
        <f>(C1810-H1810)</f>
        <v>2051787</v>
      </c>
      <c r="L1810">
        <f>CORREL(H1810:H5595,C1810:C5595)</f>
        <v>8.3761194649952742E-2</v>
      </c>
    </row>
    <row r="1811" spans="1:12">
      <c r="A1811" t="s">
        <v>1271</v>
      </c>
      <c r="B1811">
        <v>108</v>
      </c>
      <c r="C1811">
        <v>32048809</v>
      </c>
      <c r="D1811" t="s">
        <v>140</v>
      </c>
      <c r="E1811" t="s">
        <v>3256</v>
      </c>
      <c r="F1811" t="s">
        <v>15</v>
      </c>
      <c r="G1811" t="s">
        <v>138</v>
      </c>
      <c r="H1811">
        <v>30000000</v>
      </c>
      <c r="I1811">
        <v>5.3</v>
      </c>
      <c r="J1811" t="str">
        <f>IF(ISNUMBER(SEARCH("|",D1811)),LEFT(D1811,SEARCH("|",D1811)-1),D1811)</f>
        <v>Horror</v>
      </c>
      <c r="K1811">
        <f>(C1811-H1811)</f>
        <v>2048809</v>
      </c>
      <c r="L1811">
        <f>CORREL(H1811:H5596,C1811:C5596)</f>
        <v>8.3323187597593301E-2</v>
      </c>
    </row>
    <row r="1812" spans="1:12">
      <c r="A1812" t="s">
        <v>690</v>
      </c>
      <c r="B1812">
        <v>81</v>
      </c>
      <c r="C1812">
        <v>2040920</v>
      </c>
      <c r="D1812" t="s">
        <v>1729</v>
      </c>
      <c r="E1812" t="s">
        <v>3257</v>
      </c>
      <c r="F1812" t="s">
        <v>1316</v>
      </c>
      <c r="G1812" t="s">
        <v>16</v>
      </c>
      <c r="H1812">
        <v>7000</v>
      </c>
      <c r="I1812">
        <v>6.9</v>
      </c>
      <c r="J1812" t="str">
        <f>IF(ISNUMBER(SEARCH("|",D1812)),LEFT(D1812,SEARCH("|",D1812)-1),D1812)</f>
        <v>Action</v>
      </c>
      <c r="K1812">
        <f>(C1812-H1812)</f>
        <v>2033920</v>
      </c>
      <c r="L1812">
        <f>CORREL(H1812:H5597,C1812:C5597)</f>
        <v>8.3341919412579152E-2</v>
      </c>
    </row>
    <row r="1813" spans="1:12">
      <c r="A1813" t="s">
        <v>1105</v>
      </c>
      <c r="B1813">
        <v>139</v>
      </c>
      <c r="C1813">
        <v>32000000</v>
      </c>
      <c r="D1813" t="s">
        <v>20</v>
      </c>
      <c r="E1813" t="s">
        <v>3258</v>
      </c>
      <c r="F1813" t="s">
        <v>15</v>
      </c>
      <c r="G1813" t="s">
        <v>16</v>
      </c>
      <c r="H1813">
        <v>30000000</v>
      </c>
      <c r="I1813">
        <v>7.2</v>
      </c>
      <c r="J1813" t="str">
        <f>IF(ISNUMBER(SEARCH("|",D1813)),LEFT(D1813,SEARCH("|",D1813)-1),D1813)</f>
        <v>Drama</v>
      </c>
      <c r="K1813">
        <f>(C1813-H1813)</f>
        <v>2000000</v>
      </c>
      <c r="L1813">
        <f>CORREL(H1813:H5598,C1813:C5598)</f>
        <v>8.3299216346642418E-2</v>
      </c>
    </row>
    <row r="1814" spans="1:12">
      <c r="A1814" t="s">
        <v>3259</v>
      </c>
      <c r="B1814">
        <v>106</v>
      </c>
      <c r="C1814">
        <v>2694973</v>
      </c>
      <c r="D1814" t="s">
        <v>256</v>
      </c>
      <c r="E1814" t="s">
        <v>3260</v>
      </c>
      <c r="F1814" t="s">
        <v>15</v>
      </c>
      <c r="G1814" t="s">
        <v>16</v>
      </c>
      <c r="H1814">
        <v>700000</v>
      </c>
      <c r="I1814">
        <v>7.2</v>
      </c>
      <c r="J1814" t="str">
        <f>IF(ISNUMBER(SEARCH("|",D1814)),LEFT(D1814,SEARCH("|",D1814)-1),D1814)</f>
        <v>Drama</v>
      </c>
      <c r="K1814">
        <f>(C1814-H1814)</f>
        <v>1994973</v>
      </c>
      <c r="L1814">
        <f>CORREL(H1814:H5599,C1814:C5599)</f>
        <v>8.3317882391303222E-2</v>
      </c>
    </row>
    <row r="1815" spans="1:12">
      <c r="A1815" t="s">
        <v>1996</v>
      </c>
      <c r="B1815">
        <v>90</v>
      </c>
      <c r="C1815">
        <v>2957978</v>
      </c>
      <c r="D1815" t="s">
        <v>3261</v>
      </c>
      <c r="E1815" t="s">
        <v>3262</v>
      </c>
      <c r="F1815" t="s">
        <v>15</v>
      </c>
      <c r="G1815" t="s">
        <v>153</v>
      </c>
      <c r="H1815">
        <v>1000000</v>
      </c>
      <c r="I1815">
        <v>7.8</v>
      </c>
      <c r="J1815" t="str">
        <f>IF(ISNUMBER(SEARCH("|",D1815)),LEFT(D1815,SEARCH("|",D1815)-1),D1815)</f>
        <v>Biography</v>
      </c>
      <c r="K1815">
        <f>(C1815-H1815)</f>
        <v>1957978</v>
      </c>
      <c r="L1815">
        <f>CORREL(H1815:H5600,C1815:C5600)</f>
        <v>8.3277109241765221E-2</v>
      </c>
    </row>
    <row r="1816" spans="1:12">
      <c r="A1816" t="s">
        <v>3263</v>
      </c>
      <c r="B1816">
        <v>104</v>
      </c>
      <c r="C1816">
        <v>3447339</v>
      </c>
      <c r="D1816" t="s">
        <v>128</v>
      </c>
      <c r="E1816" t="s">
        <v>3264</v>
      </c>
      <c r="F1816" t="s">
        <v>15</v>
      </c>
      <c r="G1816" t="s">
        <v>16</v>
      </c>
      <c r="H1816">
        <v>1500000</v>
      </c>
      <c r="I1816">
        <v>5.8</v>
      </c>
      <c r="J1816" t="str">
        <f>IF(ISNUMBER(SEARCH("|",D1816)),LEFT(D1816,SEARCH("|",D1816)-1),D1816)</f>
        <v>Comedy</v>
      </c>
      <c r="K1816">
        <f>(C1816-H1816)</f>
        <v>1947339</v>
      </c>
      <c r="L1816">
        <f>CORREL(H1816:H5601,C1816:C5601)</f>
        <v>8.3237095419679122E-2</v>
      </c>
    </row>
    <row r="1817" spans="1:12">
      <c r="A1817" t="s">
        <v>1340</v>
      </c>
      <c r="B1817">
        <v>110</v>
      </c>
      <c r="C1817">
        <v>56932305</v>
      </c>
      <c r="D1817" t="s">
        <v>3265</v>
      </c>
      <c r="E1817" t="s">
        <v>3266</v>
      </c>
      <c r="F1817" t="s">
        <v>15</v>
      </c>
      <c r="G1817" t="s">
        <v>16</v>
      </c>
      <c r="H1817">
        <v>55000000</v>
      </c>
      <c r="I1817">
        <v>6.6</v>
      </c>
      <c r="J1817" t="str">
        <f>IF(ISNUMBER(SEARCH("|",D1817)),LEFT(D1817,SEARCH("|",D1817)-1),D1817)</f>
        <v>Action</v>
      </c>
      <c r="K1817">
        <f>(C1817-H1817)</f>
        <v>1932305</v>
      </c>
      <c r="L1817">
        <f>CORREL(H1817:H5602,C1817:C5602)</f>
        <v>8.3198471187670861E-2</v>
      </c>
    </row>
    <row r="1818" spans="1:12">
      <c r="A1818" t="s">
        <v>433</v>
      </c>
      <c r="B1818">
        <v>92</v>
      </c>
      <c r="C1818">
        <v>131920333</v>
      </c>
      <c r="D1818" t="s">
        <v>18</v>
      </c>
      <c r="E1818" t="s">
        <v>3267</v>
      </c>
      <c r="F1818" t="s">
        <v>15</v>
      </c>
      <c r="G1818" t="s">
        <v>16</v>
      </c>
      <c r="H1818">
        <v>130000000</v>
      </c>
      <c r="I1818">
        <v>5.6</v>
      </c>
      <c r="J1818" t="str">
        <f>IF(ISNUMBER(SEARCH("|",D1818)),LEFT(D1818,SEARCH("|",D1818)-1),D1818)</f>
        <v>Action</v>
      </c>
      <c r="K1818">
        <f>(C1818-H1818)</f>
        <v>1920333</v>
      </c>
      <c r="L1818">
        <f>CORREL(H1818:H5603,C1818:C5603)</f>
        <v>8.3225377271601647E-2</v>
      </c>
    </row>
    <row r="1819" spans="1:12">
      <c r="A1819" t="s">
        <v>3268</v>
      </c>
      <c r="B1819">
        <v>91</v>
      </c>
      <c r="C1819">
        <v>3885134</v>
      </c>
      <c r="D1819" t="s">
        <v>65</v>
      </c>
      <c r="E1819" t="s">
        <v>3269</v>
      </c>
      <c r="F1819" t="s">
        <v>15</v>
      </c>
      <c r="G1819" t="s">
        <v>16</v>
      </c>
      <c r="H1819">
        <v>2000000</v>
      </c>
      <c r="I1819">
        <v>7.4</v>
      </c>
      <c r="J1819" t="str">
        <f>IF(ISNUMBER(SEARCH("|",D1819)),LEFT(D1819,SEARCH("|",D1819)-1),D1819)</f>
        <v>Comedy</v>
      </c>
      <c r="K1819">
        <f>(C1819-H1819)</f>
        <v>1885134</v>
      </c>
      <c r="L1819">
        <f>CORREL(H1819:H5604,C1819:C5604)</f>
        <v>8.3042226926574703E-2</v>
      </c>
    </row>
    <row r="1820" spans="1:12">
      <c r="A1820" t="s">
        <v>3270</v>
      </c>
      <c r="B1820">
        <v>89</v>
      </c>
      <c r="C1820">
        <v>2300000</v>
      </c>
      <c r="D1820" t="s">
        <v>3208</v>
      </c>
      <c r="E1820" t="s">
        <v>3271</v>
      </c>
      <c r="F1820" t="s">
        <v>15</v>
      </c>
      <c r="G1820" t="s">
        <v>16</v>
      </c>
      <c r="H1820">
        <v>439000</v>
      </c>
      <c r="I1820">
        <v>7.7</v>
      </c>
      <c r="J1820" t="str">
        <f>IF(ISNUMBER(SEARCH("|",D1820)),LEFT(D1820,SEARCH("|",D1820)-1),D1820)</f>
        <v>Comedy</v>
      </c>
      <c r="K1820">
        <f>(C1820-H1820)</f>
        <v>1861000</v>
      </c>
      <c r="L1820">
        <f>CORREL(H1820:H5605,C1820:C5605)</f>
        <v>8.3004916100491419E-2</v>
      </c>
    </row>
    <row r="1821" spans="1:12">
      <c r="A1821" t="s">
        <v>3272</v>
      </c>
      <c r="B1821">
        <v>107</v>
      </c>
      <c r="C1821">
        <v>5354039</v>
      </c>
      <c r="D1821" t="s">
        <v>1012</v>
      </c>
      <c r="E1821" t="s">
        <v>3273</v>
      </c>
      <c r="F1821" t="s">
        <v>15</v>
      </c>
      <c r="G1821" t="s">
        <v>16</v>
      </c>
      <c r="H1821">
        <v>3500000</v>
      </c>
      <c r="I1821">
        <v>7.1</v>
      </c>
      <c r="J1821" t="str">
        <f>IF(ISNUMBER(SEARCH("|",D1821)),LEFT(D1821,SEARCH("|",D1821)-1),D1821)</f>
        <v>Biography</v>
      </c>
      <c r="K1821">
        <f>(C1821-H1821)</f>
        <v>1854039</v>
      </c>
      <c r="L1821">
        <f>CORREL(H1821:H5606,C1821:C5606)</f>
        <v>8.2962937783207971E-2</v>
      </c>
    </row>
    <row r="1822" spans="1:12">
      <c r="A1822" t="s">
        <v>722</v>
      </c>
      <c r="B1822">
        <v>111</v>
      </c>
      <c r="C1822">
        <v>46815748</v>
      </c>
      <c r="D1822" t="s">
        <v>540</v>
      </c>
      <c r="E1822" t="s">
        <v>3274</v>
      </c>
      <c r="F1822" t="s">
        <v>15</v>
      </c>
      <c r="G1822" t="s">
        <v>16</v>
      </c>
      <c r="H1822">
        <v>45000000</v>
      </c>
      <c r="I1822">
        <v>6.3</v>
      </c>
      <c r="J1822" t="str">
        <f>IF(ISNUMBER(SEARCH("|",D1822)),LEFT(D1822,SEARCH("|",D1822)-1),D1822)</f>
        <v>Action</v>
      </c>
      <c r="K1822">
        <f>(C1822-H1822)</f>
        <v>1815748</v>
      </c>
      <c r="L1822">
        <f>CORREL(H1822:H5607,C1822:C5607)</f>
        <v>8.292972945894965E-2</v>
      </c>
    </row>
    <row r="1823" spans="1:12">
      <c r="A1823" t="s">
        <v>2528</v>
      </c>
      <c r="B1823">
        <v>102</v>
      </c>
      <c r="C1823">
        <v>41797066</v>
      </c>
      <c r="D1823" t="s">
        <v>776</v>
      </c>
      <c r="E1823" t="s">
        <v>3275</v>
      </c>
      <c r="F1823" t="s">
        <v>15</v>
      </c>
      <c r="G1823" t="s">
        <v>16</v>
      </c>
      <c r="H1823">
        <v>40000000</v>
      </c>
      <c r="I1823">
        <v>4.7</v>
      </c>
      <c r="J1823" t="str">
        <f>IF(ISNUMBER(SEARCH("|",D1823)),LEFT(D1823,SEARCH("|",D1823)-1),D1823)</f>
        <v>Action</v>
      </c>
      <c r="K1823">
        <f>(C1823-H1823)</f>
        <v>1797066</v>
      </c>
      <c r="L1823">
        <f>CORREL(H1823:H5608,C1823:C5608)</f>
        <v>8.2958091566668793E-2</v>
      </c>
    </row>
    <row r="1824" spans="1:12">
      <c r="A1824" t="s">
        <v>3276</v>
      </c>
      <c r="B1824">
        <v>90</v>
      </c>
      <c r="C1824">
        <v>6755271</v>
      </c>
      <c r="D1824" t="s">
        <v>867</v>
      </c>
      <c r="E1824" t="s">
        <v>3277</v>
      </c>
      <c r="F1824" t="s">
        <v>15</v>
      </c>
      <c r="G1824" t="s">
        <v>16</v>
      </c>
      <c r="H1824">
        <v>5000000</v>
      </c>
      <c r="I1824">
        <v>5.3</v>
      </c>
      <c r="J1824" t="str">
        <f>IF(ISNUMBER(SEARCH("|",D1824)),LEFT(D1824,SEARCH("|",D1824)-1),D1824)</f>
        <v>Horror</v>
      </c>
      <c r="K1824">
        <f>(C1824-H1824)</f>
        <v>1755271</v>
      </c>
      <c r="L1824">
        <f>CORREL(H1824:H5609,C1824:C5609)</f>
        <v>8.2984768277058724E-2</v>
      </c>
    </row>
    <row r="1825" spans="1:12">
      <c r="A1825" t="s">
        <v>3278</v>
      </c>
      <c r="B1825">
        <v>79</v>
      </c>
      <c r="C1825">
        <v>31743332</v>
      </c>
      <c r="D1825" t="s">
        <v>3279</v>
      </c>
      <c r="E1825" t="s">
        <v>3280</v>
      </c>
      <c r="F1825" t="s">
        <v>15</v>
      </c>
      <c r="G1825" t="s">
        <v>16</v>
      </c>
      <c r="H1825">
        <v>30000000</v>
      </c>
      <c r="I1825">
        <v>7.1</v>
      </c>
      <c r="J1825" t="str">
        <f>IF(ISNUMBER(SEARCH("|",D1825)),LEFT(D1825,SEARCH("|",D1825)-1),D1825)</f>
        <v>Action</v>
      </c>
      <c r="K1825">
        <f>(C1825-H1825)</f>
        <v>1743332</v>
      </c>
      <c r="L1825">
        <f>CORREL(H1825:H5610,C1825:C5610)</f>
        <v>8.295547966878912E-2</v>
      </c>
    </row>
    <row r="1826" spans="1:12">
      <c r="A1826" t="s">
        <v>3281</v>
      </c>
      <c r="B1826">
        <v>94</v>
      </c>
      <c r="C1826">
        <v>1977544</v>
      </c>
      <c r="D1826" t="s">
        <v>233</v>
      </c>
      <c r="E1826" t="s">
        <v>3282</v>
      </c>
      <c r="F1826" t="s">
        <v>15</v>
      </c>
      <c r="G1826" t="s">
        <v>16</v>
      </c>
      <c r="H1826">
        <v>250000</v>
      </c>
      <c r="I1826">
        <v>6.5</v>
      </c>
      <c r="J1826" t="str">
        <f>IF(ISNUMBER(SEARCH("|",D1826)),LEFT(D1826,SEARCH("|",D1826)-1),D1826)</f>
        <v>Comedy</v>
      </c>
      <c r="K1826">
        <f>(C1826-H1826)</f>
        <v>1727544</v>
      </c>
      <c r="L1826">
        <f>CORREL(H1826:H5611,C1826:C5611)</f>
        <v>8.2973979871067263E-2</v>
      </c>
    </row>
    <row r="1827" spans="1:12">
      <c r="A1827" t="s">
        <v>3283</v>
      </c>
      <c r="B1827">
        <v>108</v>
      </c>
      <c r="C1827">
        <v>11703287</v>
      </c>
      <c r="D1827" t="s">
        <v>1206</v>
      </c>
      <c r="E1827" t="s">
        <v>3284</v>
      </c>
      <c r="F1827" t="s">
        <v>15</v>
      </c>
      <c r="G1827" t="s">
        <v>16</v>
      </c>
      <c r="H1827">
        <v>10000000</v>
      </c>
      <c r="I1827">
        <v>7</v>
      </c>
      <c r="J1827" t="str">
        <f>IF(ISNUMBER(SEARCH("|",D1827)),LEFT(D1827,SEARCH("|",D1827)-1),D1827)</f>
        <v>Adventure</v>
      </c>
      <c r="K1827">
        <f>(C1827-H1827)</f>
        <v>1703287</v>
      </c>
      <c r="L1827">
        <f>CORREL(H1827:H5612,C1827:C5612)</f>
        <v>8.2931068166261154E-2</v>
      </c>
    </row>
    <row r="1828" spans="1:12">
      <c r="A1828" t="s">
        <v>1613</v>
      </c>
      <c r="B1828">
        <v>110</v>
      </c>
      <c r="C1828">
        <v>19179969</v>
      </c>
      <c r="D1828" t="s">
        <v>96</v>
      </c>
      <c r="E1828" t="s">
        <v>3285</v>
      </c>
      <c r="F1828" t="s">
        <v>15</v>
      </c>
      <c r="G1828" t="s">
        <v>16</v>
      </c>
      <c r="H1828">
        <v>17500000</v>
      </c>
      <c r="I1828">
        <v>6.3</v>
      </c>
      <c r="J1828" t="str">
        <f>IF(ISNUMBER(SEARCH("|",D1828)),LEFT(D1828,SEARCH("|",D1828)-1),D1828)</f>
        <v>Comedy</v>
      </c>
      <c r="K1828">
        <f>(C1828-H1828)</f>
        <v>1679969</v>
      </c>
      <c r="L1828">
        <f>CORREL(H1828:H5613,C1828:C5613)</f>
        <v>8.2914334925910479E-2</v>
      </c>
    </row>
    <row r="1829" spans="1:12">
      <c r="A1829" t="s">
        <v>3286</v>
      </c>
      <c r="B1829">
        <v>118</v>
      </c>
      <c r="C1829">
        <v>14677654</v>
      </c>
      <c r="D1829" t="s">
        <v>256</v>
      </c>
      <c r="E1829" t="s">
        <v>3287</v>
      </c>
      <c r="F1829" t="s">
        <v>15</v>
      </c>
      <c r="G1829" t="s">
        <v>2661</v>
      </c>
      <c r="H1829">
        <v>13000000</v>
      </c>
      <c r="I1829">
        <v>8.3000000000000007</v>
      </c>
      <c r="J1829" t="str">
        <f>IF(ISNUMBER(SEARCH("|",D1829)),LEFT(D1829,SEARCH("|",D1829)-1),D1829)</f>
        <v>Drama</v>
      </c>
      <c r="K1829">
        <f>(C1829-H1829)</f>
        <v>1677654</v>
      </c>
      <c r="L1829">
        <f>CORREL(H1829:H5614,C1829:C5614)</f>
        <v>8.2913691771140163E-2</v>
      </c>
    </row>
    <row r="1830" spans="1:12">
      <c r="A1830" t="s">
        <v>3288</v>
      </c>
      <c r="B1830">
        <v>100</v>
      </c>
      <c r="C1830">
        <v>9176553</v>
      </c>
      <c r="D1830" t="s">
        <v>1955</v>
      </c>
      <c r="E1830" t="s">
        <v>3289</v>
      </c>
      <c r="F1830" t="s">
        <v>15</v>
      </c>
      <c r="G1830" t="s">
        <v>16</v>
      </c>
      <c r="H1830">
        <v>7500000</v>
      </c>
      <c r="I1830">
        <v>7.1</v>
      </c>
      <c r="J1830" t="str">
        <f>IF(ISNUMBER(SEARCH("|",D1830)),LEFT(D1830,SEARCH("|",D1830)-1),D1830)</f>
        <v>Drama</v>
      </c>
      <c r="K1830">
        <f>(C1830-H1830)</f>
        <v>1676553</v>
      </c>
      <c r="L1830">
        <f>CORREL(H1830:H5615,C1830:C5615)</f>
        <v>8.2903771832604986E-2</v>
      </c>
    </row>
    <row r="1831" spans="1:12">
      <c r="A1831" t="s">
        <v>3290</v>
      </c>
      <c r="B1831">
        <v>113</v>
      </c>
      <c r="C1831">
        <v>2859955</v>
      </c>
      <c r="D1831" t="s">
        <v>385</v>
      </c>
      <c r="E1831" t="s">
        <v>3291</v>
      </c>
      <c r="F1831" t="s">
        <v>15</v>
      </c>
      <c r="G1831" t="s">
        <v>16</v>
      </c>
      <c r="H1831">
        <v>1200000</v>
      </c>
      <c r="I1831">
        <v>6</v>
      </c>
      <c r="J1831" t="str">
        <f>IF(ISNUMBER(SEARCH("|",D1831)),LEFT(D1831,SEARCH("|",D1831)-1),D1831)</f>
        <v>Drama</v>
      </c>
      <c r="K1831">
        <f>(C1831-H1831)</f>
        <v>1659955</v>
      </c>
      <c r="L1831">
        <f>CORREL(H1831:H5616,C1831:C5616)</f>
        <v>8.2880769584474809E-2</v>
      </c>
    </row>
    <row r="1832" spans="1:12">
      <c r="A1832" t="s">
        <v>3292</v>
      </c>
      <c r="B1832">
        <v>114</v>
      </c>
      <c r="C1832">
        <v>31655091</v>
      </c>
      <c r="D1832" t="s">
        <v>720</v>
      </c>
      <c r="E1832" t="s">
        <v>3293</v>
      </c>
      <c r="F1832" t="s">
        <v>15</v>
      </c>
      <c r="G1832" t="s">
        <v>16</v>
      </c>
      <c r="H1832">
        <v>30000000</v>
      </c>
      <c r="I1832">
        <v>7.5</v>
      </c>
      <c r="J1832" t="str">
        <f>IF(ISNUMBER(SEARCH("|",D1832)),LEFT(D1832,SEARCH("|",D1832)-1),D1832)</f>
        <v>Drama</v>
      </c>
      <c r="K1832">
        <f>(C1832-H1832)</f>
        <v>1655091</v>
      </c>
      <c r="L1832">
        <f>CORREL(H1832:H5617,C1832:C5617)</f>
        <v>8.2840386863747437E-2</v>
      </c>
    </row>
    <row r="1833" spans="1:12">
      <c r="A1833" t="s">
        <v>3294</v>
      </c>
      <c r="B1833">
        <v>84</v>
      </c>
      <c r="C1833">
        <v>2301777</v>
      </c>
      <c r="D1833" t="s">
        <v>96</v>
      </c>
      <c r="E1833" t="s">
        <v>3295</v>
      </c>
      <c r="F1833" t="s">
        <v>15</v>
      </c>
      <c r="G1833" t="s">
        <v>16</v>
      </c>
      <c r="H1833">
        <v>650000</v>
      </c>
      <c r="I1833">
        <v>6.5</v>
      </c>
      <c r="J1833" t="str">
        <f>IF(ISNUMBER(SEARCH("|",D1833)),LEFT(D1833,SEARCH("|",D1833)-1),D1833)</f>
        <v>Comedy</v>
      </c>
      <c r="K1833">
        <f>(C1833-H1833)</f>
        <v>1651777</v>
      </c>
      <c r="L1833">
        <f>CORREL(H1833:H5618,C1833:C5618)</f>
        <v>8.2858783314318576E-2</v>
      </c>
    </row>
    <row r="1834" spans="1:12">
      <c r="A1834" t="s">
        <v>3296</v>
      </c>
      <c r="B1834">
        <v>105</v>
      </c>
      <c r="C1834">
        <v>3123749</v>
      </c>
      <c r="D1834" t="s">
        <v>128</v>
      </c>
      <c r="E1834" t="s">
        <v>3297</v>
      </c>
      <c r="F1834" t="s">
        <v>15</v>
      </c>
      <c r="G1834" t="s">
        <v>16</v>
      </c>
      <c r="H1834">
        <v>1500000</v>
      </c>
      <c r="I1834">
        <v>6.5</v>
      </c>
      <c r="J1834" t="str">
        <f>IF(ISNUMBER(SEARCH("|",D1834)),LEFT(D1834,SEARCH("|",D1834)-1),D1834)</f>
        <v>Comedy</v>
      </c>
      <c r="K1834">
        <f>(C1834-H1834)</f>
        <v>1623749</v>
      </c>
      <c r="L1834">
        <f>CORREL(H1834:H5619,C1834:C5619)</f>
        <v>8.2816705567473684E-2</v>
      </c>
    </row>
    <row r="1835" spans="1:12">
      <c r="A1835" t="s">
        <v>505</v>
      </c>
      <c r="B1835">
        <v>99</v>
      </c>
      <c r="C1835">
        <v>2812029</v>
      </c>
      <c r="D1835" t="s">
        <v>716</v>
      </c>
      <c r="E1835" t="s">
        <v>3298</v>
      </c>
      <c r="F1835" t="s">
        <v>15</v>
      </c>
      <c r="G1835" t="s">
        <v>16</v>
      </c>
      <c r="H1835">
        <v>1200000</v>
      </c>
      <c r="I1835">
        <v>8.4</v>
      </c>
      <c r="J1835" t="str">
        <f>IF(ISNUMBER(SEARCH("|",D1835)),LEFT(D1835,SEARCH("|",D1835)-1),D1835)</f>
        <v>Crime</v>
      </c>
      <c r="K1835">
        <f>(C1835-H1835)</f>
        <v>1612029</v>
      </c>
      <c r="L1835">
        <f>CORREL(H1835:H5620,C1835:C5620)</f>
        <v>8.277703740106751E-2</v>
      </c>
    </row>
    <row r="1836" spans="1:12">
      <c r="A1836" t="s">
        <v>3299</v>
      </c>
      <c r="B1836">
        <v>85</v>
      </c>
      <c r="C1836">
        <v>12610731</v>
      </c>
      <c r="D1836" t="s">
        <v>776</v>
      </c>
      <c r="E1836" t="s">
        <v>3300</v>
      </c>
      <c r="F1836" t="s">
        <v>15</v>
      </c>
      <c r="G1836" t="s">
        <v>16</v>
      </c>
      <c r="H1836">
        <v>11000000</v>
      </c>
      <c r="I1836">
        <v>4.4000000000000004</v>
      </c>
      <c r="J1836" t="str">
        <f>IF(ISNUMBER(SEARCH("|",D1836)),LEFT(D1836,SEARCH("|",D1836)-1),D1836)</f>
        <v>Action</v>
      </c>
      <c r="K1836">
        <f>(C1836-H1836)</f>
        <v>1610731</v>
      </c>
      <c r="L1836">
        <f>CORREL(H1836:H5621,C1836:C5621)</f>
        <v>8.2736414527008667E-2</v>
      </c>
    </row>
    <row r="1837" spans="1:12">
      <c r="A1837" t="s">
        <v>3301</v>
      </c>
      <c r="B1837">
        <v>96</v>
      </c>
      <c r="C1837">
        <v>3590010</v>
      </c>
      <c r="D1837" t="s">
        <v>565</v>
      </c>
      <c r="E1837" t="s">
        <v>3302</v>
      </c>
      <c r="F1837" t="s">
        <v>15</v>
      </c>
      <c r="G1837" t="s">
        <v>153</v>
      </c>
      <c r="H1837">
        <v>2000000</v>
      </c>
      <c r="I1837">
        <v>6.1</v>
      </c>
      <c r="J1837" t="str">
        <f>IF(ISNUMBER(SEARCH("|",D1837)),LEFT(D1837,SEARCH("|",D1837)-1),D1837)</f>
        <v>Drama</v>
      </c>
      <c r="K1837">
        <f>(C1837-H1837)</f>
        <v>1590010</v>
      </c>
      <c r="L1837">
        <f>CORREL(H1837:H5622,C1837:C5622)</f>
        <v>8.2721693657302725E-2</v>
      </c>
    </row>
    <row r="1838" spans="1:12">
      <c r="A1838" t="s">
        <v>3303</v>
      </c>
      <c r="B1838">
        <v>109</v>
      </c>
      <c r="C1838">
        <v>14060950</v>
      </c>
      <c r="D1838" t="s">
        <v>256</v>
      </c>
      <c r="E1838" t="s">
        <v>3304</v>
      </c>
      <c r="F1838" t="s">
        <v>15</v>
      </c>
      <c r="G1838" t="s">
        <v>16</v>
      </c>
      <c r="H1838">
        <v>12500000</v>
      </c>
      <c r="I1838">
        <v>6.9</v>
      </c>
      <c r="J1838" t="str">
        <f>IF(ISNUMBER(SEARCH("|",D1838)),LEFT(D1838,SEARCH("|",D1838)-1),D1838)</f>
        <v>Drama</v>
      </c>
      <c r="K1838">
        <f>(C1838-H1838)</f>
        <v>1560950</v>
      </c>
      <c r="L1838">
        <f>CORREL(H1838:H5623,C1838:C5623)</f>
        <v>8.2683295756140626E-2</v>
      </c>
    </row>
    <row r="1839" spans="1:12">
      <c r="A1839" t="s">
        <v>835</v>
      </c>
      <c r="B1839">
        <v>90</v>
      </c>
      <c r="C1839">
        <v>15549702</v>
      </c>
      <c r="D1839" t="s">
        <v>128</v>
      </c>
      <c r="E1839" t="s">
        <v>3305</v>
      </c>
      <c r="F1839" t="s">
        <v>15</v>
      </c>
      <c r="G1839" t="s">
        <v>16</v>
      </c>
      <c r="H1839">
        <v>14000000</v>
      </c>
      <c r="I1839">
        <v>4.5999999999999996</v>
      </c>
      <c r="J1839" t="str">
        <f>IF(ISNUMBER(SEARCH("|",D1839)),LEFT(D1839,SEARCH("|",D1839)-1),D1839)</f>
        <v>Comedy</v>
      </c>
      <c r="K1839">
        <f>(C1839-H1839)</f>
        <v>1549702</v>
      </c>
      <c r="L1839">
        <f>CORREL(H1839:H5624,C1839:C5624)</f>
        <v>8.2671877034461508E-2</v>
      </c>
    </row>
    <row r="1840" spans="1:12">
      <c r="A1840" t="s">
        <v>3306</v>
      </c>
      <c r="B1840">
        <v>108</v>
      </c>
      <c r="C1840">
        <v>2047570</v>
      </c>
      <c r="D1840" t="s">
        <v>3307</v>
      </c>
      <c r="E1840" t="s">
        <v>3308</v>
      </c>
      <c r="F1840" t="s">
        <v>15</v>
      </c>
      <c r="G1840" t="s">
        <v>16</v>
      </c>
      <c r="H1840">
        <v>500000</v>
      </c>
      <c r="I1840">
        <v>7.6</v>
      </c>
      <c r="J1840" t="str">
        <f>IF(ISNUMBER(SEARCH("|",D1840)),LEFT(D1840,SEARCH("|",D1840)-1),D1840)</f>
        <v>Biography</v>
      </c>
      <c r="K1840">
        <f>(C1840-H1840)</f>
        <v>1547570</v>
      </c>
      <c r="L1840">
        <f>CORREL(H1840:H5625,C1840:C5625)</f>
        <v>8.2663727296619319E-2</v>
      </c>
    </row>
    <row r="1841" spans="1:12">
      <c r="A1841" t="s">
        <v>3309</v>
      </c>
      <c r="B1841">
        <v>42</v>
      </c>
      <c r="C1841">
        <v>7518876</v>
      </c>
      <c r="D1841" t="s">
        <v>3310</v>
      </c>
      <c r="E1841" t="s">
        <v>3311</v>
      </c>
      <c r="F1841" t="s">
        <v>15</v>
      </c>
      <c r="G1841" t="s">
        <v>153</v>
      </c>
      <c r="H1841">
        <v>6000000</v>
      </c>
      <c r="I1841">
        <v>6.5</v>
      </c>
      <c r="J1841" t="str">
        <f>IF(ISNUMBER(SEARCH("|",D1841)),LEFT(D1841,SEARCH("|",D1841)-1),D1841)</f>
        <v>Adventure</v>
      </c>
      <c r="K1841">
        <f>(C1841-H1841)</f>
        <v>1518876</v>
      </c>
      <c r="L1841">
        <f>CORREL(H1841:H5626,C1841:C5626)</f>
        <v>8.2620709312519247E-2</v>
      </c>
    </row>
    <row r="1842" spans="1:12">
      <c r="A1842" t="s">
        <v>3312</v>
      </c>
      <c r="B1842">
        <v>97</v>
      </c>
      <c r="C1842">
        <v>2508841</v>
      </c>
      <c r="D1842" t="s">
        <v>326</v>
      </c>
      <c r="E1842" t="s">
        <v>3313</v>
      </c>
      <c r="F1842" t="s">
        <v>15</v>
      </c>
      <c r="G1842" t="s">
        <v>16</v>
      </c>
      <c r="H1842">
        <v>1000000</v>
      </c>
      <c r="I1842">
        <v>7.2</v>
      </c>
      <c r="J1842" t="str">
        <f>IF(ISNUMBER(SEARCH("|",D1842)),LEFT(D1842,SEARCH("|",D1842)-1),D1842)</f>
        <v>Crime</v>
      </c>
      <c r="K1842">
        <f>(C1842-H1842)</f>
        <v>1508841</v>
      </c>
      <c r="L1842">
        <f>CORREL(H1842:H5627,C1842:C5627)</f>
        <v>8.25931836129494E-2</v>
      </c>
    </row>
    <row r="1843" spans="1:12">
      <c r="A1843" t="s">
        <v>2221</v>
      </c>
      <c r="B1843">
        <v>108</v>
      </c>
      <c r="C1843">
        <v>15483540</v>
      </c>
      <c r="D1843" t="s">
        <v>3314</v>
      </c>
      <c r="E1843" t="s">
        <v>3315</v>
      </c>
      <c r="F1843" t="s">
        <v>15</v>
      </c>
      <c r="G1843" t="s">
        <v>16</v>
      </c>
      <c r="H1843">
        <v>14000000</v>
      </c>
      <c r="I1843">
        <v>6.5</v>
      </c>
      <c r="J1843" t="str">
        <f>IF(ISNUMBER(SEARCH("|",D1843)),LEFT(D1843,SEARCH("|",D1843)-1),D1843)</f>
        <v>Adventure</v>
      </c>
      <c r="K1843">
        <f>(C1843-H1843)</f>
        <v>1483540</v>
      </c>
      <c r="L1843">
        <f>CORREL(H1843:H5628,C1843:C5628)</f>
        <v>8.2551492730392639E-2</v>
      </c>
    </row>
    <row r="1844" spans="1:12">
      <c r="A1844" t="s">
        <v>3316</v>
      </c>
      <c r="B1844">
        <v>109</v>
      </c>
      <c r="C1844">
        <v>16459004</v>
      </c>
      <c r="D1844" t="s">
        <v>80</v>
      </c>
      <c r="E1844" t="s">
        <v>3317</v>
      </c>
      <c r="F1844" t="s">
        <v>15</v>
      </c>
      <c r="G1844" t="s">
        <v>472</v>
      </c>
      <c r="H1844">
        <v>15000000</v>
      </c>
      <c r="I1844">
        <v>4.9000000000000004</v>
      </c>
      <c r="J1844" t="str">
        <f>IF(ISNUMBER(SEARCH("|",D1844)),LEFT(D1844,SEARCH("|",D1844)-1),D1844)</f>
        <v>Drama</v>
      </c>
      <c r="K1844">
        <f>(C1844-H1844)</f>
        <v>1459004</v>
      </c>
      <c r="L1844">
        <f>CORREL(H1844:H5629,C1844:C5629)</f>
        <v>8.2543139725830897E-2</v>
      </c>
    </row>
    <row r="1845" spans="1:12">
      <c r="A1845" t="s">
        <v>3318</v>
      </c>
      <c r="B1845">
        <v>90</v>
      </c>
      <c r="C1845">
        <v>1573712</v>
      </c>
      <c r="D1845" t="s">
        <v>65</v>
      </c>
      <c r="E1845" t="s">
        <v>3319</v>
      </c>
      <c r="F1845" t="s">
        <v>15</v>
      </c>
      <c r="G1845" t="s">
        <v>16</v>
      </c>
      <c r="H1845">
        <v>125000</v>
      </c>
      <c r="I1845">
        <v>6.7</v>
      </c>
      <c r="J1845" t="str">
        <f>IF(ISNUMBER(SEARCH("|",D1845)),LEFT(D1845,SEARCH("|",D1845)-1),D1845)</f>
        <v>Comedy</v>
      </c>
      <c r="K1845">
        <f>(C1845-H1845)</f>
        <v>1448712</v>
      </c>
      <c r="L1845">
        <f>CORREL(H1845:H5630,C1845:C5630)</f>
        <v>8.2536861612225343E-2</v>
      </c>
    </row>
    <row r="1846" spans="1:12">
      <c r="A1846" t="s">
        <v>1736</v>
      </c>
      <c r="B1846">
        <v>89</v>
      </c>
      <c r="C1846">
        <v>3645438</v>
      </c>
      <c r="D1846" t="s">
        <v>140</v>
      </c>
      <c r="E1846" t="s">
        <v>3320</v>
      </c>
      <c r="F1846" t="s">
        <v>770</v>
      </c>
      <c r="G1846" t="s">
        <v>357</v>
      </c>
      <c r="H1846">
        <v>2200000</v>
      </c>
      <c r="I1846">
        <v>6.8</v>
      </c>
      <c r="J1846" t="str">
        <f>IF(ISNUMBER(SEARCH("|",D1846)),LEFT(D1846,SEARCH("|",D1846)-1),D1846)</f>
        <v>Horror</v>
      </c>
      <c r="K1846">
        <f>(C1846-H1846)</f>
        <v>1445438</v>
      </c>
      <c r="L1846">
        <f>CORREL(H1846:H5631,C1846:C5631)</f>
        <v>8.2492315339792566E-2</v>
      </c>
    </row>
    <row r="1847" spans="1:12">
      <c r="A1847" t="s">
        <v>3009</v>
      </c>
      <c r="B1847">
        <v>119</v>
      </c>
      <c r="C1847">
        <v>21413105</v>
      </c>
      <c r="D1847" t="s">
        <v>3321</v>
      </c>
      <c r="E1847" t="s">
        <v>3322</v>
      </c>
      <c r="F1847" t="s">
        <v>15</v>
      </c>
      <c r="G1847" t="s">
        <v>138</v>
      </c>
      <c r="H1847">
        <v>20000000</v>
      </c>
      <c r="I1847">
        <v>6.8</v>
      </c>
      <c r="J1847" t="str">
        <f>IF(ISNUMBER(SEARCH("|",D1847)),LEFT(D1847,SEARCH("|",D1847)-1),D1847)</f>
        <v>Action</v>
      </c>
      <c r="K1847">
        <f>(C1847-H1847)</f>
        <v>1413105</v>
      </c>
      <c r="L1847">
        <f>CORREL(H1847:H5632,C1847:C5632)</f>
        <v>8.2453886731013962E-2</v>
      </c>
    </row>
    <row r="1848" spans="1:12">
      <c r="A1848" t="s">
        <v>1414</v>
      </c>
      <c r="B1848">
        <v>95</v>
      </c>
      <c r="C1848">
        <v>7009668</v>
      </c>
      <c r="D1848" t="s">
        <v>3323</v>
      </c>
      <c r="E1848" t="s">
        <v>3324</v>
      </c>
      <c r="F1848" t="s">
        <v>15</v>
      </c>
      <c r="G1848" t="s">
        <v>16</v>
      </c>
      <c r="H1848">
        <v>5600000</v>
      </c>
      <c r="I1848">
        <v>2.1</v>
      </c>
      <c r="J1848" t="str">
        <f>IF(ISNUMBER(SEARCH("|",D1848)),LEFT(D1848,SEARCH("|",D1848)-1),D1848)</f>
        <v>Action</v>
      </c>
      <c r="K1848">
        <f>(C1848-H1848)</f>
        <v>1409668</v>
      </c>
      <c r="L1848">
        <f>CORREL(H1848:H5633,C1848:C5633)</f>
        <v>8.2457200892447985E-2</v>
      </c>
    </row>
    <row r="1849" spans="1:12">
      <c r="A1849" t="s">
        <v>1105</v>
      </c>
      <c r="B1849">
        <v>164</v>
      </c>
      <c r="C1849">
        <v>8373585</v>
      </c>
      <c r="D1849" t="s">
        <v>256</v>
      </c>
      <c r="E1849" t="s">
        <v>3325</v>
      </c>
      <c r="F1849" t="s">
        <v>15</v>
      </c>
      <c r="G1849" t="s">
        <v>16</v>
      </c>
      <c r="H1849">
        <v>7000000</v>
      </c>
      <c r="I1849">
        <v>7.6</v>
      </c>
      <c r="J1849" t="str">
        <f>IF(ISNUMBER(SEARCH("|",D1849)),LEFT(D1849,SEARCH("|",D1849)-1),D1849)</f>
        <v>Drama</v>
      </c>
      <c r="K1849">
        <f>(C1849-H1849)</f>
        <v>1373585</v>
      </c>
      <c r="L1849">
        <f>CORREL(H1849:H5634,C1849:C5634)</f>
        <v>8.2428188362480809E-2</v>
      </c>
    </row>
    <row r="1850" spans="1:12">
      <c r="A1850" t="s">
        <v>3326</v>
      </c>
      <c r="B1850">
        <v>91</v>
      </c>
      <c r="C1850">
        <v>1652472</v>
      </c>
      <c r="D1850" t="s">
        <v>128</v>
      </c>
      <c r="E1850" t="s">
        <v>3327</v>
      </c>
      <c r="F1850" t="s">
        <v>770</v>
      </c>
      <c r="G1850" t="s">
        <v>357</v>
      </c>
      <c r="H1850">
        <v>300000</v>
      </c>
      <c r="I1850">
        <v>6.9</v>
      </c>
      <c r="J1850" t="str">
        <f>IF(ISNUMBER(SEARCH("|",D1850)),LEFT(D1850,SEARCH("|",D1850)-1),D1850)</f>
        <v>Comedy</v>
      </c>
      <c r="K1850">
        <f>(C1850-H1850)</f>
        <v>1352472</v>
      </c>
      <c r="L1850">
        <f>CORREL(H1850:H5635,C1850:C5635)</f>
        <v>8.2402792092649488E-2</v>
      </c>
    </row>
    <row r="1851" spans="1:12">
      <c r="A1851" t="s">
        <v>1472</v>
      </c>
      <c r="B1851">
        <v>116</v>
      </c>
      <c r="C1851">
        <v>3335839</v>
      </c>
      <c r="D1851" t="s">
        <v>35</v>
      </c>
      <c r="E1851" t="s">
        <v>3328</v>
      </c>
      <c r="F1851" t="s">
        <v>15</v>
      </c>
      <c r="G1851" t="s">
        <v>16</v>
      </c>
      <c r="H1851">
        <v>2000000</v>
      </c>
      <c r="I1851">
        <v>7</v>
      </c>
      <c r="J1851" t="str">
        <f>IF(ISNUMBER(SEARCH("|",D1851)),LEFT(D1851,SEARCH("|",D1851)-1),D1851)</f>
        <v>Action</v>
      </c>
      <c r="K1851">
        <f>(C1851-H1851)</f>
        <v>1335839</v>
      </c>
      <c r="L1851">
        <f>CORREL(H1851:H5636,C1851:C5636)</f>
        <v>8.2358381130315711E-2</v>
      </c>
    </row>
    <row r="1852" spans="1:12">
      <c r="A1852" t="s">
        <v>2385</v>
      </c>
      <c r="B1852">
        <v>90</v>
      </c>
      <c r="C1852">
        <v>1689999</v>
      </c>
      <c r="D1852" t="s">
        <v>256</v>
      </c>
      <c r="E1852" t="s">
        <v>3329</v>
      </c>
      <c r="F1852" t="s">
        <v>1316</v>
      </c>
      <c r="G1852" t="s">
        <v>16</v>
      </c>
      <c r="H1852">
        <v>400000</v>
      </c>
      <c r="I1852">
        <v>7.1</v>
      </c>
      <c r="J1852" t="str">
        <f>IF(ISNUMBER(SEARCH("|",D1852)),LEFT(D1852,SEARCH("|",D1852)-1),D1852)</f>
        <v>Drama</v>
      </c>
      <c r="K1852">
        <f>(C1852-H1852)</f>
        <v>1289999</v>
      </c>
      <c r="L1852">
        <f>CORREL(H1852:H5637,C1852:C5637)</f>
        <v>8.2318961807747851E-2</v>
      </c>
    </row>
    <row r="1853" spans="1:12">
      <c r="A1853" t="s">
        <v>1909</v>
      </c>
      <c r="B1853">
        <v>88</v>
      </c>
      <c r="C1853">
        <v>2073984</v>
      </c>
      <c r="D1853" t="s">
        <v>20</v>
      </c>
      <c r="E1853" t="s">
        <v>3330</v>
      </c>
      <c r="F1853" t="s">
        <v>15</v>
      </c>
      <c r="G1853" t="s">
        <v>357</v>
      </c>
      <c r="H1853">
        <v>800000</v>
      </c>
      <c r="I1853">
        <v>7.2</v>
      </c>
      <c r="J1853" t="str">
        <f>IF(ISNUMBER(SEARCH("|",D1853)),LEFT(D1853,SEARCH("|",D1853)-1),D1853)</f>
        <v>Drama</v>
      </c>
      <c r="K1853">
        <f>(C1853-H1853)</f>
        <v>1273984</v>
      </c>
      <c r="L1853">
        <f>CORREL(H1853:H5638,C1853:C5638)</f>
        <v>8.2274622722618346E-2</v>
      </c>
    </row>
    <row r="1854" spans="1:12">
      <c r="A1854" t="s">
        <v>3331</v>
      </c>
      <c r="B1854">
        <v>109</v>
      </c>
      <c r="C1854">
        <v>3050934</v>
      </c>
      <c r="D1854" t="s">
        <v>720</v>
      </c>
      <c r="E1854" t="s">
        <v>3332</v>
      </c>
      <c r="F1854" t="s">
        <v>15</v>
      </c>
      <c r="G1854" t="s">
        <v>16</v>
      </c>
      <c r="H1854">
        <v>1800000</v>
      </c>
      <c r="I1854">
        <v>7.3</v>
      </c>
      <c r="J1854" t="str">
        <f>IF(ISNUMBER(SEARCH("|",D1854)),LEFT(D1854,SEARCH("|",D1854)-1),D1854)</f>
        <v>Drama</v>
      </c>
      <c r="K1854">
        <f>(C1854-H1854)</f>
        <v>1250934</v>
      </c>
      <c r="L1854">
        <f>CORREL(H1854:H5639,C1854:C5639)</f>
        <v>8.2231407701158998E-2</v>
      </c>
    </row>
    <row r="1855" spans="1:12">
      <c r="A1855" t="s">
        <v>3333</v>
      </c>
      <c r="B1855">
        <v>92</v>
      </c>
      <c r="C1855">
        <v>6239558</v>
      </c>
      <c r="D1855" t="s">
        <v>65</v>
      </c>
      <c r="E1855" t="s">
        <v>3334</v>
      </c>
      <c r="F1855" t="s">
        <v>15</v>
      </c>
      <c r="G1855" t="s">
        <v>472</v>
      </c>
      <c r="H1855">
        <v>5000000</v>
      </c>
      <c r="I1855">
        <v>6.7</v>
      </c>
      <c r="J1855" t="str">
        <f>IF(ISNUMBER(SEARCH("|",D1855)),LEFT(D1855,SEARCH("|",D1855)-1),D1855)</f>
        <v>Comedy</v>
      </c>
      <c r="K1855">
        <f>(C1855-H1855)</f>
        <v>1239558</v>
      </c>
      <c r="L1855">
        <f>CORREL(H1855:H5640,C1855:C5640)</f>
        <v>8.2191079082956808E-2</v>
      </c>
    </row>
    <row r="1856" spans="1:12">
      <c r="A1856" t="s">
        <v>483</v>
      </c>
      <c r="B1856">
        <v>115</v>
      </c>
      <c r="C1856">
        <v>101228120</v>
      </c>
      <c r="D1856" t="s">
        <v>3335</v>
      </c>
      <c r="E1856" t="s">
        <v>3336</v>
      </c>
      <c r="F1856" t="s">
        <v>15</v>
      </c>
      <c r="G1856" t="s">
        <v>16</v>
      </c>
      <c r="H1856">
        <v>100000000</v>
      </c>
      <c r="I1856">
        <v>6.1</v>
      </c>
      <c r="J1856" t="str">
        <f>IF(ISNUMBER(SEARCH("|",D1856)),LEFT(D1856,SEARCH("|",D1856)-1),D1856)</f>
        <v>Action</v>
      </c>
      <c r="K1856">
        <f>(C1856-H1856)</f>
        <v>1228120</v>
      </c>
      <c r="L1856">
        <f>CORREL(H1856:H5641,C1856:C5641)</f>
        <v>8.2159814685108523E-2</v>
      </c>
    </row>
    <row r="1857" spans="1:12">
      <c r="A1857" t="s">
        <v>3337</v>
      </c>
      <c r="B1857">
        <v>92</v>
      </c>
      <c r="C1857">
        <v>1316074</v>
      </c>
      <c r="D1857" t="s">
        <v>2030</v>
      </c>
      <c r="E1857" t="s">
        <v>3338</v>
      </c>
      <c r="F1857" t="s">
        <v>15</v>
      </c>
      <c r="G1857" t="s">
        <v>16</v>
      </c>
      <c r="H1857">
        <v>100000</v>
      </c>
      <c r="I1857">
        <v>7</v>
      </c>
      <c r="J1857" t="str">
        <f>IF(ISNUMBER(SEARCH("|",D1857)),LEFT(D1857,SEARCH("|",D1857)-1),D1857)</f>
        <v>Drama</v>
      </c>
      <c r="K1857">
        <f>(C1857-H1857)</f>
        <v>1216074</v>
      </c>
      <c r="L1857">
        <f>CORREL(H1857:H5642,C1857:C5642)</f>
        <v>8.2104014608109316E-2</v>
      </c>
    </row>
    <row r="1858" spans="1:12">
      <c r="A1858" t="s">
        <v>1152</v>
      </c>
      <c r="B1858">
        <v>100</v>
      </c>
      <c r="C1858">
        <v>1227508</v>
      </c>
      <c r="D1858" t="s">
        <v>65</v>
      </c>
      <c r="E1858" t="s">
        <v>3339</v>
      </c>
      <c r="F1858" t="s">
        <v>15</v>
      </c>
      <c r="G1858" t="s">
        <v>16</v>
      </c>
      <c r="H1858">
        <v>23000</v>
      </c>
      <c r="I1858">
        <v>7.1</v>
      </c>
      <c r="J1858" t="str">
        <f>IF(ISNUMBER(SEARCH("|",D1858)),LEFT(D1858,SEARCH("|",D1858)-1),D1858)</f>
        <v>Comedy</v>
      </c>
      <c r="K1858">
        <f>(C1858-H1858)</f>
        <v>1204508</v>
      </c>
      <c r="L1858">
        <f>CORREL(H1858:H5643,C1858:C5643)</f>
        <v>8.2058430839806573E-2</v>
      </c>
    </row>
    <row r="1859" spans="1:12">
      <c r="A1859" t="s">
        <v>328</v>
      </c>
      <c r="B1859">
        <v>106</v>
      </c>
      <c r="C1859">
        <v>21200000</v>
      </c>
      <c r="D1859" t="s">
        <v>245</v>
      </c>
      <c r="E1859" t="s">
        <v>3340</v>
      </c>
      <c r="F1859" t="s">
        <v>15</v>
      </c>
      <c r="G1859" t="s">
        <v>16</v>
      </c>
      <c r="H1859">
        <v>20000000</v>
      </c>
      <c r="I1859">
        <v>6.8</v>
      </c>
      <c r="J1859" t="str">
        <f>IF(ISNUMBER(SEARCH("|",D1859)),LEFT(D1859,SEARCH("|",D1859)-1),D1859)</f>
        <v>Comedy</v>
      </c>
      <c r="K1859">
        <f>(C1859-H1859)</f>
        <v>1200000</v>
      </c>
      <c r="L1859">
        <f>CORREL(H1859:H5644,C1859:C5644)</f>
        <v>8.2012530001897135E-2</v>
      </c>
    </row>
    <row r="1860" spans="1:12">
      <c r="A1860" t="s">
        <v>1243</v>
      </c>
      <c r="B1860">
        <v>100</v>
      </c>
      <c r="C1860">
        <v>7186670</v>
      </c>
      <c r="D1860" t="s">
        <v>2650</v>
      </c>
      <c r="E1860" t="s">
        <v>3341</v>
      </c>
      <c r="F1860" t="s">
        <v>15</v>
      </c>
      <c r="G1860" t="s">
        <v>16</v>
      </c>
      <c r="H1860">
        <v>6000000</v>
      </c>
      <c r="I1860">
        <v>5.4</v>
      </c>
      <c r="J1860" t="str">
        <f>IF(ISNUMBER(SEARCH("|",D1860)),LEFT(D1860,SEARCH("|",D1860)-1),D1860)</f>
        <v>Adventure</v>
      </c>
      <c r="K1860">
        <f>(C1860-H1860)</f>
        <v>1186670</v>
      </c>
      <c r="L1860">
        <f>CORREL(H1860:H5645,C1860:C5645)</f>
        <v>8.2015394308311479E-2</v>
      </c>
    </row>
    <row r="1861" spans="1:12">
      <c r="A1861" t="s">
        <v>1220</v>
      </c>
      <c r="B1861">
        <v>119</v>
      </c>
      <c r="C1861">
        <v>51178893</v>
      </c>
      <c r="D1861" t="s">
        <v>3342</v>
      </c>
      <c r="E1861" t="s">
        <v>3343</v>
      </c>
      <c r="F1861" t="s">
        <v>15</v>
      </c>
      <c r="G1861" t="s">
        <v>16</v>
      </c>
      <c r="H1861">
        <v>50000000</v>
      </c>
      <c r="I1861">
        <v>6.4</v>
      </c>
      <c r="J1861" t="str">
        <f>IF(ISNUMBER(SEARCH("|",D1861)),LEFT(D1861,SEARCH("|",D1861)-1),D1861)</f>
        <v>Adventure</v>
      </c>
      <c r="K1861">
        <f>(C1861-H1861)</f>
        <v>1178893</v>
      </c>
      <c r="L1861">
        <f>CORREL(H1861:H5646,C1861:C5646)</f>
        <v>8.1986661580300615E-2</v>
      </c>
    </row>
    <row r="1862" spans="1:12">
      <c r="A1862" t="s">
        <v>3344</v>
      </c>
      <c r="B1862">
        <v>115</v>
      </c>
      <c r="C1862">
        <v>39177215</v>
      </c>
      <c r="D1862" t="s">
        <v>716</v>
      </c>
      <c r="E1862" t="s">
        <v>3345</v>
      </c>
      <c r="F1862" t="s">
        <v>15</v>
      </c>
      <c r="G1862" t="s">
        <v>16</v>
      </c>
      <c r="H1862">
        <v>38000000</v>
      </c>
      <c r="I1862">
        <v>5.6</v>
      </c>
      <c r="J1862" t="str">
        <f>IF(ISNUMBER(SEARCH("|",D1862)),LEFT(D1862,SEARCH("|",D1862)-1),D1862)</f>
        <v>Crime</v>
      </c>
      <c r="K1862">
        <f>(C1862-H1862)</f>
        <v>1177215</v>
      </c>
      <c r="L1862">
        <f>CORREL(H1862:H5647,C1862:C5647)</f>
        <v>8.2015236789476309E-2</v>
      </c>
    </row>
    <row r="1863" spans="1:12">
      <c r="A1863" t="s">
        <v>2165</v>
      </c>
      <c r="B1863">
        <v>110</v>
      </c>
      <c r="C1863">
        <v>25167270</v>
      </c>
      <c r="D1863" t="s">
        <v>245</v>
      </c>
      <c r="E1863" t="s">
        <v>3346</v>
      </c>
      <c r="F1863" t="s">
        <v>15</v>
      </c>
      <c r="G1863" t="s">
        <v>1097</v>
      </c>
      <c r="H1863">
        <v>24000000</v>
      </c>
      <c r="I1863">
        <v>6.3</v>
      </c>
      <c r="J1863" t="str">
        <f>IF(ISNUMBER(SEARCH("|",D1863)),LEFT(D1863,SEARCH("|",D1863)-1),D1863)</f>
        <v>Comedy</v>
      </c>
      <c r="K1863">
        <f>(C1863-H1863)</f>
        <v>1167270</v>
      </c>
      <c r="L1863">
        <f>CORREL(H1863:H5648,C1863:C5648)</f>
        <v>8.2040412331598159E-2</v>
      </c>
    </row>
    <row r="1864" spans="1:12">
      <c r="A1864" t="s">
        <v>466</v>
      </c>
      <c r="B1864">
        <v>137</v>
      </c>
      <c r="C1864">
        <v>10161099</v>
      </c>
      <c r="D1864" t="s">
        <v>3347</v>
      </c>
      <c r="E1864" t="s">
        <v>3348</v>
      </c>
      <c r="F1864" t="s">
        <v>15</v>
      </c>
      <c r="G1864" t="s">
        <v>153</v>
      </c>
      <c r="H1864">
        <v>9000000</v>
      </c>
      <c r="I1864">
        <v>7.7</v>
      </c>
      <c r="J1864" t="str">
        <f>IF(ISNUMBER(SEARCH("|",D1864)),LEFT(D1864,SEARCH("|",D1864)-1),D1864)</f>
        <v>Action</v>
      </c>
      <c r="K1864">
        <f>(C1864-H1864)</f>
        <v>1161099</v>
      </c>
      <c r="L1864">
        <f>CORREL(H1864:H5649,C1864:C5649)</f>
        <v>8.2050003451517639E-2</v>
      </c>
    </row>
    <row r="1865" spans="1:12">
      <c r="A1865" t="s">
        <v>3349</v>
      </c>
      <c r="B1865">
        <v>150</v>
      </c>
      <c r="C1865">
        <v>6157157</v>
      </c>
      <c r="D1865" t="s">
        <v>65</v>
      </c>
      <c r="E1865" t="s">
        <v>3350</v>
      </c>
      <c r="F1865" t="s">
        <v>15</v>
      </c>
      <c r="G1865" t="s">
        <v>16</v>
      </c>
      <c r="H1865">
        <v>5000000</v>
      </c>
      <c r="I1865">
        <v>7</v>
      </c>
      <c r="J1865" t="str">
        <f>IF(ISNUMBER(SEARCH("|",D1865)),LEFT(D1865,SEARCH("|",D1865)-1),D1865)</f>
        <v>Comedy</v>
      </c>
      <c r="K1865">
        <f>(C1865-H1865)</f>
        <v>1157157</v>
      </c>
      <c r="L1865">
        <f>CORREL(H1865:H5650,C1865:C5650)</f>
        <v>8.2029047111432066E-2</v>
      </c>
    </row>
    <row r="1866" spans="1:12">
      <c r="A1866" t="s">
        <v>3351</v>
      </c>
      <c r="B1866">
        <v>82</v>
      </c>
      <c r="C1866">
        <v>4142507</v>
      </c>
      <c r="D1866" t="s">
        <v>128</v>
      </c>
      <c r="E1866" t="s">
        <v>3352</v>
      </c>
      <c r="F1866" t="s">
        <v>15</v>
      </c>
      <c r="G1866" t="s">
        <v>16</v>
      </c>
      <c r="H1866">
        <v>3000000</v>
      </c>
      <c r="I1866">
        <v>4.4000000000000004</v>
      </c>
      <c r="J1866" t="str">
        <f>IF(ISNUMBER(SEARCH("|",D1866)),LEFT(D1866,SEARCH("|",D1866)-1),D1866)</f>
        <v>Comedy</v>
      </c>
      <c r="K1866">
        <f>(C1866-H1866)</f>
        <v>1142507</v>
      </c>
      <c r="L1866">
        <f>CORREL(H1866:H5651,C1866:C5651)</f>
        <v>8.1997492268956279E-2</v>
      </c>
    </row>
    <row r="1867" spans="1:12">
      <c r="A1867" t="s">
        <v>2832</v>
      </c>
      <c r="B1867">
        <v>109</v>
      </c>
      <c r="C1867">
        <v>4109095</v>
      </c>
      <c r="D1867" t="s">
        <v>3353</v>
      </c>
      <c r="E1867" t="s">
        <v>3354</v>
      </c>
      <c r="F1867" t="s">
        <v>15</v>
      </c>
      <c r="G1867" t="s">
        <v>16</v>
      </c>
      <c r="H1867">
        <v>3000000</v>
      </c>
      <c r="I1867">
        <v>6</v>
      </c>
      <c r="J1867" t="str">
        <f>IF(ISNUMBER(SEARCH("|",D1867)),LEFT(D1867,SEARCH("|",D1867)-1),D1867)</f>
        <v>Crime</v>
      </c>
      <c r="K1867">
        <f>(C1867-H1867)</f>
        <v>1109095</v>
      </c>
      <c r="L1867">
        <f>CORREL(H1867:H5652,C1867:C5652)</f>
        <v>8.1960201956144715E-2</v>
      </c>
    </row>
    <row r="1868" spans="1:12">
      <c r="A1868" t="s">
        <v>1267</v>
      </c>
      <c r="B1868">
        <v>110</v>
      </c>
      <c r="C1868">
        <v>41102171</v>
      </c>
      <c r="D1868" t="s">
        <v>233</v>
      </c>
      <c r="E1868" t="s">
        <v>3355</v>
      </c>
      <c r="F1868" t="s">
        <v>15</v>
      </c>
      <c r="G1868" t="s">
        <v>16</v>
      </c>
      <c r="H1868">
        <v>40000000</v>
      </c>
      <c r="I1868">
        <v>5.7</v>
      </c>
      <c r="J1868" t="str">
        <f>IF(ISNUMBER(SEARCH("|",D1868)),LEFT(D1868,SEARCH("|",D1868)-1),D1868)</f>
        <v>Comedy</v>
      </c>
      <c r="K1868">
        <f>(C1868-H1868)</f>
        <v>1102171</v>
      </c>
      <c r="L1868">
        <f>CORREL(H1868:H5653,C1868:C5653)</f>
        <v>8.1922799557393899E-2</v>
      </c>
    </row>
    <row r="1869" spans="1:12">
      <c r="A1869" t="s">
        <v>1152</v>
      </c>
      <c r="B1869">
        <v>102</v>
      </c>
      <c r="C1869">
        <v>7993039</v>
      </c>
      <c r="D1869" t="s">
        <v>96</v>
      </c>
      <c r="E1869" t="s">
        <v>3356</v>
      </c>
      <c r="F1869" t="s">
        <v>15</v>
      </c>
      <c r="G1869" t="s">
        <v>16</v>
      </c>
      <c r="H1869">
        <v>6900000</v>
      </c>
      <c r="I1869">
        <v>7.7</v>
      </c>
      <c r="J1869" t="str">
        <f>IF(ISNUMBER(SEARCH("|",D1869)),LEFT(D1869,SEARCH("|",D1869)-1),D1869)</f>
        <v>Comedy</v>
      </c>
      <c r="K1869">
        <f>(C1869-H1869)</f>
        <v>1093039</v>
      </c>
      <c r="L1869">
        <f>CORREL(H1869:H5654,C1869:C5654)</f>
        <v>8.1949172982357404E-2</v>
      </c>
    </row>
    <row r="1870" spans="1:12">
      <c r="A1870" t="s">
        <v>431</v>
      </c>
      <c r="B1870">
        <v>135</v>
      </c>
      <c r="C1870">
        <v>76081498</v>
      </c>
      <c r="D1870" t="s">
        <v>3357</v>
      </c>
      <c r="E1870" t="s">
        <v>3358</v>
      </c>
      <c r="F1870" t="s">
        <v>15</v>
      </c>
      <c r="G1870" t="s">
        <v>16</v>
      </c>
      <c r="H1870">
        <v>75000000</v>
      </c>
      <c r="I1870">
        <v>6.7</v>
      </c>
      <c r="J1870" t="str">
        <f>IF(ISNUMBER(SEARCH("|",D1870)),LEFT(D1870,SEARCH("|",D1870)-1),D1870)</f>
        <v>Action</v>
      </c>
      <c r="K1870">
        <f>(C1870-H1870)</f>
        <v>1081498</v>
      </c>
      <c r="L1870">
        <f>CORREL(H1870:H5655,C1870:C5655)</f>
        <v>8.1922545913357236E-2</v>
      </c>
    </row>
    <row r="1871" spans="1:12">
      <c r="A1871" t="s">
        <v>3359</v>
      </c>
      <c r="B1871">
        <v>83</v>
      </c>
      <c r="C1871">
        <v>1127331</v>
      </c>
      <c r="D1871" t="s">
        <v>256</v>
      </c>
      <c r="E1871" t="s">
        <v>3360</v>
      </c>
      <c r="F1871" t="s">
        <v>3361</v>
      </c>
      <c r="G1871" t="s">
        <v>3362</v>
      </c>
      <c r="H1871">
        <v>46000</v>
      </c>
      <c r="I1871">
        <v>7.4</v>
      </c>
      <c r="J1871" t="str">
        <f>IF(ISNUMBER(SEARCH("|",D1871)),LEFT(D1871,SEARCH("|",D1871)-1),D1871)</f>
        <v>Drama</v>
      </c>
      <c r="K1871">
        <f>(C1871-H1871)</f>
        <v>1081331</v>
      </c>
      <c r="L1871">
        <f>CORREL(H1871:H5656,C1871:C5656)</f>
        <v>8.1929252775667386E-2</v>
      </c>
    </row>
    <row r="1872" spans="1:12">
      <c r="A1872" t="s">
        <v>3363</v>
      </c>
      <c r="B1872">
        <v>96</v>
      </c>
      <c r="C1872">
        <v>15062898</v>
      </c>
      <c r="D1872" t="s">
        <v>96</v>
      </c>
      <c r="E1872" t="s">
        <v>3364</v>
      </c>
      <c r="F1872" t="s">
        <v>15</v>
      </c>
      <c r="G1872" t="s">
        <v>16</v>
      </c>
      <c r="H1872">
        <v>14000000</v>
      </c>
      <c r="I1872">
        <v>6</v>
      </c>
      <c r="J1872" t="str">
        <f>IF(ISNUMBER(SEARCH("|",D1872)),LEFT(D1872,SEARCH("|",D1872)-1),D1872)</f>
        <v>Comedy</v>
      </c>
      <c r="K1872">
        <f>(C1872-H1872)</f>
        <v>1062898</v>
      </c>
      <c r="L1872">
        <f>CORREL(H1872:H5657,C1872:C5657)</f>
        <v>8.1882903202960558E-2</v>
      </c>
    </row>
    <row r="1873" spans="1:12">
      <c r="A1873" t="s">
        <v>3365</v>
      </c>
      <c r="B1873">
        <v>97</v>
      </c>
      <c r="C1873">
        <v>11043445</v>
      </c>
      <c r="D1873" t="s">
        <v>233</v>
      </c>
      <c r="E1873" t="s">
        <v>3366</v>
      </c>
      <c r="F1873" t="s">
        <v>15</v>
      </c>
      <c r="G1873" t="s">
        <v>16</v>
      </c>
      <c r="H1873">
        <v>10000000</v>
      </c>
      <c r="I1873">
        <v>6.5</v>
      </c>
      <c r="J1873" t="str">
        <f>IF(ISNUMBER(SEARCH("|",D1873)),LEFT(D1873,SEARCH("|",D1873)-1),D1873)</f>
        <v>Comedy</v>
      </c>
      <c r="K1873">
        <f>(C1873-H1873)</f>
        <v>1043445</v>
      </c>
      <c r="L1873">
        <f>CORREL(H1873:H5658,C1873:C5658)</f>
        <v>8.187346710364525E-2</v>
      </c>
    </row>
    <row r="1874" spans="1:12">
      <c r="A1874" t="s">
        <v>3367</v>
      </c>
      <c r="B1874">
        <v>109</v>
      </c>
      <c r="C1874">
        <v>51019112</v>
      </c>
      <c r="D1874" t="s">
        <v>154</v>
      </c>
      <c r="E1874" t="s">
        <v>3368</v>
      </c>
      <c r="F1874" t="s">
        <v>15</v>
      </c>
      <c r="G1874" t="s">
        <v>16</v>
      </c>
      <c r="H1874">
        <v>50000000</v>
      </c>
      <c r="I1874">
        <v>6.8</v>
      </c>
      <c r="J1874" t="str">
        <f>IF(ISNUMBER(SEARCH("|",D1874)),LEFT(D1874,SEARCH("|",D1874)-1),D1874)</f>
        <v>Adventure</v>
      </c>
      <c r="K1874">
        <f>(C1874-H1874)</f>
        <v>1019112</v>
      </c>
      <c r="L1874">
        <f>CORREL(H1874:H5659,C1874:C5659)</f>
        <v>8.1854637159707727E-2</v>
      </c>
    </row>
    <row r="1875" spans="1:12">
      <c r="A1875" t="s">
        <v>1752</v>
      </c>
      <c r="B1875">
        <v>105</v>
      </c>
      <c r="C1875">
        <v>34014398</v>
      </c>
      <c r="D1875" t="s">
        <v>3369</v>
      </c>
      <c r="E1875" t="s">
        <v>3370</v>
      </c>
      <c r="F1875" t="s">
        <v>15</v>
      </c>
      <c r="G1875" t="s">
        <v>1097</v>
      </c>
      <c r="H1875">
        <v>33000000</v>
      </c>
      <c r="I1875">
        <v>5.6</v>
      </c>
      <c r="J1875" t="str">
        <f>IF(ISNUMBER(SEARCH("|",D1875)),LEFT(D1875,SEARCH("|",D1875)-1),D1875)</f>
        <v>Action</v>
      </c>
      <c r="K1875">
        <f>(C1875-H1875)</f>
        <v>1014398</v>
      </c>
      <c r="L1875">
        <f>CORREL(H1875:H5660,C1875:C5660)</f>
        <v>8.1883410257269931E-2</v>
      </c>
    </row>
    <row r="1876" spans="1:12">
      <c r="A1876" t="s">
        <v>1736</v>
      </c>
      <c r="B1876">
        <v>88</v>
      </c>
      <c r="C1876">
        <v>25003072</v>
      </c>
      <c r="D1876" t="s">
        <v>2642</v>
      </c>
      <c r="E1876" t="s">
        <v>3371</v>
      </c>
      <c r="F1876" t="s">
        <v>15</v>
      </c>
      <c r="G1876" t="s">
        <v>16</v>
      </c>
      <c r="H1876">
        <v>24000000</v>
      </c>
      <c r="I1876">
        <v>5.5</v>
      </c>
      <c r="J1876" t="str">
        <f>IF(ISNUMBER(SEARCH("|",D1876)),LEFT(D1876,SEARCH("|",D1876)-1),D1876)</f>
        <v>Comedy</v>
      </c>
      <c r="K1876">
        <f>(C1876-H1876)</f>
        <v>1003072</v>
      </c>
      <c r="L1876">
        <f>CORREL(H1876:H5661,C1876:C5661)</f>
        <v>8.1904401124933038E-2</v>
      </c>
    </row>
    <row r="1877" spans="1:12">
      <c r="A1877" t="s">
        <v>3372</v>
      </c>
      <c r="B1877">
        <v>85</v>
      </c>
      <c r="C1877">
        <v>2199853</v>
      </c>
      <c r="D1877" t="s">
        <v>65</v>
      </c>
      <c r="E1877" t="s">
        <v>3373</v>
      </c>
      <c r="F1877" t="s">
        <v>15</v>
      </c>
      <c r="G1877" t="s">
        <v>16</v>
      </c>
      <c r="H1877">
        <v>1200000</v>
      </c>
      <c r="I1877">
        <v>6.6</v>
      </c>
      <c r="J1877" t="str">
        <f>IF(ISNUMBER(SEARCH("|",D1877)),LEFT(D1877,SEARCH("|",D1877)-1),D1877)</f>
        <v>Comedy</v>
      </c>
      <c r="K1877">
        <f>(C1877-H1877)</f>
        <v>999853</v>
      </c>
      <c r="L1877">
        <f>CORREL(H1877:H5662,C1877:C5662)</f>
        <v>8.1913797813957467E-2</v>
      </c>
    </row>
    <row r="1878" spans="1:12">
      <c r="A1878" t="s">
        <v>1363</v>
      </c>
      <c r="B1878">
        <v>91</v>
      </c>
      <c r="C1878">
        <v>1229197</v>
      </c>
      <c r="D1878" t="s">
        <v>3374</v>
      </c>
      <c r="E1878" t="s">
        <v>3375</v>
      </c>
      <c r="F1878" t="s">
        <v>15</v>
      </c>
      <c r="G1878" t="s">
        <v>153</v>
      </c>
      <c r="H1878">
        <v>229575</v>
      </c>
      <c r="I1878">
        <v>8.3000000000000007</v>
      </c>
      <c r="J1878" t="str">
        <f>IF(ISNUMBER(SEARCH("|",D1878)),LEFT(D1878,SEARCH("|",D1878)-1),D1878)</f>
        <v>Adventure</v>
      </c>
      <c r="K1878">
        <f>(C1878-H1878)</f>
        <v>999622</v>
      </c>
      <c r="L1878">
        <f>CORREL(H1878:H5663,C1878:C5663)</f>
        <v>8.1870716201063967E-2</v>
      </c>
    </row>
    <row r="1879" spans="1:12">
      <c r="A1879" t="s">
        <v>1400</v>
      </c>
      <c r="B1879">
        <v>102</v>
      </c>
      <c r="C1879">
        <v>1281176</v>
      </c>
      <c r="D1879" t="s">
        <v>65</v>
      </c>
      <c r="E1879" t="s">
        <v>3376</v>
      </c>
      <c r="F1879" t="s">
        <v>15</v>
      </c>
      <c r="G1879" t="s">
        <v>16</v>
      </c>
      <c r="H1879">
        <v>312000</v>
      </c>
      <c r="I1879">
        <v>6.7</v>
      </c>
      <c r="J1879" t="str">
        <f>IF(ISNUMBER(SEARCH("|",D1879)),LEFT(D1879,SEARCH("|",D1879)-1),D1879)</f>
        <v>Comedy</v>
      </c>
      <c r="K1879">
        <f>(C1879-H1879)</f>
        <v>969176</v>
      </c>
      <c r="L1879">
        <f>CORREL(H1879:H5664,C1879:C5664)</f>
        <v>8.1824609877576476E-2</v>
      </c>
    </row>
    <row r="1880" spans="1:12">
      <c r="A1880" t="s">
        <v>3377</v>
      </c>
      <c r="B1880">
        <v>84</v>
      </c>
      <c r="C1880">
        <v>1950218</v>
      </c>
      <c r="D1880" t="s">
        <v>65</v>
      </c>
      <c r="E1880" t="s">
        <v>3378</v>
      </c>
      <c r="F1880" t="s">
        <v>15</v>
      </c>
      <c r="G1880" t="s">
        <v>16</v>
      </c>
      <c r="H1880">
        <v>1000000</v>
      </c>
      <c r="I1880">
        <v>5.6</v>
      </c>
      <c r="J1880" t="str">
        <f>IF(ISNUMBER(SEARCH("|",D1880)),LEFT(D1880,SEARCH("|",D1880)-1),D1880)</f>
        <v>Comedy</v>
      </c>
      <c r="K1880">
        <f>(C1880-H1880)</f>
        <v>950218</v>
      </c>
      <c r="L1880">
        <f>CORREL(H1880:H5665,C1880:C5665)</f>
        <v>8.1778638045647598E-2</v>
      </c>
    </row>
    <row r="1881" spans="1:12">
      <c r="A1881" t="s">
        <v>1863</v>
      </c>
      <c r="B1881">
        <v>100</v>
      </c>
      <c r="C1881">
        <v>12902790</v>
      </c>
      <c r="D1881" t="s">
        <v>233</v>
      </c>
      <c r="E1881" t="s">
        <v>3379</v>
      </c>
      <c r="F1881" t="s">
        <v>15</v>
      </c>
      <c r="G1881" t="s">
        <v>16</v>
      </c>
      <c r="H1881">
        <v>12000000</v>
      </c>
      <c r="I1881">
        <v>6.6</v>
      </c>
      <c r="J1881" t="str">
        <f>IF(ISNUMBER(SEARCH("|",D1881)),LEFT(D1881,SEARCH("|",D1881)-1),D1881)</f>
        <v>Comedy</v>
      </c>
      <c r="K1881">
        <f>(C1881-H1881)</f>
        <v>902790</v>
      </c>
      <c r="L1881">
        <f>CORREL(H1881:H5666,C1881:C5666)</f>
        <v>8.1734681853315533E-2</v>
      </c>
    </row>
    <row r="1882" spans="1:12">
      <c r="A1882" t="s">
        <v>3380</v>
      </c>
      <c r="B1882">
        <v>98</v>
      </c>
      <c r="C1882">
        <v>3902679</v>
      </c>
      <c r="D1882" t="s">
        <v>810</v>
      </c>
      <c r="E1882" t="s">
        <v>3381</v>
      </c>
      <c r="F1882" t="s">
        <v>15</v>
      </c>
      <c r="G1882" t="s">
        <v>16</v>
      </c>
      <c r="H1882">
        <v>3000000</v>
      </c>
      <c r="I1882">
        <v>5.3</v>
      </c>
      <c r="J1882" t="str">
        <f>IF(ISNUMBER(SEARCH("|",D1882)),LEFT(D1882,SEARCH("|",D1882)-1),D1882)</f>
        <v>Fantasy</v>
      </c>
      <c r="K1882">
        <f>(C1882-H1882)</f>
        <v>902679</v>
      </c>
      <c r="L1882">
        <f>CORREL(H1882:H5667,C1882:C5667)</f>
        <v>8.1720271732650479E-2</v>
      </c>
    </row>
    <row r="1883" spans="1:12">
      <c r="A1883" t="s">
        <v>3382</v>
      </c>
      <c r="B1883">
        <v>110</v>
      </c>
      <c r="C1883">
        <v>2365931</v>
      </c>
      <c r="D1883" t="s">
        <v>3067</v>
      </c>
      <c r="E1883" t="s">
        <v>3383</v>
      </c>
      <c r="F1883" t="s">
        <v>15</v>
      </c>
      <c r="G1883" t="s">
        <v>16</v>
      </c>
      <c r="H1883">
        <v>1500000</v>
      </c>
      <c r="I1883">
        <v>7.5</v>
      </c>
      <c r="J1883" t="str">
        <f>IF(ISNUMBER(SEARCH("|",D1883)),LEFT(D1883,SEARCH("|",D1883)-1),D1883)</f>
        <v>Comedy</v>
      </c>
      <c r="K1883">
        <f>(C1883-H1883)</f>
        <v>865931</v>
      </c>
      <c r="L1883">
        <f>CORREL(H1883:H5668,C1883:C5668)</f>
        <v>8.1682109765163061E-2</v>
      </c>
    </row>
    <row r="1884" spans="1:12">
      <c r="A1884" t="s">
        <v>3384</v>
      </c>
      <c r="B1884">
        <v>101</v>
      </c>
      <c r="C1884">
        <v>6851636</v>
      </c>
      <c r="D1884" t="s">
        <v>233</v>
      </c>
      <c r="E1884" t="s">
        <v>3385</v>
      </c>
      <c r="F1884" t="s">
        <v>15</v>
      </c>
      <c r="G1884" t="s">
        <v>16</v>
      </c>
      <c r="H1884">
        <v>6000000</v>
      </c>
      <c r="I1884">
        <v>5.9</v>
      </c>
      <c r="J1884" t="str">
        <f>IF(ISNUMBER(SEARCH("|",D1884)),LEFT(D1884,SEARCH("|",D1884)-1),D1884)</f>
        <v>Comedy</v>
      </c>
      <c r="K1884">
        <f>(C1884-H1884)</f>
        <v>851636</v>
      </c>
      <c r="L1884">
        <f>CORREL(H1884:H5669,C1884:C5669)</f>
        <v>8.1639364619163726E-2</v>
      </c>
    </row>
    <row r="1885" spans="1:12">
      <c r="A1885" t="s">
        <v>3386</v>
      </c>
      <c r="B1885">
        <v>118</v>
      </c>
      <c r="C1885">
        <v>44834712</v>
      </c>
      <c r="D1885" t="s">
        <v>493</v>
      </c>
      <c r="E1885" t="s">
        <v>3387</v>
      </c>
      <c r="F1885" t="s">
        <v>15</v>
      </c>
      <c r="G1885" t="s">
        <v>16</v>
      </c>
      <c r="H1885">
        <v>44000000</v>
      </c>
      <c r="I1885">
        <v>5.6</v>
      </c>
      <c r="J1885" t="str">
        <f>IF(ISNUMBER(SEARCH("|",D1885)),LEFT(D1885,SEARCH("|",D1885)-1),D1885)</f>
        <v>Drama</v>
      </c>
      <c r="K1885">
        <f>(C1885-H1885)</f>
        <v>834712</v>
      </c>
      <c r="L1885">
        <f>CORREL(H1885:H5670,C1885:C5670)</f>
        <v>8.1609503768234629E-2</v>
      </c>
    </row>
    <row r="1886" spans="1:12">
      <c r="A1886" t="s">
        <v>2039</v>
      </c>
      <c r="B1886">
        <v>89</v>
      </c>
      <c r="C1886">
        <v>3325638</v>
      </c>
      <c r="D1886" t="s">
        <v>3388</v>
      </c>
      <c r="E1886" t="s">
        <v>3389</v>
      </c>
      <c r="F1886" t="s">
        <v>15</v>
      </c>
      <c r="G1886" t="s">
        <v>16</v>
      </c>
      <c r="H1886">
        <v>2500000</v>
      </c>
      <c r="I1886">
        <v>7.1</v>
      </c>
      <c r="J1886" t="str">
        <f>IF(ISNUMBER(SEARCH("|",D1886)),LEFT(D1886,SEARCH("|",D1886)-1),D1886)</f>
        <v>Comedy</v>
      </c>
      <c r="K1886">
        <f>(C1886-H1886)</f>
        <v>825638</v>
      </c>
      <c r="L1886">
        <f>CORREL(H1886:H5671,C1886:C5671)</f>
        <v>8.1637559579720756E-2</v>
      </c>
    </row>
    <row r="1887" spans="1:12">
      <c r="A1887" t="s">
        <v>1034</v>
      </c>
      <c r="B1887">
        <v>89</v>
      </c>
      <c r="C1887">
        <v>10824921</v>
      </c>
      <c r="D1887" t="s">
        <v>96</v>
      </c>
      <c r="E1887" t="s">
        <v>3390</v>
      </c>
      <c r="F1887" t="s">
        <v>15</v>
      </c>
      <c r="G1887" t="s">
        <v>16</v>
      </c>
      <c r="H1887">
        <v>10000000</v>
      </c>
      <c r="I1887">
        <v>7.8</v>
      </c>
      <c r="J1887" t="str">
        <f>IF(ISNUMBER(SEARCH("|",D1887)),LEFT(D1887,SEARCH("|",D1887)-1),D1887)</f>
        <v>Comedy</v>
      </c>
      <c r="K1887">
        <f>(C1887-H1887)</f>
        <v>824921</v>
      </c>
      <c r="L1887">
        <f>CORREL(H1887:H5672,C1887:C5672)</f>
        <v>8.1597650155034368E-2</v>
      </c>
    </row>
    <row r="1888" spans="1:12">
      <c r="A1888" t="s">
        <v>3391</v>
      </c>
      <c r="B1888">
        <v>128</v>
      </c>
      <c r="C1888">
        <v>50815288</v>
      </c>
      <c r="D1888" t="s">
        <v>493</v>
      </c>
      <c r="E1888" t="s">
        <v>3392</v>
      </c>
      <c r="F1888" t="s">
        <v>15</v>
      </c>
      <c r="G1888" t="s">
        <v>16</v>
      </c>
      <c r="H1888">
        <v>50000000</v>
      </c>
      <c r="I1888">
        <v>7</v>
      </c>
      <c r="J1888" t="str">
        <f>IF(ISNUMBER(SEARCH("|",D1888)),LEFT(D1888,SEARCH("|",D1888)-1),D1888)</f>
        <v>Drama</v>
      </c>
      <c r="K1888">
        <f>(C1888-H1888)</f>
        <v>815288</v>
      </c>
      <c r="L1888">
        <f>CORREL(H1888:H5673,C1888:C5673)</f>
        <v>8.1578136091717129E-2</v>
      </c>
    </row>
    <row r="1889" spans="1:12">
      <c r="A1889" t="s">
        <v>3393</v>
      </c>
      <c r="B1889">
        <v>106</v>
      </c>
      <c r="C1889">
        <v>1027119</v>
      </c>
      <c r="D1889" t="s">
        <v>256</v>
      </c>
      <c r="E1889" t="s">
        <v>3394</v>
      </c>
      <c r="F1889" t="s">
        <v>15</v>
      </c>
      <c r="G1889" t="s">
        <v>16</v>
      </c>
      <c r="H1889">
        <v>225000</v>
      </c>
      <c r="I1889">
        <v>7</v>
      </c>
      <c r="J1889" t="str">
        <f>IF(ISNUMBER(SEARCH("|",D1889)),LEFT(D1889,SEARCH("|",D1889)-1),D1889)</f>
        <v>Drama</v>
      </c>
      <c r="K1889">
        <f>(C1889-H1889)</f>
        <v>802119</v>
      </c>
      <c r="L1889">
        <f>CORREL(H1889:H5674,C1889:C5674)</f>
        <v>8.1606988844690545E-2</v>
      </c>
    </row>
    <row r="1890" spans="1:12">
      <c r="A1890" t="s">
        <v>1328</v>
      </c>
      <c r="B1890">
        <v>96</v>
      </c>
      <c r="C1890">
        <v>1050600</v>
      </c>
      <c r="D1890" t="s">
        <v>65</v>
      </c>
      <c r="E1890" t="s">
        <v>3395</v>
      </c>
      <c r="F1890" t="s">
        <v>15</v>
      </c>
      <c r="G1890" t="s">
        <v>16</v>
      </c>
      <c r="H1890">
        <v>250000</v>
      </c>
      <c r="I1890">
        <v>6.6</v>
      </c>
      <c r="J1890" t="str">
        <f>IF(ISNUMBER(SEARCH("|",D1890)),LEFT(D1890,SEARCH("|",D1890)-1),D1890)</f>
        <v>Comedy</v>
      </c>
      <c r="K1890">
        <f>(C1890-H1890)</f>
        <v>800600</v>
      </c>
      <c r="L1890">
        <f>CORREL(H1890:H5675,C1890:C5675)</f>
        <v>8.1560056454182725E-2</v>
      </c>
    </row>
    <row r="1891" spans="1:12">
      <c r="A1891" t="s">
        <v>3396</v>
      </c>
      <c r="B1891">
        <v>93</v>
      </c>
      <c r="C1891">
        <v>3500000</v>
      </c>
      <c r="D1891" t="s">
        <v>3397</v>
      </c>
      <c r="E1891" t="s">
        <v>3398</v>
      </c>
      <c r="F1891" t="s">
        <v>15</v>
      </c>
      <c r="G1891" t="s">
        <v>16</v>
      </c>
      <c r="H1891">
        <v>2700000</v>
      </c>
      <c r="I1891">
        <v>5.9</v>
      </c>
      <c r="J1891" t="str">
        <f>IF(ISNUMBER(SEARCH("|",D1891)),LEFT(D1891,SEARCH("|",D1891)-1),D1891)</f>
        <v>Action</v>
      </c>
      <c r="K1891">
        <f>(C1891-H1891)</f>
        <v>800000</v>
      </c>
      <c r="L1891">
        <f>CORREL(H1891:H5676,C1891:C5676)</f>
        <v>8.1513139117792871E-2</v>
      </c>
    </row>
    <row r="1892" spans="1:12">
      <c r="A1892" t="s">
        <v>713</v>
      </c>
      <c r="B1892">
        <v>101</v>
      </c>
      <c r="C1892">
        <v>22294341</v>
      </c>
      <c r="D1892" t="s">
        <v>190</v>
      </c>
      <c r="E1892" t="s">
        <v>3399</v>
      </c>
      <c r="F1892" t="s">
        <v>15</v>
      </c>
      <c r="G1892" t="s">
        <v>16</v>
      </c>
      <c r="H1892">
        <v>21500000</v>
      </c>
      <c r="I1892">
        <v>6.5</v>
      </c>
      <c r="J1892" t="str">
        <f>IF(ISNUMBER(SEARCH("|",D1892)),LEFT(D1892,SEARCH("|",D1892)-1),D1892)</f>
        <v>Adventure</v>
      </c>
      <c r="K1892">
        <f>(C1892-H1892)</f>
        <v>794341</v>
      </c>
      <c r="L1892">
        <f>CORREL(H1892:H5677,C1892:C5677)</f>
        <v>8.147360491102211E-2</v>
      </c>
    </row>
    <row r="1893" spans="1:12">
      <c r="A1893" t="s">
        <v>3400</v>
      </c>
      <c r="B1893">
        <v>90</v>
      </c>
      <c r="C1893">
        <v>2283276</v>
      </c>
      <c r="D1893" t="s">
        <v>3401</v>
      </c>
      <c r="E1893" t="s">
        <v>3402</v>
      </c>
      <c r="F1893" t="s">
        <v>3403</v>
      </c>
      <c r="G1893" t="s">
        <v>3404</v>
      </c>
      <c r="H1893">
        <v>1500000</v>
      </c>
      <c r="I1893">
        <v>8</v>
      </c>
      <c r="J1893" t="str">
        <f>IF(ISNUMBER(SEARCH("|",D1893)),LEFT(D1893,SEARCH("|",D1893)-1),D1893)</f>
        <v>Animation</v>
      </c>
      <c r="K1893">
        <f>(C1893-H1893)</f>
        <v>783276</v>
      </c>
      <c r="L1893">
        <f>CORREL(H1893:H5678,C1893:C5678)</f>
        <v>8.1478386786330514E-2</v>
      </c>
    </row>
    <row r="1894" spans="1:12">
      <c r="A1894" t="s">
        <v>3303</v>
      </c>
      <c r="B1894">
        <v>118</v>
      </c>
      <c r="C1894">
        <v>26761283</v>
      </c>
      <c r="D1894" t="s">
        <v>20</v>
      </c>
      <c r="E1894" t="s">
        <v>3405</v>
      </c>
      <c r="F1894" t="s">
        <v>15</v>
      </c>
      <c r="G1894" t="s">
        <v>16</v>
      </c>
      <c r="H1894">
        <v>26000000</v>
      </c>
      <c r="I1894">
        <v>6.7</v>
      </c>
      <c r="J1894" t="str">
        <f>IF(ISNUMBER(SEARCH("|",D1894)),LEFT(D1894,SEARCH("|",D1894)-1),D1894)</f>
        <v>Drama</v>
      </c>
      <c r="K1894">
        <f>(C1894-H1894)</f>
        <v>761283</v>
      </c>
      <c r="L1894">
        <f>CORREL(H1894:H5679,C1894:C5679)</f>
        <v>8.1435156024096358E-2</v>
      </c>
    </row>
    <row r="1895" spans="1:12">
      <c r="A1895" t="s">
        <v>2672</v>
      </c>
      <c r="B1895">
        <v>103</v>
      </c>
      <c r="C1895">
        <v>28751715</v>
      </c>
      <c r="D1895" t="s">
        <v>113</v>
      </c>
      <c r="E1895" t="s">
        <v>3406</v>
      </c>
      <c r="F1895" t="s">
        <v>15</v>
      </c>
      <c r="G1895" t="s">
        <v>16</v>
      </c>
      <c r="H1895">
        <v>28000000</v>
      </c>
      <c r="I1895">
        <v>6.6</v>
      </c>
      <c r="J1895" t="str">
        <f>IF(ISNUMBER(SEARCH("|",D1895)),LEFT(D1895,SEARCH("|",D1895)-1),D1895)</f>
        <v>Action</v>
      </c>
      <c r="K1895">
        <f>(C1895-H1895)</f>
        <v>751715</v>
      </c>
      <c r="L1895">
        <f>CORREL(H1895:H5680,C1895:C5680)</f>
        <v>8.144714687562031E-2</v>
      </c>
    </row>
    <row r="1896" spans="1:12">
      <c r="A1896" t="s">
        <v>3407</v>
      </c>
      <c r="B1896">
        <v>102</v>
      </c>
      <c r="C1896">
        <v>1250798</v>
      </c>
      <c r="D1896" t="s">
        <v>233</v>
      </c>
      <c r="E1896" t="s">
        <v>3408</v>
      </c>
      <c r="F1896" t="s">
        <v>15</v>
      </c>
      <c r="G1896" t="s">
        <v>16</v>
      </c>
      <c r="H1896">
        <v>500000</v>
      </c>
      <c r="I1896">
        <v>6.4</v>
      </c>
      <c r="J1896" t="str">
        <f>IF(ISNUMBER(SEARCH("|",D1896)),LEFT(D1896,SEARCH("|",D1896)-1),D1896)</f>
        <v>Comedy</v>
      </c>
      <c r="K1896">
        <f>(C1896-H1896)</f>
        <v>750798</v>
      </c>
      <c r="L1896">
        <f>CORREL(H1896:H5681,C1896:C5681)</f>
        <v>8.1461954552087351E-2</v>
      </c>
    </row>
    <row r="1897" spans="1:12">
      <c r="A1897" t="s">
        <v>3409</v>
      </c>
      <c r="B1897">
        <v>91</v>
      </c>
      <c r="C1897">
        <v>55747724</v>
      </c>
      <c r="D1897" t="s">
        <v>54</v>
      </c>
      <c r="E1897" t="s">
        <v>3410</v>
      </c>
      <c r="F1897" t="s">
        <v>15</v>
      </c>
      <c r="G1897" t="s">
        <v>16</v>
      </c>
      <c r="H1897">
        <v>55000000</v>
      </c>
      <c r="I1897">
        <v>5.9</v>
      </c>
      <c r="J1897" t="str">
        <f>IF(ISNUMBER(SEARCH("|",D1897)),LEFT(D1897,SEARCH("|",D1897)-1),D1897)</f>
        <v>Adventure</v>
      </c>
      <c r="K1897">
        <f>(C1897-H1897)</f>
        <v>747724</v>
      </c>
      <c r="L1897">
        <f>CORREL(H1897:H5682,C1897:C5682)</f>
        <v>8.1415518917367355E-2</v>
      </c>
    </row>
    <row r="1898" spans="1:12">
      <c r="A1898" t="s">
        <v>3411</v>
      </c>
      <c r="B1898">
        <v>89</v>
      </c>
      <c r="C1898">
        <v>925402</v>
      </c>
      <c r="D1898" t="s">
        <v>1434</v>
      </c>
      <c r="E1898" t="s">
        <v>3412</v>
      </c>
      <c r="F1898" t="s">
        <v>2851</v>
      </c>
      <c r="G1898" t="s">
        <v>2852</v>
      </c>
      <c r="H1898">
        <v>180000</v>
      </c>
      <c r="I1898">
        <v>8.5</v>
      </c>
      <c r="J1898" t="str">
        <f>IF(ISNUMBER(SEARCH("|",D1898)),LEFT(D1898,SEARCH("|",D1898)-1),D1898)</f>
        <v>Drama</v>
      </c>
      <c r="K1898">
        <f>(C1898-H1898)</f>
        <v>745402</v>
      </c>
      <c r="L1898">
        <f>CORREL(H1898:H5683,C1898:C5683)</f>
        <v>8.1443447705314712E-2</v>
      </c>
    </row>
    <row r="1899" spans="1:12">
      <c r="A1899" t="s">
        <v>3413</v>
      </c>
      <c r="B1899">
        <v>94</v>
      </c>
      <c r="C1899">
        <v>1744858</v>
      </c>
      <c r="D1899" t="s">
        <v>479</v>
      </c>
      <c r="E1899" t="s">
        <v>3414</v>
      </c>
      <c r="F1899" t="s">
        <v>15</v>
      </c>
      <c r="G1899" t="s">
        <v>16</v>
      </c>
      <c r="H1899">
        <v>1000000</v>
      </c>
      <c r="I1899">
        <v>7</v>
      </c>
      <c r="J1899" t="str">
        <f>IF(ISNUMBER(SEARCH("|",D1899)),LEFT(D1899,SEARCH("|",D1899)-1),D1899)</f>
        <v>Comedy</v>
      </c>
      <c r="K1899">
        <f>(C1899-H1899)</f>
        <v>744858</v>
      </c>
      <c r="L1899">
        <f>CORREL(H1899:H5684,C1899:C5684)</f>
        <v>8.1395971334070699E-2</v>
      </c>
    </row>
    <row r="1900" spans="1:12">
      <c r="A1900" t="s">
        <v>2357</v>
      </c>
      <c r="B1900">
        <v>109</v>
      </c>
      <c r="C1900">
        <v>2706659</v>
      </c>
      <c r="D1900" t="s">
        <v>65</v>
      </c>
      <c r="E1900" t="s">
        <v>3415</v>
      </c>
      <c r="F1900" t="s">
        <v>15</v>
      </c>
      <c r="G1900" t="s">
        <v>153</v>
      </c>
      <c r="H1900">
        <v>2000000</v>
      </c>
      <c r="I1900">
        <v>6.9</v>
      </c>
      <c r="J1900" t="str">
        <f>IF(ISNUMBER(SEARCH("|",D1900)),LEFT(D1900,SEARCH("|",D1900)-1),D1900)</f>
        <v>Comedy</v>
      </c>
      <c r="K1900">
        <f>(C1900-H1900)</f>
        <v>706659</v>
      </c>
      <c r="L1900">
        <f>CORREL(H1900:H5685,C1900:C5685)</f>
        <v>8.1350981213152623E-2</v>
      </c>
    </row>
    <row r="1901" spans="1:12">
      <c r="A1901" t="s">
        <v>3416</v>
      </c>
      <c r="B1901">
        <v>98</v>
      </c>
      <c r="C1901">
        <v>32701088</v>
      </c>
      <c r="D1901" t="s">
        <v>932</v>
      </c>
      <c r="E1901" t="s">
        <v>3417</v>
      </c>
      <c r="F1901" t="s">
        <v>15</v>
      </c>
      <c r="G1901" t="s">
        <v>16</v>
      </c>
      <c r="H1901">
        <v>32000000</v>
      </c>
      <c r="I1901">
        <v>6.9</v>
      </c>
      <c r="J1901" t="str">
        <f>IF(ISNUMBER(SEARCH("|",D1901)),LEFT(D1901,SEARCH("|",D1901)-1),D1901)</f>
        <v>Drama</v>
      </c>
      <c r="K1901">
        <f>(C1901-H1901)</f>
        <v>701088</v>
      </c>
      <c r="L1901">
        <f>CORREL(H1901:H5686,C1901:C5686)</f>
        <v>8.1308907452120951E-2</v>
      </c>
    </row>
    <row r="1902" spans="1:12">
      <c r="A1902" t="s">
        <v>929</v>
      </c>
      <c r="B1902">
        <v>131</v>
      </c>
      <c r="C1902">
        <v>15700000</v>
      </c>
      <c r="D1902" t="s">
        <v>2743</v>
      </c>
      <c r="E1902" t="s">
        <v>3418</v>
      </c>
      <c r="F1902" t="s">
        <v>15</v>
      </c>
      <c r="G1902" t="s">
        <v>16</v>
      </c>
      <c r="H1902">
        <v>15000000</v>
      </c>
      <c r="I1902">
        <v>7.6</v>
      </c>
      <c r="J1902" t="str">
        <f>IF(ISNUMBER(SEARCH("|",D1902)),LEFT(D1902,SEARCH("|",D1902)-1),D1902)</f>
        <v>Drama</v>
      </c>
      <c r="K1902">
        <f>(C1902-H1902)</f>
        <v>700000</v>
      </c>
      <c r="L1902">
        <f>CORREL(H1902:H5687,C1902:C5687)</f>
        <v>8.1328574832780873E-2</v>
      </c>
    </row>
    <row r="1903" spans="1:12">
      <c r="A1903" t="s">
        <v>3419</v>
      </c>
      <c r="B1903">
        <v>140</v>
      </c>
      <c r="C1903">
        <v>33682273</v>
      </c>
      <c r="D1903" t="s">
        <v>35</v>
      </c>
      <c r="E1903" t="s">
        <v>3420</v>
      </c>
      <c r="F1903" t="s">
        <v>15</v>
      </c>
      <c r="G1903" t="s">
        <v>16</v>
      </c>
      <c r="H1903">
        <v>33000000</v>
      </c>
      <c r="I1903">
        <v>6.5</v>
      </c>
      <c r="J1903" t="str">
        <f>IF(ISNUMBER(SEARCH("|",D1903)),LEFT(D1903,SEARCH("|",D1903)-1),D1903)</f>
        <v>Action</v>
      </c>
      <c r="K1903">
        <f>(C1903-H1903)</f>
        <v>682273</v>
      </c>
      <c r="L1903">
        <f>CORREL(H1903:H5688,C1903:C5688)</f>
        <v>8.1320311706921666E-2</v>
      </c>
    </row>
    <row r="1904" spans="1:12">
      <c r="A1904" t="s">
        <v>3421</v>
      </c>
      <c r="B1904">
        <v>92</v>
      </c>
      <c r="C1904">
        <v>1677838</v>
      </c>
      <c r="D1904" t="s">
        <v>768</v>
      </c>
      <c r="E1904" t="s">
        <v>3422</v>
      </c>
      <c r="F1904" t="s">
        <v>15</v>
      </c>
      <c r="G1904" t="s">
        <v>16</v>
      </c>
      <c r="H1904">
        <v>1000000</v>
      </c>
      <c r="I1904">
        <v>7.7</v>
      </c>
      <c r="J1904" t="str">
        <f>IF(ISNUMBER(SEARCH("|",D1904)),LEFT(D1904,SEARCH("|",D1904)-1),D1904)</f>
        <v>Documentary</v>
      </c>
      <c r="K1904">
        <f>(C1904-H1904)</f>
        <v>677838</v>
      </c>
      <c r="L1904">
        <f>CORREL(H1904:H5689,C1904:C5689)</f>
        <v>8.134104701494918E-2</v>
      </c>
    </row>
    <row r="1905" spans="1:12">
      <c r="A1905" t="s">
        <v>3423</v>
      </c>
      <c r="B1905">
        <v>104</v>
      </c>
      <c r="C1905">
        <v>6670712</v>
      </c>
      <c r="D1905" t="s">
        <v>65</v>
      </c>
      <c r="E1905" t="s">
        <v>3424</v>
      </c>
      <c r="F1905" t="s">
        <v>15</v>
      </c>
      <c r="G1905" t="s">
        <v>16</v>
      </c>
      <c r="H1905">
        <v>6000000</v>
      </c>
      <c r="I1905">
        <v>7.4</v>
      </c>
      <c r="J1905" t="str">
        <f>IF(ISNUMBER(SEARCH("|",D1905)),LEFT(D1905,SEARCH("|",D1905)-1),D1905)</f>
        <v>Comedy</v>
      </c>
      <c r="K1905">
        <f>(C1905-H1905)</f>
        <v>670712</v>
      </c>
      <c r="L1905">
        <f>CORREL(H1905:H5690,C1905:C5690)</f>
        <v>8.1295788398550992E-2</v>
      </c>
    </row>
    <row r="1906" spans="1:12">
      <c r="A1906" t="s">
        <v>3425</v>
      </c>
      <c r="B1906">
        <v>90</v>
      </c>
      <c r="C1906">
        <v>673780</v>
      </c>
      <c r="D1906" t="s">
        <v>256</v>
      </c>
      <c r="E1906" t="s">
        <v>3426</v>
      </c>
      <c r="F1906" t="s">
        <v>2851</v>
      </c>
      <c r="G1906" t="s">
        <v>2852</v>
      </c>
      <c r="H1906">
        <v>10000</v>
      </c>
      <c r="I1906">
        <v>7.5</v>
      </c>
      <c r="J1906" t="str">
        <f>IF(ISNUMBER(SEARCH("|",D1906)),LEFT(D1906,SEARCH("|",D1906)-1),D1906)</f>
        <v>Drama</v>
      </c>
      <c r="K1906">
        <f>(C1906-H1906)</f>
        <v>663780</v>
      </c>
      <c r="L1906">
        <f>CORREL(H1906:H5691,C1906:C5691)</f>
        <v>8.126511073421043E-2</v>
      </c>
    </row>
    <row r="1907" spans="1:12">
      <c r="A1907" t="s">
        <v>3427</v>
      </c>
      <c r="B1907">
        <v>80</v>
      </c>
      <c r="C1907">
        <v>856942</v>
      </c>
      <c r="D1907" t="s">
        <v>256</v>
      </c>
      <c r="E1907" t="s">
        <v>3428</v>
      </c>
      <c r="F1907" t="s">
        <v>15</v>
      </c>
      <c r="G1907" t="s">
        <v>16</v>
      </c>
      <c r="H1907">
        <v>200000</v>
      </c>
      <c r="I1907">
        <v>7.1</v>
      </c>
      <c r="J1907" t="str">
        <f>IF(ISNUMBER(SEARCH("|",D1907)),LEFT(D1907,SEARCH("|",D1907)-1),D1907)</f>
        <v>Drama</v>
      </c>
      <c r="K1907">
        <f>(C1907-H1907)</f>
        <v>656942</v>
      </c>
      <c r="L1907">
        <f>CORREL(H1907:H5692,C1907:C5692)</f>
        <v>8.1216626325770258E-2</v>
      </c>
    </row>
    <row r="1908" spans="1:12">
      <c r="A1908" t="s">
        <v>3429</v>
      </c>
      <c r="B1908">
        <v>100</v>
      </c>
      <c r="C1908">
        <v>902835</v>
      </c>
      <c r="D1908" t="s">
        <v>233</v>
      </c>
      <c r="E1908" t="s">
        <v>3430</v>
      </c>
      <c r="F1908" t="s">
        <v>15</v>
      </c>
      <c r="G1908" t="s">
        <v>16</v>
      </c>
      <c r="H1908">
        <v>250000</v>
      </c>
      <c r="I1908">
        <v>6.7</v>
      </c>
      <c r="J1908" t="str">
        <f>IF(ISNUMBER(SEARCH("|",D1908)),LEFT(D1908,SEARCH("|",D1908)-1),D1908)</f>
        <v>Comedy</v>
      </c>
      <c r="K1908">
        <f>(C1908-H1908)</f>
        <v>652835</v>
      </c>
      <c r="L1908">
        <f>CORREL(H1908:H5693,C1908:C5693)</f>
        <v>8.1168664256978079E-2</v>
      </c>
    </row>
    <row r="1909" spans="1:12">
      <c r="A1909" t="s">
        <v>3431</v>
      </c>
      <c r="B1909">
        <v>88</v>
      </c>
      <c r="C1909">
        <v>25615792</v>
      </c>
      <c r="D1909" t="s">
        <v>3432</v>
      </c>
      <c r="E1909" t="s">
        <v>3433</v>
      </c>
      <c r="F1909" t="s">
        <v>15</v>
      </c>
      <c r="G1909" t="s">
        <v>16</v>
      </c>
      <c r="H1909">
        <v>25000000</v>
      </c>
      <c r="I1909">
        <v>3.5</v>
      </c>
      <c r="J1909" t="str">
        <f>IF(ISNUMBER(SEARCH("|",D1909)),LEFT(D1909,SEARCH("|",D1909)-1),D1909)</f>
        <v>Action</v>
      </c>
      <c r="K1909">
        <f>(C1909-H1909)</f>
        <v>615792</v>
      </c>
      <c r="L1909">
        <f>CORREL(H1909:H5694,C1909:C5694)</f>
        <v>8.1120789300952248E-2</v>
      </c>
    </row>
    <row r="1910" spans="1:12">
      <c r="A1910" t="s">
        <v>3434</v>
      </c>
      <c r="B1910">
        <v>86</v>
      </c>
      <c r="C1910">
        <v>1114943</v>
      </c>
      <c r="D1910" t="s">
        <v>720</v>
      </c>
      <c r="E1910" t="s">
        <v>3435</v>
      </c>
      <c r="F1910" t="s">
        <v>15</v>
      </c>
      <c r="G1910" t="s">
        <v>16</v>
      </c>
      <c r="H1910">
        <v>500000</v>
      </c>
      <c r="I1910">
        <v>6.5</v>
      </c>
      <c r="J1910" t="str">
        <f>IF(ISNUMBER(SEARCH("|",D1910)),LEFT(D1910,SEARCH("|",D1910)-1),D1910)</f>
        <v>Drama</v>
      </c>
      <c r="K1910">
        <f>(C1910-H1910)</f>
        <v>614943</v>
      </c>
      <c r="L1910">
        <f>CORREL(H1910:H5695,C1910:C5695)</f>
        <v>8.11310328298845E-2</v>
      </c>
    </row>
    <row r="1911" spans="1:12">
      <c r="A1911" t="s">
        <v>3407</v>
      </c>
      <c r="B1911">
        <v>101</v>
      </c>
      <c r="C1911">
        <v>1111615</v>
      </c>
      <c r="D1911" t="s">
        <v>2930</v>
      </c>
      <c r="E1911" t="s">
        <v>3436</v>
      </c>
      <c r="F1911" t="s">
        <v>15</v>
      </c>
      <c r="G1911" t="s">
        <v>16</v>
      </c>
      <c r="H1911">
        <v>500000</v>
      </c>
      <c r="I1911">
        <v>6</v>
      </c>
      <c r="J1911" t="str">
        <f>IF(ISNUMBER(SEARCH("|",D1911)),LEFT(D1911,SEARCH("|",D1911)-1),D1911)</f>
        <v>Comedy</v>
      </c>
      <c r="K1911">
        <f>(C1911-H1911)</f>
        <v>611615</v>
      </c>
      <c r="L1911">
        <f>CORREL(H1911:H5696,C1911:C5696)</f>
        <v>8.108379429817679E-2</v>
      </c>
    </row>
    <row r="1912" spans="1:12">
      <c r="A1912" t="s">
        <v>3437</v>
      </c>
      <c r="B1912">
        <v>107</v>
      </c>
      <c r="C1912">
        <v>15608545</v>
      </c>
      <c r="D1912" t="s">
        <v>638</v>
      </c>
      <c r="E1912" t="s">
        <v>3438</v>
      </c>
      <c r="F1912" t="s">
        <v>15</v>
      </c>
      <c r="G1912" t="s">
        <v>16</v>
      </c>
      <c r="H1912">
        <v>15000000</v>
      </c>
      <c r="I1912">
        <v>5.4</v>
      </c>
      <c r="J1912" t="str">
        <f>IF(ISNUMBER(SEARCH("|",D1912)),LEFT(D1912,SEARCH("|",D1912)-1),D1912)</f>
        <v>Action</v>
      </c>
      <c r="K1912">
        <f>(C1912-H1912)</f>
        <v>608545</v>
      </c>
      <c r="L1912">
        <f>CORREL(H1912:H5697,C1912:C5697)</f>
        <v>8.1036488178697005E-2</v>
      </c>
    </row>
    <row r="1913" spans="1:12">
      <c r="A1913" t="s">
        <v>3439</v>
      </c>
      <c r="B1913">
        <v>113</v>
      </c>
      <c r="C1913">
        <v>1185783</v>
      </c>
      <c r="D1913" t="s">
        <v>256</v>
      </c>
      <c r="E1913" t="s">
        <v>3440</v>
      </c>
      <c r="F1913" t="s">
        <v>3441</v>
      </c>
      <c r="G1913" t="s">
        <v>2951</v>
      </c>
      <c r="H1913">
        <v>590000</v>
      </c>
      <c r="I1913">
        <v>7.9</v>
      </c>
      <c r="J1913" t="str">
        <f>IF(ISNUMBER(SEARCH("|",D1913)),LEFT(D1913,SEARCH("|",D1913)-1),D1913)</f>
        <v>Drama</v>
      </c>
      <c r="K1913">
        <f>(C1913-H1913)</f>
        <v>595783</v>
      </c>
      <c r="L1913">
        <f>CORREL(H1913:H5698,C1913:C5698)</f>
        <v>8.1027865182443967E-2</v>
      </c>
    </row>
    <row r="1914" spans="1:12">
      <c r="A1914" t="s">
        <v>3442</v>
      </c>
      <c r="B1914">
        <v>88</v>
      </c>
      <c r="C1914">
        <v>592014</v>
      </c>
      <c r="D1914" t="s">
        <v>3443</v>
      </c>
      <c r="E1914" t="s">
        <v>3444</v>
      </c>
      <c r="F1914" t="s">
        <v>15</v>
      </c>
      <c r="G1914" t="s">
        <v>16</v>
      </c>
      <c r="H1914">
        <v>218</v>
      </c>
      <c r="I1914">
        <v>7.2</v>
      </c>
      <c r="J1914" t="str">
        <f>IF(ISNUMBER(SEARCH("|",D1914)),LEFT(D1914,SEARCH("|",D1914)-1),D1914)</f>
        <v>Biography</v>
      </c>
      <c r="K1914">
        <f>(C1914-H1914)</f>
        <v>591796</v>
      </c>
      <c r="L1914">
        <f>CORREL(H1914:H5699,C1914:C5699)</f>
        <v>8.0980720047830038E-2</v>
      </c>
    </row>
    <row r="1915" spans="1:12">
      <c r="A1915" t="s">
        <v>609</v>
      </c>
      <c r="B1915">
        <v>94</v>
      </c>
      <c r="C1915">
        <v>60573641</v>
      </c>
      <c r="D1915" t="s">
        <v>70</v>
      </c>
      <c r="E1915" t="s">
        <v>3445</v>
      </c>
      <c r="F1915" t="s">
        <v>15</v>
      </c>
      <c r="G1915" t="s">
        <v>16</v>
      </c>
      <c r="H1915">
        <v>60000000</v>
      </c>
      <c r="I1915">
        <v>5.4</v>
      </c>
      <c r="J1915" t="str">
        <f>IF(ISNUMBER(SEARCH("|",D1915)),LEFT(D1915,SEARCH("|",D1915)-1),D1915)</f>
        <v>Comedy</v>
      </c>
      <c r="K1915">
        <f>(C1915-H1915)</f>
        <v>573641</v>
      </c>
      <c r="L1915">
        <f>CORREL(H1915:H5700,C1915:C5700)</f>
        <v>8.0931644598173577E-2</v>
      </c>
    </row>
    <row r="1916" spans="1:12">
      <c r="A1916" t="s">
        <v>3446</v>
      </c>
      <c r="B1916">
        <v>97</v>
      </c>
      <c r="C1916">
        <v>10561238</v>
      </c>
      <c r="D1916" t="s">
        <v>3447</v>
      </c>
      <c r="E1916" t="s">
        <v>3448</v>
      </c>
      <c r="F1916" t="s">
        <v>15</v>
      </c>
      <c r="G1916" t="s">
        <v>1097</v>
      </c>
      <c r="H1916">
        <v>10000000</v>
      </c>
      <c r="I1916">
        <v>6.5</v>
      </c>
      <c r="J1916" t="str">
        <f>IF(ISNUMBER(SEARCH("|",D1916)),LEFT(D1916,SEARCH("|",D1916)-1),D1916)</f>
        <v>Comedy</v>
      </c>
      <c r="K1916">
        <f>(C1916-H1916)</f>
        <v>561238</v>
      </c>
      <c r="L1916">
        <f>CORREL(H1916:H5701,C1916:C5701)</f>
        <v>8.0957275242491716E-2</v>
      </c>
    </row>
    <row r="1917" spans="1:12">
      <c r="A1917" t="s">
        <v>3449</v>
      </c>
      <c r="B1917">
        <v>95</v>
      </c>
      <c r="C1917">
        <v>3559990</v>
      </c>
      <c r="D1917" t="s">
        <v>397</v>
      </c>
      <c r="E1917" t="s">
        <v>3450</v>
      </c>
      <c r="F1917" t="s">
        <v>15</v>
      </c>
      <c r="G1917" t="s">
        <v>16</v>
      </c>
      <c r="H1917">
        <v>3000000</v>
      </c>
      <c r="I1917">
        <v>5.3</v>
      </c>
      <c r="J1917" t="str">
        <f>IF(ISNUMBER(SEARCH("|",D1917)),LEFT(D1917,SEARCH("|",D1917)-1),D1917)</f>
        <v>Comedy</v>
      </c>
      <c r="K1917">
        <f>(C1917-H1917)</f>
        <v>559990</v>
      </c>
      <c r="L1917">
        <f>CORREL(H1917:H5702,C1917:C5702)</f>
        <v>8.0936666213738573E-2</v>
      </c>
    </row>
    <row r="1918" spans="1:12">
      <c r="A1918" t="s">
        <v>3451</v>
      </c>
      <c r="B1918">
        <v>97</v>
      </c>
      <c r="C1918">
        <v>2557668</v>
      </c>
      <c r="D1918" t="s">
        <v>716</v>
      </c>
      <c r="E1918" t="s">
        <v>3452</v>
      </c>
      <c r="F1918" t="s">
        <v>15</v>
      </c>
      <c r="G1918" t="s">
        <v>16</v>
      </c>
      <c r="H1918">
        <v>2000000</v>
      </c>
      <c r="I1918">
        <v>5.3</v>
      </c>
      <c r="J1918" t="str">
        <f>IF(ISNUMBER(SEARCH("|",D1918)),LEFT(D1918,SEARCH("|",D1918)-1),D1918)</f>
        <v>Crime</v>
      </c>
      <c r="K1918">
        <f>(C1918-H1918)</f>
        <v>557668</v>
      </c>
      <c r="L1918">
        <f>CORREL(H1918:H5703,C1918:C5703)</f>
        <v>8.0896702415145183E-2</v>
      </c>
    </row>
    <row r="1919" spans="1:12">
      <c r="A1919" t="s">
        <v>2132</v>
      </c>
      <c r="B1919">
        <v>140</v>
      </c>
      <c r="C1919">
        <v>3130592</v>
      </c>
      <c r="D1919" t="s">
        <v>20</v>
      </c>
      <c r="E1919" t="s">
        <v>3453</v>
      </c>
      <c r="F1919" t="s">
        <v>15</v>
      </c>
      <c r="G1919" t="s">
        <v>153</v>
      </c>
      <c r="H1919">
        <v>2600000</v>
      </c>
      <c r="I1919">
        <v>7.8</v>
      </c>
      <c r="J1919" t="str">
        <f>IF(ISNUMBER(SEARCH("|",D1919)),LEFT(D1919,SEARCH("|",D1919)-1),D1919)</f>
        <v>Drama</v>
      </c>
      <c r="K1919">
        <f>(C1919-H1919)</f>
        <v>530592</v>
      </c>
      <c r="L1919">
        <f>CORREL(H1919:H5704,C1919:C5704)</f>
        <v>8.0853662996865167E-2</v>
      </c>
    </row>
    <row r="1920" spans="1:12">
      <c r="A1920" t="s">
        <v>3454</v>
      </c>
      <c r="B1920">
        <v>90</v>
      </c>
      <c r="C1920">
        <v>1310270</v>
      </c>
      <c r="D1920" t="s">
        <v>3455</v>
      </c>
      <c r="E1920" t="s">
        <v>3456</v>
      </c>
      <c r="F1920" t="s">
        <v>15</v>
      </c>
      <c r="G1920" t="s">
        <v>16</v>
      </c>
      <c r="H1920">
        <v>780000</v>
      </c>
      <c r="I1920">
        <v>6.8</v>
      </c>
      <c r="J1920" t="str">
        <f>IF(ISNUMBER(SEARCH("|",D1920)),LEFT(D1920,SEARCH("|",D1920)-1),D1920)</f>
        <v>Action</v>
      </c>
      <c r="K1920">
        <f>(C1920-H1920)</f>
        <v>530270</v>
      </c>
      <c r="L1920">
        <f>CORREL(H1920:H5705,C1920:C5705)</f>
        <v>8.0812335293477977E-2</v>
      </c>
    </row>
    <row r="1921" spans="1:12">
      <c r="A1921" t="s">
        <v>943</v>
      </c>
      <c r="B1921">
        <v>118</v>
      </c>
      <c r="C1921">
        <v>30523568</v>
      </c>
      <c r="D1921" t="s">
        <v>372</v>
      </c>
      <c r="E1921" t="s">
        <v>3457</v>
      </c>
      <c r="F1921" t="s">
        <v>15</v>
      </c>
      <c r="G1921" t="s">
        <v>16</v>
      </c>
      <c r="H1921">
        <v>30000000</v>
      </c>
      <c r="I1921">
        <v>6.2</v>
      </c>
      <c r="J1921" t="str">
        <f>IF(ISNUMBER(SEARCH("|",D1921)),LEFT(D1921,SEARCH("|",D1921)-1),D1921)</f>
        <v>Horror</v>
      </c>
      <c r="K1921">
        <f>(C1921-H1921)</f>
        <v>523568</v>
      </c>
      <c r="L1921">
        <f>CORREL(H1921:H5706,C1921:C5706)</f>
        <v>8.0765352647886215E-2</v>
      </c>
    </row>
    <row r="1922" spans="1:12">
      <c r="A1922" t="s">
        <v>263</v>
      </c>
      <c r="B1922">
        <v>139</v>
      </c>
      <c r="C1922">
        <v>30513940</v>
      </c>
      <c r="D1922" t="s">
        <v>1108</v>
      </c>
      <c r="E1922" t="s">
        <v>3458</v>
      </c>
      <c r="F1922" t="s">
        <v>15</v>
      </c>
      <c r="G1922" t="s">
        <v>16</v>
      </c>
      <c r="H1922">
        <v>30000000</v>
      </c>
      <c r="I1922">
        <v>6.9</v>
      </c>
      <c r="J1922" t="str">
        <f>IF(ISNUMBER(SEARCH("|",D1922)),LEFT(D1922,SEARCH("|",D1922)-1),D1922)</f>
        <v>Biography</v>
      </c>
      <c r="K1922">
        <f>(C1922-H1922)</f>
        <v>513940</v>
      </c>
      <c r="L1922">
        <f>CORREL(H1922:H5707,C1922:C5707)</f>
        <v>8.0782491426789477E-2</v>
      </c>
    </row>
    <row r="1923" spans="1:12">
      <c r="A1923" t="s">
        <v>455</v>
      </c>
      <c r="B1923">
        <v>101</v>
      </c>
      <c r="C1923">
        <v>2506446</v>
      </c>
      <c r="D1923" t="s">
        <v>128</v>
      </c>
      <c r="E1923" t="s">
        <v>3459</v>
      </c>
      <c r="F1923" t="s">
        <v>15</v>
      </c>
      <c r="G1923" t="s">
        <v>16</v>
      </c>
      <c r="H1923">
        <v>2000000</v>
      </c>
      <c r="I1923">
        <v>4.7</v>
      </c>
      <c r="J1923" t="str">
        <f>IF(ISNUMBER(SEARCH("|",D1923)),LEFT(D1923,SEARCH("|",D1923)-1),D1923)</f>
        <v>Comedy</v>
      </c>
      <c r="K1923">
        <f>(C1923-H1923)</f>
        <v>506446</v>
      </c>
      <c r="L1923">
        <f>CORREL(H1923:H5708,C1923:C5708)</f>
        <v>8.0799631843642805E-2</v>
      </c>
    </row>
    <row r="1924" spans="1:12">
      <c r="A1924" t="s">
        <v>3460</v>
      </c>
      <c r="B1924">
        <v>111</v>
      </c>
      <c r="C1924">
        <v>985341</v>
      </c>
      <c r="D1924" t="s">
        <v>256</v>
      </c>
      <c r="E1924" t="s">
        <v>3461</v>
      </c>
      <c r="F1924" t="s">
        <v>15</v>
      </c>
      <c r="G1924" t="s">
        <v>16</v>
      </c>
      <c r="H1924">
        <v>500000</v>
      </c>
      <c r="I1924">
        <v>7.3</v>
      </c>
      <c r="J1924" t="str">
        <f>IF(ISNUMBER(SEARCH("|",D1924)),LEFT(D1924,SEARCH("|",D1924)-1),D1924)</f>
        <v>Drama</v>
      </c>
      <c r="K1924">
        <f>(C1924-H1924)</f>
        <v>485341</v>
      </c>
      <c r="L1924">
        <f>CORREL(H1924:H5709,C1924:C5709)</f>
        <v>8.0756321446784116E-2</v>
      </c>
    </row>
    <row r="1925" spans="1:12">
      <c r="A1925" t="s">
        <v>3462</v>
      </c>
      <c r="B1925">
        <v>91</v>
      </c>
      <c r="C1925">
        <v>5480318</v>
      </c>
      <c r="D1925" t="s">
        <v>65</v>
      </c>
      <c r="E1925" t="s">
        <v>3463</v>
      </c>
      <c r="F1925" t="s">
        <v>15</v>
      </c>
      <c r="G1925" t="s">
        <v>16</v>
      </c>
      <c r="H1925">
        <v>5000000</v>
      </c>
      <c r="I1925">
        <v>6.6</v>
      </c>
      <c r="J1925" t="str">
        <f>IF(ISNUMBER(SEARCH("|",D1925)),LEFT(D1925,SEARCH("|",D1925)-1),D1925)</f>
        <v>Comedy</v>
      </c>
      <c r="K1925">
        <f>(C1925-H1925)</f>
        <v>480318</v>
      </c>
      <c r="L1925">
        <f>CORREL(H1925:H5710,C1925:C5710)</f>
        <v>8.0708242867034513E-2</v>
      </c>
    </row>
    <row r="1926" spans="1:12">
      <c r="A1926" t="s">
        <v>3464</v>
      </c>
      <c r="B1926">
        <v>87</v>
      </c>
      <c r="C1926">
        <v>536767</v>
      </c>
      <c r="D1926" t="s">
        <v>3465</v>
      </c>
      <c r="E1926" t="s">
        <v>3466</v>
      </c>
      <c r="F1926" t="s">
        <v>15</v>
      </c>
      <c r="G1926" t="s">
        <v>16</v>
      </c>
      <c r="H1926">
        <v>60000</v>
      </c>
      <c r="I1926">
        <v>5.3</v>
      </c>
      <c r="J1926" t="str">
        <f>IF(ISNUMBER(SEARCH("|",D1926)),LEFT(D1926,SEARCH("|",D1926)-1),D1926)</f>
        <v>Biography</v>
      </c>
      <c r="K1926">
        <f>(C1926-H1926)</f>
        <v>476767</v>
      </c>
      <c r="L1926">
        <f>CORREL(H1926:H5711,C1926:C5711)</f>
        <v>8.0673675778365581E-2</v>
      </c>
    </row>
    <row r="1927" spans="1:12">
      <c r="A1927" t="s">
        <v>3467</v>
      </c>
      <c r="B1927">
        <v>91</v>
      </c>
      <c r="C1927">
        <v>7455447</v>
      </c>
      <c r="D1927" t="s">
        <v>233</v>
      </c>
      <c r="E1927" t="s">
        <v>3468</v>
      </c>
      <c r="F1927" t="s">
        <v>15</v>
      </c>
      <c r="G1927" t="s">
        <v>16</v>
      </c>
      <c r="H1927">
        <v>7000000</v>
      </c>
      <c r="I1927">
        <v>6.3</v>
      </c>
      <c r="J1927" t="str">
        <f>IF(ISNUMBER(SEARCH("|",D1927)),LEFT(D1927,SEARCH("|",D1927)-1),D1927)</f>
        <v>Comedy</v>
      </c>
      <c r="K1927">
        <f>(C1927-H1927)</f>
        <v>455447</v>
      </c>
      <c r="L1927">
        <f>CORREL(H1927:H5712,C1927:C5712)</f>
        <v>8.0624066208214509E-2</v>
      </c>
    </row>
    <row r="1928" spans="1:12">
      <c r="A1928" t="s">
        <v>3469</v>
      </c>
      <c r="B1928">
        <v>97</v>
      </c>
      <c r="C1928">
        <v>1141829</v>
      </c>
      <c r="D1928" t="s">
        <v>326</v>
      </c>
      <c r="E1928" t="s">
        <v>3470</v>
      </c>
      <c r="F1928" t="s">
        <v>15</v>
      </c>
      <c r="G1928" t="s">
        <v>16</v>
      </c>
      <c r="H1928">
        <v>700000</v>
      </c>
      <c r="I1928">
        <v>7.2</v>
      </c>
      <c r="J1928" t="str">
        <f>IF(ISNUMBER(SEARCH("|",D1928)),LEFT(D1928,SEARCH("|",D1928)-1),D1928)</f>
        <v>Crime</v>
      </c>
      <c r="K1928">
        <f>(C1928-H1928)</f>
        <v>441829</v>
      </c>
      <c r="L1928">
        <f>CORREL(H1928:H5713,C1928:C5713)</f>
        <v>8.059498062703091E-2</v>
      </c>
    </row>
    <row r="1929" spans="1:12">
      <c r="A1929" t="s">
        <v>3471</v>
      </c>
      <c r="B1929">
        <v>77</v>
      </c>
      <c r="C1929">
        <v>424760</v>
      </c>
      <c r="D1929" t="s">
        <v>227</v>
      </c>
      <c r="E1929" t="s">
        <v>3472</v>
      </c>
      <c r="F1929" t="s">
        <v>15</v>
      </c>
      <c r="G1929" t="s">
        <v>16</v>
      </c>
      <c r="H1929">
        <v>7000</v>
      </c>
      <c r="I1929">
        <v>7</v>
      </c>
      <c r="J1929" t="str">
        <f>IF(ISNUMBER(SEARCH("|",D1929)),LEFT(D1929,SEARCH("|",D1929)-1),D1929)</f>
        <v>Drama</v>
      </c>
      <c r="K1929">
        <f>(C1929-H1929)</f>
        <v>417760</v>
      </c>
      <c r="L1929">
        <f>CORREL(H1929:H5714,C1929:C5714)</f>
        <v>8.0547219897369765E-2</v>
      </c>
    </row>
    <row r="1930" spans="1:12">
      <c r="A1930" t="s">
        <v>317</v>
      </c>
      <c r="B1930">
        <v>129</v>
      </c>
      <c r="C1930">
        <v>25517500</v>
      </c>
      <c r="D1930" t="s">
        <v>744</v>
      </c>
      <c r="E1930" t="s">
        <v>3473</v>
      </c>
      <c r="F1930" t="s">
        <v>15</v>
      </c>
      <c r="G1930" t="s">
        <v>16</v>
      </c>
      <c r="H1930">
        <v>25100000</v>
      </c>
      <c r="I1930">
        <v>6.4</v>
      </c>
      <c r="J1930" t="str">
        <f>IF(ISNUMBER(SEARCH("|",D1930)),LEFT(D1930,SEARCH("|",D1930)-1),D1930)</f>
        <v>Biography</v>
      </c>
      <c r="K1930">
        <f>(C1930-H1930)</f>
        <v>417500</v>
      </c>
      <c r="L1930">
        <f>CORREL(H1930:H5715,C1930:C5715)</f>
        <v>8.0497140854989629E-2</v>
      </c>
    </row>
    <row r="1931" spans="1:12">
      <c r="A1931" t="s">
        <v>3474</v>
      </c>
      <c r="B1931">
        <v>93</v>
      </c>
      <c r="C1931">
        <v>906666</v>
      </c>
      <c r="D1931" t="s">
        <v>768</v>
      </c>
      <c r="E1931" t="s">
        <v>3475</v>
      </c>
      <c r="F1931" t="s">
        <v>15</v>
      </c>
      <c r="G1931" t="s">
        <v>16</v>
      </c>
      <c r="H1931">
        <v>500000</v>
      </c>
      <c r="I1931">
        <v>6.8</v>
      </c>
      <c r="J1931" t="str">
        <f>IF(ISNUMBER(SEARCH("|",D1931)),LEFT(D1931,SEARCH("|",D1931)-1),D1931)</f>
        <v>Documentary</v>
      </c>
      <c r="K1931">
        <f>(C1931-H1931)</f>
        <v>406666</v>
      </c>
      <c r="L1931">
        <f>CORREL(H1931:H5716,C1931:C5716)</f>
        <v>8.0507128959327767E-2</v>
      </c>
    </row>
    <row r="1932" spans="1:12">
      <c r="A1932" t="s">
        <v>3476</v>
      </c>
      <c r="B1932">
        <v>88</v>
      </c>
      <c r="C1932">
        <v>1243961</v>
      </c>
      <c r="D1932" t="s">
        <v>96</v>
      </c>
      <c r="E1932" t="s">
        <v>3477</v>
      </c>
      <c r="F1932" t="s">
        <v>15</v>
      </c>
      <c r="G1932" t="s">
        <v>16</v>
      </c>
      <c r="H1932">
        <v>850000</v>
      </c>
      <c r="I1932">
        <v>6</v>
      </c>
      <c r="J1932" t="str">
        <f>IF(ISNUMBER(SEARCH("|",D1932)),LEFT(D1932,SEARCH("|",D1932)-1),D1932)</f>
        <v>Comedy</v>
      </c>
      <c r="K1932">
        <f>(C1932-H1932)</f>
        <v>393961</v>
      </c>
      <c r="L1932">
        <f>CORREL(H1932:H5717,C1932:C5717)</f>
        <v>8.0458525258938041E-2</v>
      </c>
    </row>
    <row r="1933" spans="1:12">
      <c r="A1933" t="s">
        <v>275</v>
      </c>
      <c r="B1933">
        <v>102</v>
      </c>
      <c r="C1933">
        <v>80360866</v>
      </c>
      <c r="D1933" t="s">
        <v>99</v>
      </c>
      <c r="E1933" t="s">
        <v>3478</v>
      </c>
      <c r="F1933" t="s">
        <v>15</v>
      </c>
      <c r="G1933" t="s">
        <v>16</v>
      </c>
      <c r="H1933">
        <v>80000000</v>
      </c>
      <c r="I1933">
        <v>5.2</v>
      </c>
      <c r="J1933" t="str">
        <f>IF(ISNUMBER(SEARCH("|",D1933)),LEFT(D1933,SEARCH("|",D1933)-1),D1933)</f>
        <v>Comedy</v>
      </c>
      <c r="K1933">
        <f>(C1933-H1933)</f>
        <v>360866</v>
      </c>
      <c r="L1933">
        <f>CORREL(H1933:H5718,C1933:C5718)</f>
        <v>8.0410940586076229E-2</v>
      </c>
    </row>
    <row r="1934" spans="1:12">
      <c r="A1934" t="s">
        <v>3479</v>
      </c>
      <c r="B1934">
        <v>97</v>
      </c>
      <c r="C1934">
        <v>469947</v>
      </c>
      <c r="D1934" t="s">
        <v>20</v>
      </c>
      <c r="E1934" t="s">
        <v>3480</v>
      </c>
      <c r="F1934" t="s">
        <v>15</v>
      </c>
      <c r="G1934" t="s">
        <v>153</v>
      </c>
      <c r="H1934">
        <v>120000</v>
      </c>
      <c r="I1934">
        <v>7.7</v>
      </c>
      <c r="J1934" t="str">
        <f>IF(ISNUMBER(SEARCH("|",D1934)),LEFT(D1934,SEARCH("|",D1934)-1),D1934)</f>
        <v>Drama</v>
      </c>
      <c r="K1934">
        <f>(C1934-H1934)</f>
        <v>349947</v>
      </c>
      <c r="L1934">
        <f>CORREL(H1934:H5719,C1934:C5719)</f>
        <v>8.0410596188067382E-2</v>
      </c>
    </row>
    <row r="1935" spans="1:12">
      <c r="A1935" t="s">
        <v>3481</v>
      </c>
      <c r="B1935">
        <v>105</v>
      </c>
      <c r="C1935">
        <v>1647780</v>
      </c>
      <c r="D1935" t="s">
        <v>256</v>
      </c>
      <c r="E1935" t="s">
        <v>3482</v>
      </c>
      <c r="F1935" t="s">
        <v>3483</v>
      </c>
      <c r="G1935" t="s">
        <v>3484</v>
      </c>
      <c r="H1935">
        <v>1300000</v>
      </c>
      <c r="I1935">
        <v>8.1</v>
      </c>
      <c r="J1935" t="str">
        <f>IF(ISNUMBER(SEARCH("|",D1935)),LEFT(D1935,SEARCH("|",D1935)-1),D1935)</f>
        <v>Drama</v>
      </c>
      <c r="K1935">
        <f>(C1935-H1935)</f>
        <v>347780</v>
      </c>
      <c r="L1935">
        <f>CORREL(H1935:H5720,C1935:C5720)</f>
        <v>8.0360570124036815E-2</v>
      </c>
    </row>
    <row r="1936" spans="1:12">
      <c r="A1936" t="s">
        <v>3485</v>
      </c>
      <c r="B1936">
        <v>109</v>
      </c>
      <c r="C1936">
        <v>16346122</v>
      </c>
      <c r="D1936" t="s">
        <v>256</v>
      </c>
      <c r="E1936" t="s">
        <v>3486</v>
      </c>
      <c r="F1936" t="s">
        <v>15</v>
      </c>
      <c r="G1936" t="s">
        <v>16</v>
      </c>
      <c r="H1936">
        <v>16000000</v>
      </c>
      <c r="I1936">
        <v>7.2</v>
      </c>
      <c r="J1936" t="str">
        <f>IF(ISNUMBER(SEARCH("|",D1936)),LEFT(D1936,SEARCH("|",D1936)-1),D1936)</f>
        <v>Drama</v>
      </c>
      <c r="K1936">
        <f>(C1936-H1936)</f>
        <v>346122</v>
      </c>
      <c r="L1936">
        <f>CORREL(H1936:H5721,C1936:C5721)</f>
        <v>8.0314218398635742E-2</v>
      </c>
    </row>
    <row r="1937" spans="1:12">
      <c r="A1937" t="s">
        <v>330</v>
      </c>
      <c r="B1937">
        <v>94</v>
      </c>
      <c r="C1937">
        <v>18329466</v>
      </c>
      <c r="D1937" t="s">
        <v>2986</v>
      </c>
      <c r="E1937" t="s">
        <v>3487</v>
      </c>
      <c r="F1937" t="s">
        <v>15</v>
      </c>
      <c r="G1937" t="s">
        <v>16</v>
      </c>
      <c r="H1937">
        <v>18000000</v>
      </c>
      <c r="I1937">
        <v>7.6</v>
      </c>
      <c r="J1937" t="str">
        <f>IF(ISNUMBER(SEARCH("|",D1937)),LEFT(D1937,SEARCH("|",D1937)-1),D1937)</f>
        <v>Adventure</v>
      </c>
      <c r="K1937">
        <f>(C1937-H1937)</f>
        <v>329466</v>
      </c>
      <c r="L1937">
        <f>CORREL(H1937:H5722,C1937:C5722)</f>
        <v>8.0306919011081612E-2</v>
      </c>
    </row>
    <row r="1938" spans="1:12">
      <c r="A1938" t="s">
        <v>3488</v>
      </c>
      <c r="B1938">
        <v>98</v>
      </c>
      <c r="C1938">
        <v>389804</v>
      </c>
      <c r="D1938" t="s">
        <v>233</v>
      </c>
      <c r="E1938" t="s">
        <v>3489</v>
      </c>
      <c r="F1938" t="s">
        <v>15</v>
      </c>
      <c r="G1938" t="s">
        <v>16</v>
      </c>
      <c r="H1938">
        <v>65000</v>
      </c>
      <c r="I1938">
        <v>6.3</v>
      </c>
      <c r="J1938" t="str">
        <f>IF(ISNUMBER(SEARCH("|",D1938)),LEFT(D1938,SEARCH("|",D1938)-1),D1938)</f>
        <v>Comedy</v>
      </c>
      <c r="K1938">
        <f>(C1938-H1938)</f>
        <v>324804</v>
      </c>
      <c r="L1938">
        <f>CORREL(H1938:H5723,C1938:C5723)</f>
        <v>8.0303820072929175E-2</v>
      </c>
    </row>
    <row r="1939" spans="1:12">
      <c r="A1939" t="s">
        <v>3490</v>
      </c>
      <c r="B1939">
        <v>110</v>
      </c>
      <c r="C1939">
        <v>13823741</v>
      </c>
      <c r="D1939" t="s">
        <v>343</v>
      </c>
      <c r="E1939" t="s">
        <v>3491</v>
      </c>
      <c r="F1939" t="s">
        <v>15</v>
      </c>
      <c r="G1939" t="s">
        <v>153</v>
      </c>
      <c r="H1939">
        <v>13500000</v>
      </c>
      <c r="I1939">
        <v>6.9</v>
      </c>
      <c r="J1939" t="str">
        <f>IF(ISNUMBER(SEARCH("|",D1939)),LEFT(D1939,SEARCH("|",D1939)-1),D1939)</f>
        <v>Biography</v>
      </c>
      <c r="K1939">
        <f>(C1939-H1939)</f>
        <v>323741</v>
      </c>
      <c r="L1939">
        <f>CORREL(H1939:H5724,C1939:C5724)</f>
        <v>8.0253383527655389E-2</v>
      </c>
    </row>
    <row r="1940" spans="1:12">
      <c r="A1940" t="s">
        <v>159</v>
      </c>
      <c r="B1940">
        <v>95</v>
      </c>
      <c r="C1940">
        <v>5308707</v>
      </c>
      <c r="D1940" t="s">
        <v>2475</v>
      </c>
      <c r="E1940" t="s">
        <v>3492</v>
      </c>
      <c r="F1940" t="s">
        <v>15</v>
      </c>
      <c r="G1940" t="s">
        <v>16</v>
      </c>
      <c r="H1940">
        <v>5000000</v>
      </c>
      <c r="I1940">
        <v>6.4</v>
      </c>
      <c r="J1940" t="str">
        <f>IF(ISNUMBER(SEARCH("|",D1940)),LEFT(D1940,SEARCH("|",D1940)-1),D1940)</f>
        <v>Comedy</v>
      </c>
      <c r="K1940">
        <f>(C1940-H1940)</f>
        <v>308707</v>
      </c>
      <c r="L1940">
        <f>CORREL(H1940:H5725,C1940:C5725)</f>
        <v>8.0240322779284265E-2</v>
      </c>
    </row>
    <row r="1941" spans="1:12">
      <c r="A1941" t="s">
        <v>3493</v>
      </c>
      <c r="B1941">
        <v>110</v>
      </c>
      <c r="C1941">
        <v>4301331</v>
      </c>
      <c r="D1941" t="s">
        <v>187</v>
      </c>
      <c r="E1941" t="s">
        <v>3494</v>
      </c>
      <c r="F1941" t="s">
        <v>15</v>
      </c>
      <c r="G1941" t="s">
        <v>16</v>
      </c>
      <c r="H1941">
        <v>4000000</v>
      </c>
      <c r="I1941">
        <v>6.7</v>
      </c>
      <c r="J1941" t="str">
        <f>IF(ISNUMBER(SEARCH("|",D1941)),LEFT(D1941,SEARCH("|",D1941)-1),D1941)</f>
        <v>Comedy</v>
      </c>
      <c r="K1941">
        <f>(C1941-H1941)</f>
        <v>301331</v>
      </c>
      <c r="L1941">
        <f>CORREL(H1941:H5726,C1941:C5726)</f>
        <v>8.0204875688138846E-2</v>
      </c>
    </row>
    <row r="1942" spans="1:12">
      <c r="A1942" t="s">
        <v>3495</v>
      </c>
      <c r="B1942">
        <v>92</v>
      </c>
      <c r="C1942">
        <v>1400000</v>
      </c>
      <c r="D1942" t="s">
        <v>3496</v>
      </c>
      <c r="E1942" t="s">
        <v>3497</v>
      </c>
      <c r="F1942" t="s">
        <v>15</v>
      </c>
      <c r="G1942" t="s">
        <v>16</v>
      </c>
      <c r="H1942">
        <v>1100000</v>
      </c>
      <c r="I1942">
        <v>5.9</v>
      </c>
      <c r="J1942" t="str">
        <f>IF(ISNUMBER(SEARCH("|",D1942)),LEFT(D1942,SEARCH("|",D1942)-1),D1942)</f>
        <v>Action</v>
      </c>
      <c r="K1942">
        <f>(C1942-H1942)</f>
        <v>300000</v>
      </c>
      <c r="L1942">
        <f>CORREL(H1942:H5727,C1942:C5727)</f>
        <v>8.0166430952668163E-2</v>
      </c>
    </row>
    <row r="1943" spans="1:12">
      <c r="A1943" t="s">
        <v>3498</v>
      </c>
      <c r="B1943">
        <v>34</v>
      </c>
      <c r="C1943">
        <v>333658</v>
      </c>
      <c r="D1943" t="s">
        <v>3499</v>
      </c>
      <c r="E1943" t="s">
        <v>3500</v>
      </c>
      <c r="F1943" t="s">
        <v>15</v>
      </c>
      <c r="G1943" t="s">
        <v>16</v>
      </c>
      <c r="H1943">
        <v>34000</v>
      </c>
      <c r="I1943">
        <v>7.1</v>
      </c>
      <c r="J1943" t="str">
        <f>IF(ISNUMBER(SEARCH("|",D1943)),LEFT(D1943,SEARCH("|",D1943)-1),D1943)</f>
        <v>Comedy</v>
      </c>
      <c r="K1943">
        <f>(C1943-H1943)</f>
        <v>299658</v>
      </c>
      <c r="L1943">
        <f>CORREL(H1943:H5728,C1943:C5728)</f>
        <v>8.0119038739980886E-2</v>
      </c>
    </row>
    <row r="1944" spans="1:12">
      <c r="A1944" t="s">
        <v>3501</v>
      </c>
      <c r="B1944">
        <v>81</v>
      </c>
      <c r="C1944">
        <v>3293258</v>
      </c>
      <c r="D1944" t="s">
        <v>3502</v>
      </c>
      <c r="E1944" t="s">
        <v>3503</v>
      </c>
      <c r="F1944" t="s">
        <v>15</v>
      </c>
      <c r="G1944" t="s">
        <v>16</v>
      </c>
      <c r="H1944">
        <v>3000000</v>
      </c>
      <c r="I1944">
        <v>5.2</v>
      </c>
      <c r="J1944" t="str">
        <f>IF(ISNUMBER(SEARCH("|",D1944)),LEFT(D1944,SEARCH("|",D1944)-1),D1944)</f>
        <v>Action</v>
      </c>
      <c r="K1944">
        <f>(C1944-H1944)</f>
        <v>293258</v>
      </c>
      <c r="L1944">
        <f>CORREL(H1944:H5729,C1944:C5729)</f>
        <v>8.0068173517427801E-2</v>
      </c>
    </row>
    <row r="1945" spans="1:12">
      <c r="A1945" t="s">
        <v>3504</v>
      </c>
      <c r="B1945">
        <v>96</v>
      </c>
      <c r="C1945">
        <v>7292175</v>
      </c>
      <c r="D1945" t="s">
        <v>233</v>
      </c>
      <c r="E1945" t="s">
        <v>3505</v>
      </c>
      <c r="F1945" t="s">
        <v>15</v>
      </c>
      <c r="G1945" t="s">
        <v>16</v>
      </c>
      <c r="H1945">
        <v>7000000</v>
      </c>
      <c r="I1945">
        <v>6.4</v>
      </c>
      <c r="J1945" t="str">
        <f>IF(ISNUMBER(SEARCH("|",D1945)),LEFT(D1945,SEARCH("|",D1945)-1),D1945)</f>
        <v>Comedy</v>
      </c>
      <c r="K1945">
        <f>(C1945-H1945)</f>
        <v>292175</v>
      </c>
      <c r="L1945">
        <f>CORREL(H1945:H5730,C1945:C5730)</f>
        <v>8.0026541456842126E-2</v>
      </c>
    </row>
    <row r="1946" spans="1:12">
      <c r="A1946" t="s">
        <v>3506</v>
      </c>
      <c r="B1946">
        <v>92</v>
      </c>
      <c r="C1946">
        <v>8279017</v>
      </c>
      <c r="D1946" t="s">
        <v>3507</v>
      </c>
      <c r="E1946" t="s">
        <v>3508</v>
      </c>
      <c r="F1946" t="s">
        <v>15</v>
      </c>
      <c r="G1946" t="s">
        <v>153</v>
      </c>
      <c r="H1946">
        <v>8000000</v>
      </c>
      <c r="I1946">
        <v>6.9</v>
      </c>
      <c r="J1946" t="str">
        <f>IF(ISNUMBER(SEARCH("|",D1946)),LEFT(D1946,SEARCH("|",D1946)-1),D1946)</f>
        <v>Drama</v>
      </c>
      <c r="K1946">
        <f>(C1946-H1946)</f>
        <v>279017</v>
      </c>
      <c r="L1946">
        <f>CORREL(H1946:H5731,C1946:C5731)</f>
        <v>7.999651834638731E-2</v>
      </c>
    </row>
    <row r="1947" spans="1:12">
      <c r="A1947" t="s">
        <v>2637</v>
      </c>
      <c r="B1947">
        <v>86</v>
      </c>
      <c r="C1947">
        <v>1277257</v>
      </c>
      <c r="D1947" t="s">
        <v>233</v>
      </c>
      <c r="E1947" t="s">
        <v>3509</v>
      </c>
      <c r="F1947" t="s">
        <v>15</v>
      </c>
      <c r="G1947" t="s">
        <v>153</v>
      </c>
      <c r="H1947">
        <v>1000000</v>
      </c>
      <c r="I1947">
        <v>6.8</v>
      </c>
      <c r="J1947" t="str">
        <f>IF(ISNUMBER(SEARCH("|",D1947)),LEFT(D1947,SEARCH("|",D1947)-1),D1947)</f>
        <v>Comedy</v>
      </c>
      <c r="K1947">
        <f>(C1947-H1947)</f>
        <v>277257</v>
      </c>
      <c r="L1947">
        <f>CORREL(H1947:H5732,C1947:C5732)</f>
        <v>7.9969187431089161E-2</v>
      </c>
    </row>
    <row r="1948" spans="1:12">
      <c r="A1948" t="s">
        <v>3510</v>
      </c>
      <c r="B1948">
        <v>83</v>
      </c>
      <c r="C1948">
        <v>22264487</v>
      </c>
      <c r="D1948" t="s">
        <v>96</v>
      </c>
      <c r="E1948" t="s">
        <v>3511</v>
      </c>
      <c r="F1948" t="s">
        <v>15</v>
      </c>
      <c r="G1948" t="s">
        <v>16</v>
      </c>
      <c r="H1948">
        <v>22000000</v>
      </c>
      <c r="I1948">
        <v>4.5999999999999996</v>
      </c>
      <c r="J1948" t="str">
        <f>IF(ISNUMBER(SEARCH("|",D1948)),LEFT(D1948,SEARCH("|",D1948)-1),D1948)</f>
        <v>Comedy</v>
      </c>
      <c r="K1948">
        <f>(C1948-H1948)</f>
        <v>264487</v>
      </c>
      <c r="L1948">
        <f>CORREL(H1948:H5733,C1948:C5733)</f>
        <v>7.9921153378916851E-2</v>
      </c>
    </row>
    <row r="1949" spans="1:12">
      <c r="A1949" t="s">
        <v>3512</v>
      </c>
      <c r="B1949">
        <v>90</v>
      </c>
      <c r="C1949">
        <v>20259297</v>
      </c>
      <c r="D1949" t="s">
        <v>1373</v>
      </c>
      <c r="E1949" t="s">
        <v>3513</v>
      </c>
      <c r="F1949" t="s">
        <v>15</v>
      </c>
      <c r="G1949" t="s">
        <v>16</v>
      </c>
      <c r="H1949">
        <v>20000000</v>
      </c>
      <c r="I1949">
        <v>4.7</v>
      </c>
      <c r="J1949" t="str">
        <f>IF(ISNUMBER(SEARCH("|",D1949)),LEFT(D1949,SEARCH("|",D1949)-1),D1949)</f>
        <v>Drama</v>
      </c>
      <c r="K1949">
        <f>(C1949-H1949)</f>
        <v>259297</v>
      </c>
      <c r="L1949">
        <f>CORREL(H1949:H5734,C1949:C5734)</f>
        <v>7.9925511331592716E-2</v>
      </c>
    </row>
    <row r="1950" spans="1:12">
      <c r="A1950" t="s">
        <v>2137</v>
      </c>
      <c r="B1950">
        <v>91</v>
      </c>
      <c r="C1950">
        <v>2850263</v>
      </c>
      <c r="D1950" t="s">
        <v>3514</v>
      </c>
      <c r="E1950" t="s">
        <v>3515</v>
      </c>
      <c r="F1950" t="s">
        <v>15</v>
      </c>
      <c r="G1950" t="s">
        <v>16</v>
      </c>
      <c r="H1950">
        <v>2600000</v>
      </c>
      <c r="I1950">
        <v>6.2</v>
      </c>
      <c r="J1950" t="str">
        <f>IF(ISNUMBER(SEARCH("|",D1950)),LEFT(D1950,SEARCH("|",D1950)-1),D1950)</f>
        <v>Adventure</v>
      </c>
      <c r="K1950">
        <f>(C1950-H1950)</f>
        <v>250263</v>
      </c>
      <c r="L1950">
        <f>CORREL(H1950:H5735,C1950:C5735)</f>
        <v>7.9926100635139399E-2</v>
      </c>
    </row>
    <row r="1951" spans="1:12">
      <c r="A1951" t="s">
        <v>3516</v>
      </c>
      <c r="B1951">
        <v>98</v>
      </c>
      <c r="C1951">
        <v>1943649</v>
      </c>
      <c r="D1951" t="s">
        <v>2625</v>
      </c>
      <c r="E1951" t="s">
        <v>3517</v>
      </c>
      <c r="F1951" t="s">
        <v>15</v>
      </c>
      <c r="G1951" t="s">
        <v>16</v>
      </c>
      <c r="H1951">
        <v>1700000</v>
      </c>
      <c r="I1951">
        <v>6.3</v>
      </c>
      <c r="J1951" t="str">
        <f>IF(ISNUMBER(SEARCH("|",D1951)),LEFT(D1951,SEARCH("|",D1951)-1),D1951)</f>
        <v>Comedy</v>
      </c>
      <c r="K1951">
        <f>(C1951-H1951)</f>
        <v>243649</v>
      </c>
      <c r="L1951">
        <f>CORREL(H1951:H5736,C1951:C5736)</f>
        <v>7.9882924389718432E-2</v>
      </c>
    </row>
    <row r="1952" spans="1:12">
      <c r="A1952" t="s">
        <v>3518</v>
      </c>
      <c r="B1952">
        <v>86</v>
      </c>
      <c r="C1952">
        <v>617172</v>
      </c>
      <c r="D1952" t="s">
        <v>768</v>
      </c>
      <c r="E1952" t="s">
        <v>3519</v>
      </c>
      <c r="F1952" t="s">
        <v>15</v>
      </c>
      <c r="G1952" t="s">
        <v>16</v>
      </c>
      <c r="H1952">
        <v>375000</v>
      </c>
      <c r="I1952">
        <v>7</v>
      </c>
      <c r="J1952" t="str">
        <f>IF(ISNUMBER(SEARCH("|",D1952)),LEFT(D1952,SEARCH("|",D1952)-1),D1952)</f>
        <v>Documentary</v>
      </c>
      <c r="K1952">
        <f>(C1952-H1952)</f>
        <v>242172</v>
      </c>
      <c r="L1952">
        <f>CORREL(H1952:H5737,C1952:C5737)</f>
        <v>7.9836877558597225E-2</v>
      </c>
    </row>
    <row r="1953" spans="1:12">
      <c r="A1953" t="s">
        <v>1139</v>
      </c>
      <c r="B1953">
        <v>104</v>
      </c>
      <c r="C1953">
        <v>20241395</v>
      </c>
      <c r="D1953" t="s">
        <v>1010</v>
      </c>
      <c r="E1953" t="s">
        <v>3520</v>
      </c>
      <c r="F1953" t="s">
        <v>15</v>
      </c>
      <c r="G1953" t="s">
        <v>16</v>
      </c>
      <c r="H1953">
        <v>20000000</v>
      </c>
      <c r="I1953">
        <v>6.1</v>
      </c>
      <c r="J1953" t="str">
        <f>IF(ISNUMBER(SEARCH("|",D1953)),LEFT(D1953,SEARCH("|",D1953)-1),D1953)</f>
        <v>Action</v>
      </c>
      <c r="K1953">
        <f>(C1953-H1953)</f>
        <v>241395</v>
      </c>
      <c r="L1953">
        <f>CORREL(H1953:H5738,C1953:C5738)</f>
        <v>7.9786543921992706E-2</v>
      </c>
    </row>
    <row r="1954" spans="1:12">
      <c r="A1954" t="s">
        <v>3521</v>
      </c>
      <c r="B1954">
        <v>90</v>
      </c>
      <c r="C1954">
        <v>277233</v>
      </c>
      <c r="D1954" t="s">
        <v>128</v>
      </c>
      <c r="E1954" t="s">
        <v>3522</v>
      </c>
      <c r="F1954" t="s">
        <v>15</v>
      </c>
      <c r="G1954" t="s">
        <v>16</v>
      </c>
      <c r="H1954">
        <v>40000</v>
      </c>
      <c r="I1954">
        <v>7.6</v>
      </c>
      <c r="J1954" t="str">
        <f>IF(ISNUMBER(SEARCH("|",D1954)),LEFT(D1954,SEARCH("|",D1954)-1),D1954)</f>
        <v>Comedy</v>
      </c>
      <c r="K1954">
        <f>(C1954-H1954)</f>
        <v>237233</v>
      </c>
      <c r="L1954">
        <f>CORREL(H1954:H5739,C1954:C5739)</f>
        <v>7.9787041216119028E-2</v>
      </c>
    </row>
    <row r="1955" spans="1:12">
      <c r="A1955" t="s">
        <v>450</v>
      </c>
      <c r="B1955">
        <v>112</v>
      </c>
      <c r="C1955">
        <v>70224196</v>
      </c>
      <c r="D1955" t="s">
        <v>3523</v>
      </c>
      <c r="E1955" t="s">
        <v>3524</v>
      </c>
      <c r="F1955" t="s">
        <v>15</v>
      </c>
      <c r="G1955" t="s">
        <v>16</v>
      </c>
      <c r="H1955">
        <v>70000000</v>
      </c>
      <c r="I1955">
        <v>5.6</v>
      </c>
      <c r="J1955" t="str">
        <f>IF(ISNUMBER(SEARCH("|",D1955)),LEFT(D1955,SEARCH("|",D1955)-1),D1955)</f>
        <v>Action</v>
      </c>
      <c r="K1955">
        <f>(C1955-H1955)</f>
        <v>224196</v>
      </c>
      <c r="L1955">
        <f>CORREL(H1955:H5740,C1955:C5740)</f>
        <v>7.9735522409058526E-2</v>
      </c>
    </row>
    <row r="1956" spans="1:12">
      <c r="A1956" t="s">
        <v>3525</v>
      </c>
      <c r="B1956">
        <v>78</v>
      </c>
      <c r="C1956">
        <v>243768</v>
      </c>
      <c r="D1956" t="s">
        <v>1455</v>
      </c>
      <c r="E1956" t="s">
        <v>3526</v>
      </c>
      <c r="F1956" t="s">
        <v>15</v>
      </c>
      <c r="G1956" t="s">
        <v>16</v>
      </c>
      <c r="H1956">
        <v>30000</v>
      </c>
      <c r="I1956">
        <v>4.0999999999999996</v>
      </c>
      <c r="J1956" t="str">
        <f>IF(ISNUMBER(SEARCH("|",D1956)),LEFT(D1956,SEARCH("|",D1956)-1),D1956)</f>
        <v>Western</v>
      </c>
      <c r="K1956">
        <f>(C1956-H1956)</f>
        <v>213768</v>
      </c>
      <c r="L1956">
        <f>CORREL(H1956:H5741,C1956:C5741)</f>
        <v>7.9752336740856286E-2</v>
      </c>
    </row>
    <row r="1957" spans="1:12">
      <c r="A1957" t="s">
        <v>3527</v>
      </c>
      <c r="B1957">
        <v>107</v>
      </c>
      <c r="C1957">
        <v>16204793</v>
      </c>
      <c r="D1957" t="s">
        <v>293</v>
      </c>
      <c r="E1957" t="s">
        <v>3528</v>
      </c>
      <c r="F1957" t="s">
        <v>15</v>
      </c>
      <c r="G1957" t="s">
        <v>16</v>
      </c>
      <c r="H1957">
        <v>16000000</v>
      </c>
      <c r="I1957">
        <v>5.0999999999999996</v>
      </c>
      <c r="J1957" t="str">
        <f>IF(ISNUMBER(SEARCH("|",D1957)),LEFT(D1957,SEARCH("|",D1957)-1),D1957)</f>
        <v>Comedy</v>
      </c>
      <c r="K1957">
        <f>(C1957-H1957)</f>
        <v>204793</v>
      </c>
      <c r="L1957">
        <f>CORREL(H1957:H5742,C1957:C5742)</f>
        <v>7.9700703054163199E-2</v>
      </c>
    </row>
    <row r="1958" spans="1:12">
      <c r="A1958" t="s">
        <v>3529</v>
      </c>
      <c r="B1958">
        <v>108</v>
      </c>
      <c r="C1958">
        <v>40203020</v>
      </c>
      <c r="D1958" t="s">
        <v>233</v>
      </c>
      <c r="E1958" t="s">
        <v>3530</v>
      </c>
      <c r="F1958" t="s">
        <v>15</v>
      </c>
      <c r="G1958" t="s">
        <v>153</v>
      </c>
      <c r="H1958">
        <v>40000000</v>
      </c>
      <c r="I1958">
        <v>5.9</v>
      </c>
      <c r="J1958" t="str">
        <f>IF(ISNUMBER(SEARCH("|",D1958)),LEFT(D1958,SEARCH("|",D1958)-1),D1958)</f>
        <v>Comedy</v>
      </c>
      <c r="K1958">
        <f>(C1958-H1958)</f>
        <v>203020</v>
      </c>
      <c r="L1958">
        <f>CORREL(H1958:H5743,C1958:C5743)</f>
        <v>7.9692778472470804E-2</v>
      </c>
    </row>
    <row r="1959" spans="1:12">
      <c r="A1959" t="s">
        <v>2861</v>
      </c>
      <c r="B1959">
        <v>114</v>
      </c>
      <c r="C1959">
        <v>1001437</v>
      </c>
      <c r="D1959" t="s">
        <v>20</v>
      </c>
      <c r="E1959" t="s">
        <v>3531</v>
      </c>
      <c r="F1959" t="s">
        <v>15</v>
      </c>
      <c r="G1959" t="s">
        <v>16</v>
      </c>
      <c r="H1959">
        <v>800000</v>
      </c>
      <c r="I1959">
        <v>7.2</v>
      </c>
      <c r="J1959" t="str">
        <f>IF(ISNUMBER(SEARCH("|",D1959)),LEFT(D1959,SEARCH("|",D1959)-1),D1959)</f>
        <v>Drama</v>
      </c>
      <c r="K1959">
        <f>(C1959-H1959)</f>
        <v>201437</v>
      </c>
      <c r="L1959">
        <f>CORREL(H1959:H5744,C1959:C5744)</f>
        <v>7.9719387659637098E-2</v>
      </c>
    </row>
    <row r="1960" spans="1:12">
      <c r="A1960" t="s">
        <v>3532</v>
      </c>
      <c r="B1960">
        <v>110</v>
      </c>
      <c r="C1960">
        <v>10200000</v>
      </c>
      <c r="D1960" t="s">
        <v>80</v>
      </c>
      <c r="E1960" t="s">
        <v>3533</v>
      </c>
      <c r="F1960" t="s">
        <v>15</v>
      </c>
      <c r="G1960" t="s">
        <v>16</v>
      </c>
      <c r="H1960">
        <v>10000000</v>
      </c>
      <c r="I1960">
        <v>7.3</v>
      </c>
      <c r="J1960" t="str">
        <f>IF(ISNUMBER(SEARCH("|",D1960)),LEFT(D1960,SEARCH("|",D1960)-1),D1960)</f>
        <v>Drama</v>
      </c>
      <c r="K1960">
        <f>(C1960-H1960)</f>
        <v>200000</v>
      </c>
      <c r="L1960">
        <f>CORREL(H1960:H5745,C1960:C5745)</f>
        <v>7.9670137115729261E-2</v>
      </c>
    </row>
    <row r="1961" spans="1:12">
      <c r="A1961" t="s">
        <v>861</v>
      </c>
      <c r="B1961">
        <v>90</v>
      </c>
      <c r="C1961">
        <v>241816</v>
      </c>
      <c r="D1961" t="s">
        <v>256</v>
      </c>
      <c r="E1961" t="s">
        <v>3534</v>
      </c>
      <c r="F1961" t="s">
        <v>15</v>
      </c>
      <c r="G1961" t="s">
        <v>16</v>
      </c>
      <c r="H1961">
        <v>42000</v>
      </c>
      <c r="I1961">
        <v>7.5</v>
      </c>
      <c r="J1961" t="str">
        <f>IF(ISNUMBER(SEARCH("|",D1961)),LEFT(D1961,SEARCH("|",D1961)-1),D1961)</f>
        <v>Drama</v>
      </c>
      <c r="K1961">
        <f>(C1961-H1961)</f>
        <v>199816</v>
      </c>
      <c r="L1961">
        <f>CORREL(H1961:H5746,C1961:C5746)</f>
        <v>7.9647659255884878E-2</v>
      </c>
    </row>
    <row r="1962" spans="1:12">
      <c r="A1962" t="s">
        <v>3535</v>
      </c>
      <c r="B1962">
        <v>85</v>
      </c>
      <c r="C1962">
        <v>381225</v>
      </c>
      <c r="D1962" t="s">
        <v>768</v>
      </c>
      <c r="E1962" t="s">
        <v>3536</v>
      </c>
      <c r="F1962" t="s">
        <v>15</v>
      </c>
      <c r="G1962" t="s">
        <v>16</v>
      </c>
      <c r="H1962">
        <v>200000</v>
      </c>
      <c r="I1962">
        <v>7.2</v>
      </c>
      <c r="J1962" t="str">
        <f>IF(ISNUMBER(SEARCH("|",D1962)),LEFT(D1962,SEARCH("|",D1962)-1),D1962)</f>
        <v>Documentary</v>
      </c>
      <c r="K1962">
        <f>(C1962-H1962)</f>
        <v>181225</v>
      </c>
      <c r="L1962">
        <f>CORREL(H1962:H5747,C1962:C5747)</f>
        <v>7.9595838355538365E-2</v>
      </c>
    </row>
    <row r="1963" spans="1:12">
      <c r="A1963" t="s">
        <v>3467</v>
      </c>
      <c r="B1963">
        <v>85</v>
      </c>
      <c r="C1963">
        <v>192467</v>
      </c>
      <c r="D1963" t="s">
        <v>233</v>
      </c>
      <c r="E1963" t="s">
        <v>3537</v>
      </c>
      <c r="F1963" t="s">
        <v>15</v>
      </c>
      <c r="G1963" t="s">
        <v>16</v>
      </c>
      <c r="H1963">
        <v>15000</v>
      </c>
      <c r="I1963">
        <v>6.6</v>
      </c>
      <c r="J1963" t="str">
        <f>IF(ISNUMBER(SEARCH("|",D1963)),LEFT(D1963,SEARCH("|",D1963)-1),D1963)</f>
        <v>Comedy</v>
      </c>
      <c r="K1963">
        <f>(C1963-H1963)</f>
        <v>177467</v>
      </c>
      <c r="L1963">
        <f>CORREL(H1963:H5748,C1963:C5748)</f>
        <v>7.9544424414971449E-2</v>
      </c>
    </row>
    <row r="1964" spans="1:12">
      <c r="A1964" t="s">
        <v>3538</v>
      </c>
      <c r="B1964">
        <v>108</v>
      </c>
      <c r="C1964">
        <v>180483</v>
      </c>
      <c r="D1964" t="s">
        <v>3539</v>
      </c>
      <c r="E1964" t="s">
        <v>3540</v>
      </c>
      <c r="F1964" t="s">
        <v>15</v>
      </c>
      <c r="G1964" t="s">
        <v>16</v>
      </c>
      <c r="H1964">
        <v>10000</v>
      </c>
      <c r="I1964">
        <v>6.1</v>
      </c>
      <c r="J1964" t="str">
        <f>IF(ISNUMBER(SEARCH("|",D1964)),LEFT(D1964,SEARCH("|",D1964)-1),D1964)</f>
        <v>Comedy</v>
      </c>
      <c r="K1964">
        <f>(C1964-H1964)</f>
        <v>170483</v>
      </c>
      <c r="L1964">
        <f>CORREL(H1964:H5749,C1964:C5749)</f>
        <v>7.9492328395363021E-2</v>
      </c>
    </row>
    <row r="1965" spans="1:12">
      <c r="A1965" t="s">
        <v>871</v>
      </c>
      <c r="B1965">
        <v>94</v>
      </c>
      <c r="C1965">
        <v>6165429</v>
      </c>
      <c r="D1965" t="s">
        <v>3541</v>
      </c>
      <c r="E1965" t="s">
        <v>3542</v>
      </c>
      <c r="F1965" t="s">
        <v>3543</v>
      </c>
      <c r="G1965" t="s">
        <v>138</v>
      </c>
      <c r="H1965">
        <v>6000000</v>
      </c>
      <c r="I1965">
        <v>7.5</v>
      </c>
      <c r="J1965" t="str">
        <f>IF(ISNUMBER(SEARCH("|",D1965)),LEFT(D1965,SEARCH("|",D1965)-1),D1965)</f>
        <v>Adventure</v>
      </c>
      <c r="K1965">
        <f>(C1965-H1965)</f>
        <v>165429</v>
      </c>
      <c r="L1965">
        <f>CORREL(H1965:H5750,C1965:C5750)</f>
        <v>7.9440130929876965E-2</v>
      </c>
    </row>
    <row r="1966" spans="1:12">
      <c r="A1966" t="s">
        <v>3544</v>
      </c>
      <c r="B1966">
        <v>95</v>
      </c>
      <c r="C1966">
        <v>50150619</v>
      </c>
      <c r="D1966" t="s">
        <v>57</v>
      </c>
      <c r="E1966" t="s">
        <v>3545</v>
      </c>
      <c r="F1966" t="s">
        <v>15</v>
      </c>
      <c r="G1966" t="s">
        <v>16</v>
      </c>
      <c r="H1966">
        <v>50000000</v>
      </c>
      <c r="I1966">
        <v>7.3</v>
      </c>
      <c r="J1966" t="str">
        <f>IF(ISNUMBER(SEARCH("|",D1966)),LEFT(D1966,SEARCH("|",D1966)-1),D1966)</f>
        <v>Adventure</v>
      </c>
      <c r="K1966">
        <f>(C1966-H1966)</f>
        <v>150619</v>
      </c>
      <c r="L1966">
        <f>CORREL(H1966:H5751,C1966:C5751)</f>
        <v>7.9406342212395245E-2</v>
      </c>
    </row>
    <row r="1967" spans="1:12">
      <c r="A1967" t="s">
        <v>3546</v>
      </c>
      <c r="B1967">
        <v>110</v>
      </c>
      <c r="C1967">
        <v>136007</v>
      </c>
      <c r="D1967" t="s">
        <v>565</v>
      </c>
      <c r="E1967" t="s">
        <v>3547</v>
      </c>
      <c r="F1967" t="s">
        <v>770</v>
      </c>
      <c r="G1967" t="s">
        <v>357</v>
      </c>
      <c r="H1967">
        <v>4500</v>
      </c>
      <c r="I1967">
        <v>6.9</v>
      </c>
      <c r="J1967" t="str">
        <f>IF(ISNUMBER(SEARCH("|",D1967)),LEFT(D1967,SEARCH("|",D1967)-1),D1967)</f>
        <v>Drama</v>
      </c>
      <c r="K1967">
        <f>(C1967-H1967)</f>
        <v>131507</v>
      </c>
      <c r="L1967">
        <f>CORREL(H1967:H5752,C1967:C5752)</f>
        <v>7.9436389506014921E-2</v>
      </c>
    </row>
    <row r="1968" spans="1:12">
      <c r="A1968" t="s">
        <v>1000</v>
      </c>
      <c r="B1968">
        <v>97</v>
      </c>
      <c r="C1968">
        <v>60128566</v>
      </c>
      <c r="D1968" t="s">
        <v>947</v>
      </c>
      <c r="E1968" t="s">
        <v>3548</v>
      </c>
      <c r="F1968" t="s">
        <v>15</v>
      </c>
      <c r="G1968" t="s">
        <v>1097</v>
      </c>
      <c r="H1968">
        <v>60000000</v>
      </c>
      <c r="I1968">
        <v>5.9</v>
      </c>
      <c r="J1968" t="str">
        <f>IF(ISNUMBER(SEARCH("|",D1968)),LEFT(D1968,SEARCH("|",D1968)-1),D1968)</f>
        <v>Action</v>
      </c>
      <c r="K1968">
        <f>(C1968-H1968)</f>
        <v>128566</v>
      </c>
      <c r="L1968">
        <f>CORREL(H1968:H5753,C1968:C5753)</f>
        <v>7.9383990357200618E-2</v>
      </c>
    </row>
    <row r="1969" spans="1:12">
      <c r="A1969" t="s">
        <v>3549</v>
      </c>
      <c r="B1969">
        <v>90</v>
      </c>
      <c r="C1969">
        <v>489220</v>
      </c>
      <c r="D1969" t="s">
        <v>699</v>
      </c>
      <c r="E1969" t="s">
        <v>3550</v>
      </c>
      <c r="F1969" t="s">
        <v>15</v>
      </c>
      <c r="G1969" t="s">
        <v>472</v>
      </c>
      <c r="H1969">
        <v>365000</v>
      </c>
      <c r="I1969">
        <v>7.3</v>
      </c>
      <c r="J1969" t="str">
        <f>IF(ISNUMBER(SEARCH("|",D1969)),LEFT(D1969,SEARCH("|",D1969)-1),D1969)</f>
        <v>Mystery</v>
      </c>
      <c r="K1969">
        <f>(C1969-H1969)</f>
        <v>124220</v>
      </c>
      <c r="L1969">
        <f>CORREL(H1969:H5754,C1969:C5754)</f>
        <v>7.9410960382340717E-2</v>
      </c>
    </row>
    <row r="1970" spans="1:12">
      <c r="A1970" t="s">
        <v>3551</v>
      </c>
      <c r="B1970">
        <v>91</v>
      </c>
      <c r="C1970">
        <v>100117603</v>
      </c>
      <c r="D1970" t="s">
        <v>3552</v>
      </c>
      <c r="E1970" t="s">
        <v>3553</v>
      </c>
      <c r="F1970" t="s">
        <v>15</v>
      </c>
      <c r="G1970" t="s">
        <v>16</v>
      </c>
      <c r="H1970">
        <v>100000000</v>
      </c>
      <c r="I1970">
        <v>6.9</v>
      </c>
      <c r="J1970" t="str">
        <f>IF(ISNUMBER(SEARCH("|",D1970)),LEFT(D1970,SEARCH("|",D1970)-1),D1970)</f>
        <v>Animation</v>
      </c>
      <c r="K1970">
        <f>(C1970-H1970)</f>
        <v>117603</v>
      </c>
      <c r="L1970">
        <f>CORREL(H1970:H5755,C1970:C5755)</f>
        <v>7.9359688938030096E-2</v>
      </c>
    </row>
    <row r="1971" spans="1:12">
      <c r="A1971" t="s">
        <v>3554</v>
      </c>
      <c r="B1971">
        <v>101</v>
      </c>
      <c r="C1971">
        <v>3105269</v>
      </c>
      <c r="D1971" t="s">
        <v>1041</v>
      </c>
      <c r="E1971" t="s">
        <v>3555</v>
      </c>
      <c r="F1971" t="s">
        <v>15</v>
      </c>
      <c r="G1971" t="s">
        <v>1317</v>
      </c>
      <c r="H1971">
        <v>3000000</v>
      </c>
      <c r="I1971">
        <v>5</v>
      </c>
      <c r="J1971" t="str">
        <f>IF(ISNUMBER(SEARCH("|",D1971)),LEFT(D1971,SEARCH("|",D1971)-1),D1971)</f>
        <v>Action</v>
      </c>
      <c r="K1971">
        <f>(C1971-H1971)</f>
        <v>105269</v>
      </c>
      <c r="L1971">
        <f>CORREL(H1971:H5756,C1971:C5756)</f>
        <v>7.9308829417282414E-2</v>
      </c>
    </row>
    <row r="1972" spans="1:12">
      <c r="A1972" t="s">
        <v>3556</v>
      </c>
      <c r="B1972">
        <v>90</v>
      </c>
      <c r="C1972">
        <v>603943</v>
      </c>
      <c r="D1972" t="s">
        <v>326</v>
      </c>
      <c r="E1972" t="s">
        <v>3557</v>
      </c>
      <c r="F1972" t="s">
        <v>15</v>
      </c>
      <c r="G1972" t="s">
        <v>16</v>
      </c>
      <c r="H1972">
        <v>500000</v>
      </c>
      <c r="I1972">
        <v>7.3</v>
      </c>
      <c r="J1972" t="str">
        <f>IF(ISNUMBER(SEARCH("|",D1972)),LEFT(D1972,SEARCH("|",D1972)-1),D1972)</f>
        <v>Crime</v>
      </c>
      <c r="K1972">
        <f>(C1972-H1972)</f>
        <v>103943</v>
      </c>
      <c r="L1972">
        <f>CORREL(H1972:H5757,C1972:C5757)</f>
        <v>7.9265872279044136E-2</v>
      </c>
    </row>
    <row r="1973" spans="1:12">
      <c r="A1973" t="s">
        <v>3558</v>
      </c>
      <c r="B1973">
        <v>114</v>
      </c>
      <c r="C1973">
        <v>15100000</v>
      </c>
      <c r="D1973" t="s">
        <v>776</v>
      </c>
      <c r="E1973" t="s">
        <v>3559</v>
      </c>
      <c r="F1973" t="s">
        <v>15</v>
      </c>
      <c r="G1973" t="s">
        <v>16</v>
      </c>
      <c r="H1973">
        <v>15000000</v>
      </c>
      <c r="I1973">
        <v>6</v>
      </c>
      <c r="J1973" t="str">
        <f>IF(ISNUMBER(SEARCH("|",D1973)),LEFT(D1973,SEARCH("|",D1973)-1),D1973)</f>
        <v>Action</v>
      </c>
      <c r="K1973">
        <f>(C1973-H1973)</f>
        <v>100000</v>
      </c>
      <c r="L1973">
        <f>CORREL(H1973:H5758,C1973:C5758)</f>
        <v>7.9214897224291231E-2</v>
      </c>
    </row>
    <row r="1974" spans="1:12">
      <c r="A1974" t="s">
        <v>2564</v>
      </c>
      <c r="B1974">
        <v>90</v>
      </c>
      <c r="C1974">
        <v>85222</v>
      </c>
      <c r="D1974" t="s">
        <v>768</v>
      </c>
      <c r="E1974" t="s">
        <v>3560</v>
      </c>
      <c r="F1974" t="s">
        <v>15</v>
      </c>
      <c r="G1974" t="s">
        <v>16</v>
      </c>
      <c r="H1974">
        <v>1100</v>
      </c>
      <c r="I1974">
        <v>6.6</v>
      </c>
      <c r="J1974" t="str">
        <f>IF(ISNUMBER(SEARCH("|",D1974)),LEFT(D1974,SEARCH("|",D1974)-1),D1974)</f>
        <v>Documentary</v>
      </c>
      <c r="K1974">
        <f>(C1974-H1974)</f>
        <v>84122</v>
      </c>
      <c r="L1974">
        <f>CORREL(H1974:H5759,C1974:C5759)</f>
        <v>7.9204334949599567E-2</v>
      </c>
    </row>
    <row r="1975" spans="1:12">
      <c r="A1975" t="s">
        <v>302</v>
      </c>
      <c r="B1975">
        <v>91</v>
      </c>
      <c r="C1975">
        <v>140080850</v>
      </c>
      <c r="D1975" t="s">
        <v>303</v>
      </c>
      <c r="E1975" t="s">
        <v>3561</v>
      </c>
      <c r="F1975" t="s">
        <v>15</v>
      </c>
      <c r="G1975" t="s">
        <v>16</v>
      </c>
      <c r="H1975">
        <v>140000000</v>
      </c>
      <c r="I1975">
        <v>6.2</v>
      </c>
      <c r="J1975" t="str">
        <f>IF(ISNUMBER(SEARCH("|",D1975)),LEFT(D1975,SEARCH("|",D1975)-1),D1975)</f>
        <v>Action</v>
      </c>
      <c r="K1975">
        <f>(C1975-H1975)</f>
        <v>80850</v>
      </c>
      <c r="L1975">
        <f>CORREL(H1975:H5760,C1975:C5760)</f>
        <v>7.9151576908278246E-2</v>
      </c>
    </row>
    <row r="1976" spans="1:12">
      <c r="A1976" t="s">
        <v>3562</v>
      </c>
      <c r="B1976">
        <v>90</v>
      </c>
      <c r="C1976">
        <v>110536</v>
      </c>
      <c r="D1976" t="s">
        <v>2907</v>
      </c>
      <c r="E1976" t="s">
        <v>3563</v>
      </c>
      <c r="F1976" t="s">
        <v>15</v>
      </c>
      <c r="G1976" t="s">
        <v>16</v>
      </c>
      <c r="H1976">
        <v>40000</v>
      </c>
      <c r="I1976">
        <v>7</v>
      </c>
      <c r="J1976" t="str">
        <f>IF(ISNUMBER(SEARCH("|",D1976)),LEFT(D1976,SEARCH("|",D1976)-1),D1976)</f>
        <v>Comedy</v>
      </c>
      <c r="K1976">
        <f>(C1976-H1976)</f>
        <v>70536</v>
      </c>
      <c r="L1976">
        <f>CORREL(H1976:H5761,C1976:C5761)</f>
        <v>7.8917527035916993E-2</v>
      </c>
    </row>
    <row r="1977" spans="1:12">
      <c r="A1977" t="s">
        <v>3564</v>
      </c>
      <c r="B1977">
        <v>80</v>
      </c>
      <c r="C1977">
        <v>70071</v>
      </c>
      <c r="D1977" t="s">
        <v>3565</v>
      </c>
      <c r="E1977" t="s">
        <v>3566</v>
      </c>
      <c r="F1977" t="s">
        <v>15</v>
      </c>
      <c r="G1977" t="s">
        <v>3567</v>
      </c>
      <c r="H1977">
        <v>7000</v>
      </c>
      <c r="I1977">
        <v>6.3</v>
      </c>
      <c r="J1977" t="str">
        <f>IF(ISNUMBER(SEARCH("|",D1977)),LEFT(D1977,SEARCH("|",D1977)-1),D1977)</f>
        <v>Thriller</v>
      </c>
      <c r="K1977">
        <f>(C1977-H1977)</f>
        <v>63071</v>
      </c>
      <c r="L1977">
        <f>CORREL(H1977:H5762,C1977:C5762)</f>
        <v>7.8864759559816616E-2</v>
      </c>
    </row>
    <row r="1978" spans="1:12">
      <c r="A1978" t="s">
        <v>3568</v>
      </c>
      <c r="B1978">
        <v>88</v>
      </c>
      <c r="C1978">
        <v>76382</v>
      </c>
      <c r="D1978" t="s">
        <v>3569</v>
      </c>
      <c r="E1978" t="s">
        <v>3570</v>
      </c>
      <c r="F1978" t="s">
        <v>15</v>
      </c>
      <c r="G1978" t="s">
        <v>16</v>
      </c>
      <c r="H1978">
        <v>15000</v>
      </c>
      <c r="I1978">
        <v>6.2</v>
      </c>
      <c r="J1978" t="str">
        <f>IF(ISNUMBER(SEARCH("|",D1978)),LEFT(D1978,SEARCH("|",D1978)-1),D1978)</f>
        <v>Romance</v>
      </c>
      <c r="K1978">
        <f>(C1978-H1978)</f>
        <v>61382</v>
      </c>
      <c r="L1978">
        <f>CORREL(H1978:H5763,C1978:C5763)</f>
        <v>7.8811794752878694E-2</v>
      </c>
    </row>
    <row r="1979" spans="1:12">
      <c r="A1979" t="s">
        <v>101</v>
      </c>
      <c r="B1979">
        <v>104</v>
      </c>
      <c r="C1979">
        <v>1007962</v>
      </c>
      <c r="D1979" t="s">
        <v>716</v>
      </c>
      <c r="E1979" t="s">
        <v>3571</v>
      </c>
      <c r="F1979" t="s">
        <v>15</v>
      </c>
      <c r="G1979" t="s">
        <v>16</v>
      </c>
      <c r="H1979">
        <v>950000</v>
      </c>
      <c r="I1979">
        <v>7.1</v>
      </c>
      <c r="J1979" t="str">
        <f>IF(ISNUMBER(SEARCH("|",D1979)),LEFT(D1979,SEARCH("|",D1979)-1),D1979)</f>
        <v>Crime</v>
      </c>
      <c r="K1979">
        <f>(C1979-H1979)</f>
        <v>57962</v>
      </c>
      <c r="L1979">
        <f>CORREL(H1979:H5764,C1979:C5764)</f>
        <v>7.8758780821564484E-2</v>
      </c>
    </row>
    <row r="1980" spans="1:12">
      <c r="A1980" t="s">
        <v>2185</v>
      </c>
      <c r="B1980">
        <v>139</v>
      </c>
      <c r="C1980">
        <v>6857096</v>
      </c>
      <c r="D1980" t="s">
        <v>3572</v>
      </c>
      <c r="E1980" t="s">
        <v>3573</v>
      </c>
      <c r="F1980" t="s">
        <v>770</v>
      </c>
      <c r="G1980" t="s">
        <v>472</v>
      </c>
      <c r="H1980">
        <v>6800000</v>
      </c>
      <c r="I1980">
        <v>8.1999999999999993</v>
      </c>
      <c r="J1980" t="str">
        <f>IF(ISNUMBER(SEARCH("|",D1980)),LEFT(D1980,SEARCH("|",D1980)-1),D1980)</f>
        <v>Drama</v>
      </c>
      <c r="K1980">
        <f>(C1980-H1980)</f>
        <v>57096</v>
      </c>
      <c r="L1980">
        <f>CORREL(H1980:H5765,C1980:C5765)</f>
        <v>7.8708766978209083E-2</v>
      </c>
    </row>
    <row r="1981" spans="1:12">
      <c r="A1981" t="s">
        <v>3574</v>
      </c>
      <c r="B1981">
        <v>90</v>
      </c>
      <c r="C1981">
        <v>318622</v>
      </c>
      <c r="D1981" t="s">
        <v>1632</v>
      </c>
      <c r="E1981" t="s">
        <v>3575</v>
      </c>
      <c r="F1981" t="s">
        <v>15</v>
      </c>
      <c r="G1981" t="s">
        <v>16</v>
      </c>
      <c r="H1981">
        <v>270000</v>
      </c>
      <c r="I1981">
        <v>6.4</v>
      </c>
      <c r="J1981" t="str">
        <f>IF(ISNUMBER(SEARCH("|",D1981)),LEFT(D1981,SEARCH("|",D1981)-1),D1981)</f>
        <v>Biography</v>
      </c>
      <c r="K1981">
        <f>(C1981-H1981)</f>
        <v>48622</v>
      </c>
      <c r="L1981">
        <f>CORREL(H1981:H5766,C1981:C5766)</f>
        <v>7.8676656005474729E-2</v>
      </c>
    </row>
    <row r="1982" spans="1:12">
      <c r="A1982" t="s">
        <v>3576</v>
      </c>
      <c r="B1982">
        <v>104</v>
      </c>
      <c r="C1982">
        <v>4046737</v>
      </c>
      <c r="D1982" t="s">
        <v>233</v>
      </c>
      <c r="E1982" t="s">
        <v>3577</v>
      </c>
      <c r="F1982" t="s">
        <v>15</v>
      </c>
      <c r="G1982" t="s">
        <v>16</v>
      </c>
      <c r="H1982">
        <v>4000000</v>
      </c>
      <c r="I1982">
        <v>7.1</v>
      </c>
      <c r="J1982" t="str">
        <f>IF(ISNUMBER(SEARCH("|",D1982)),LEFT(D1982,SEARCH("|",D1982)-1),D1982)</f>
        <v>Comedy</v>
      </c>
      <c r="K1982">
        <f>(C1982-H1982)</f>
        <v>46737</v>
      </c>
      <c r="L1982">
        <f>CORREL(H1982:H5767,C1982:C5767)</f>
        <v>7.8624265804835808E-2</v>
      </c>
    </row>
    <row r="1983" spans="1:12">
      <c r="A1983" t="s">
        <v>3434</v>
      </c>
      <c r="B1983">
        <v>78</v>
      </c>
      <c r="C1983">
        <v>191309</v>
      </c>
      <c r="D1983" t="s">
        <v>80</v>
      </c>
      <c r="E1983" t="s">
        <v>3578</v>
      </c>
      <c r="F1983" t="s">
        <v>15</v>
      </c>
      <c r="G1983" t="s">
        <v>16</v>
      </c>
      <c r="H1983">
        <v>150000</v>
      </c>
      <c r="I1983">
        <v>5.5</v>
      </c>
      <c r="J1983" t="str">
        <f>IF(ISNUMBER(SEARCH("|",D1983)),LEFT(D1983,SEARCH("|",D1983)-1),D1983)</f>
        <v>Drama</v>
      </c>
      <c r="K1983">
        <f>(C1983-H1983)</f>
        <v>41309</v>
      </c>
      <c r="L1983">
        <f>CORREL(H1983:H5768,C1983:C5768)</f>
        <v>7.8583707261520933E-2</v>
      </c>
    </row>
    <row r="1984" spans="1:12">
      <c r="A1984" t="s">
        <v>3579</v>
      </c>
      <c r="B1984">
        <v>92</v>
      </c>
      <c r="C1984">
        <v>425899</v>
      </c>
      <c r="D1984" t="s">
        <v>768</v>
      </c>
      <c r="E1984" t="s">
        <v>3580</v>
      </c>
      <c r="F1984" t="s">
        <v>15</v>
      </c>
      <c r="G1984" t="s">
        <v>16</v>
      </c>
      <c r="H1984">
        <v>400000</v>
      </c>
      <c r="I1984">
        <v>5.0999999999999996</v>
      </c>
      <c r="J1984" t="str">
        <f>IF(ISNUMBER(SEARCH("|",D1984)),LEFT(D1984,SEARCH("|",D1984)-1),D1984)</f>
        <v>Documentary</v>
      </c>
      <c r="K1984">
        <f>(C1984-H1984)</f>
        <v>25899</v>
      </c>
      <c r="L1984">
        <f>CORREL(H1984:H5769,C1984:C5769)</f>
        <v>7.8530770478457496E-2</v>
      </c>
    </row>
    <row r="1985" spans="1:12">
      <c r="A1985" t="s">
        <v>3581</v>
      </c>
      <c r="B1985">
        <v>86</v>
      </c>
      <c r="C1985">
        <v>215185</v>
      </c>
      <c r="D1985" t="s">
        <v>2441</v>
      </c>
      <c r="E1985" t="s">
        <v>3582</v>
      </c>
      <c r="F1985" t="s">
        <v>15</v>
      </c>
      <c r="G1985" t="s">
        <v>16</v>
      </c>
      <c r="H1985">
        <v>200000</v>
      </c>
      <c r="I1985">
        <v>7.5</v>
      </c>
      <c r="J1985" t="str">
        <f>IF(ISNUMBER(SEARCH("|",D1985)),LEFT(D1985,SEARCH("|",D1985)-1),D1985)</f>
        <v>Documentary</v>
      </c>
      <c r="K1985">
        <f>(C1985-H1985)</f>
        <v>15185</v>
      </c>
      <c r="L1985">
        <f>CORREL(H1985:H5770,C1985:C5770)</f>
        <v>7.8478558246198107E-2</v>
      </c>
    </row>
    <row r="1986" spans="1:12">
      <c r="A1986" t="s">
        <v>1894</v>
      </c>
      <c r="B1986">
        <v>97</v>
      </c>
      <c r="C1986">
        <v>5009677</v>
      </c>
      <c r="D1986" t="s">
        <v>3236</v>
      </c>
      <c r="E1986" t="s">
        <v>3583</v>
      </c>
      <c r="F1986" t="s">
        <v>15</v>
      </c>
      <c r="G1986" t="s">
        <v>153</v>
      </c>
      <c r="H1986">
        <v>5000000</v>
      </c>
      <c r="I1986">
        <v>7.9</v>
      </c>
      <c r="J1986" t="str">
        <f>IF(ISNUMBER(SEARCH("|",D1986)),LEFT(D1986,SEARCH("|",D1986)-1),D1986)</f>
        <v>Drama</v>
      </c>
      <c r="K1986">
        <f>(C1986-H1986)</f>
        <v>9677</v>
      </c>
      <c r="L1986">
        <f>CORREL(H1986:H5771,C1986:C5771)</f>
        <v>7.8425587357663348E-2</v>
      </c>
    </row>
    <row r="1987" spans="1:12">
      <c r="A1987" t="s">
        <v>50</v>
      </c>
      <c r="B1987">
        <v>121</v>
      </c>
      <c r="C1987">
        <v>50007168</v>
      </c>
      <c r="D1987" t="s">
        <v>35</v>
      </c>
      <c r="E1987" t="s">
        <v>3584</v>
      </c>
      <c r="F1987" t="s">
        <v>15</v>
      </c>
      <c r="G1987" t="s">
        <v>16</v>
      </c>
      <c r="H1987">
        <v>50000000</v>
      </c>
      <c r="I1987">
        <v>6.7</v>
      </c>
      <c r="J1987" t="str">
        <f>IF(ISNUMBER(SEARCH("|",D1987)),LEFT(D1987,SEARCH("|",D1987)-1),D1987)</f>
        <v>Action</v>
      </c>
      <c r="K1987">
        <f>(C1987-H1987)</f>
        <v>7168</v>
      </c>
      <c r="L1987">
        <f>CORREL(H1987:H5772,C1987:C5772)</f>
        <v>7.8387760038155341E-2</v>
      </c>
    </row>
    <row r="1988" spans="1:12">
      <c r="A1988" t="s">
        <v>3048</v>
      </c>
      <c r="B1988">
        <v>134</v>
      </c>
      <c r="C1988">
        <v>3000000</v>
      </c>
      <c r="D1988" t="s">
        <v>65</v>
      </c>
      <c r="E1988" t="s">
        <v>3585</v>
      </c>
      <c r="F1988" t="s">
        <v>15</v>
      </c>
      <c r="G1988" t="s">
        <v>16</v>
      </c>
      <c r="H1988">
        <v>3000000</v>
      </c>
      <c r="I1988">
        <v>7.8</v>
      </c>
      <c r="J1988" t="str">
        <f>IF(ISNUMBER(SEARCH("|",D1988)),LEFT(D1988,SEARCH("|",D1988)-1),D1988)</f>
        <v>Comedy</v>
      </c>
      <c r="K1988">
        <f>(C1988-H1988)</f>
        <v>0</v>
      </c>
      <c r="L1988">
        <f>CORREL(H1988:H5773,C1988:C5773)</f>
        <v>7.8418452972721125E-2</v>
      </c>
    </row>
    <row r="1989" spans="1:12">
      <c r="A1989" t="s">
        <v>3586</v>
      </c>
      <c r="B1989">
        <v>92</v>
      </c>
      <c r="C1989">
        <v>12667</v>
      </c>
      <c r="D1989" t="s">
        <v>20</v>
      </c>
      <c r="E1989" t="s">
        <v>3587</v>
      </c>
      <c r="F1989" t="s">
        <v>15</v>
      </c>
      <c r="G1989" t="s">
        <v>153</v>
      </c>
      <c r="H1989">
        <v>14000</v>
      </c>
      <c r="I1989">
        <v>6.6</v>
      </c>
      <c r="J1989" t="str">
        <f>IF(ISNUMBER(SEARCH("|",D1989)),LEFT(D1989,SEARCH("|",D1989)-1),D1989)</f>
        <v>Drama</v>
      </c>
      <c r="K1989">
        <f>(C1989-H1989)</f>
        <v>-1333</v>
      </c>
      <c r="L1989">
        <f>CORREL(H1989:H5774,C1989:C5774)</f>
        <v>7.8374418894903181E-2</v>
      </c>
    </row>
    <row r="1990" spans="1:12">
      <c r="A1990" t="s">
        <v>3588</v>
      </c>
      <c r="B1990">
        <v>93</v>
      </c>
      <c r="C1990">
        <v>155984</v>
      </c>
      <c r="D1990" t="s">
        <v>768</v>
      </c>
      <c r="E1990" t="s">
        <v>3589</v>
      </c>
      <c r="F1990" t="s">
        <v>15</v>
      </c>
      <c r="G1990" t="s">
        <v>16</v>
      </c>
      <c r="H1990">
        <v>160000</v>
      </c>
      <c r="I1990">
        <v>7.4</v>
      </c>
      <c r="J1990" t="str">
        <f>IF(ISNUMBER(SEARCH("|",D1990)),LEFT(D1990,SEARCH("|",D1990)-1),D1990)</f>
        <v>Documentary</v>
      </c>
      <c r="K1990">
        <f>(C1990-H1990)</f>
        <v>-4016</v>
      </c>
      <c r="L1990">
        <f>CORREL(H1990:H5775,C1990:C5775)</f>
        <v>7.8320619110994721E-2</v>
      </c>
    </row>
    <row r="1991" spans="1:12">
      <c r="A1991" t="s">
        <v>2598</v>
      </c>
      <c r="B1991">
        <v>95</v>
      </c>
      <c r="C1991">
        <v>4584</v>
      </c>
      <c r="D1991" t="s">
        <v>65</v>
      </c>
      <c r="E1991" t="s">
        <v>3590</v>
      </c>
      <c r="F1991" t="s">
        <v>15</v>
      </c>
      <c r="G1991" t="s">
        <v>16</v>
      </c>
      <c r="H1991">
        <v>9000</v>
      </c>
      <c r="I1991">
        <v>6.4</v>
      </c>
      <c r="J1991" t="str">
        <f>IF(ISNUMBER(SEARCH("|",D1991)),LEFT(D1991,SEARCH("|",D1991)-1),D1991)</f>
        <v>Comedy</v>
      </c>
      <c r="K1991">
        <f>(C1991-H1991)</f>
        <v>-4416</v>
      </c>
      <c r="L1991">
        <f>CORREL(H1991:H5776,C1991:C5776)</f>
        <v>7.8267228381143097E-2</v>
      </c>
    </row>
    <row r="1992" spans="1:12">
      <c r="A1992" t="s">
        <v>3591</v>
      </c>
      <c r="B1992">
        <v>110</v>
      </c>
      <c r="C1992">
        <v>14989761</v>
      </c>
      <c r="D1992" t="s">
        <v>397</v>
      </c>
      <c r="E1992" t="s">
        <v>3592</v>
      </c>
      <c r="F1992" t="s">
        <v>15</v>
      </c>
      <c r="G1992" t="s">
        <v>153</v>
      </c>
      <c r="H1992">
        <v>15000000</v>
      </c>
      <c r="I1992">
        <v>7.2</v>
      </c>
      <c r="J1992" t="str">
        <f>IF(ISNUMBER(SEARCH("|",D1992)),LEFT(D1992,SEARCH("|",D1992)-1),D1992)</f>
        <v>Comedy</v>
      </c>
      <c r="K1992">
        <f>(C1992-H1992)</f>
        <v>-10239</v>
      </c>
      <c r="L1992">
        <f>CORREL(H1992:H5777,C1992:C5777)</f>
        <v>7.8213257697328134E-2</v>
      </c>
    </row>
    <row r="1993" spans="1:12">
      <c r="A1993" t="s">
        <v>3593</v>
      </c>
      <c r="B1993">
        <v>101</v>
      </c>
      <c r="C1993">
        <v>1984378</v>
      </c>
      <c r="D1993" t="s">
        <v>233</v>
      </c>
      <c r="E1993" t="s">
        <v>3594</v>
      </c>
      <c r="F1993" t="s">
        <v>15</v>
      </c>
      <c r="G1993" t="s">
        <v>16</v>
      </c>
      <c r="H1993">
        <v>2000000</v>
      </c>
      <c r="I1993">
        <v>6.5</v>
      </c>
      <c r="J1993" t="str">
        <f>IF(ISNUMBER(SEARCH("|",D1993)),LEFT(D1993,SEARCH("|",D1993)-1),D1993)</f>
        <v>Comedy</v>
      </c>
      <c r="K1993">
        <f>(C1993-H1993)</f>
        <v>-15622</v>
      </c>
      <c r="L1993">
        <f>CORREL(H1993:H5778,C1993:C5778)</f>
        <v>7.8202077495206884E-2</v>
      </c>
    </row>
    <row r="1994" spans="1:12">
      <c r="A1994" t="s">
        <v>3595</v>
      </c>
      <c r="B1994">
        <v>100</v>
      </c>
      <c r="C1994">
        <v>982214</v>
      </c>
      <c r="D1994" t="s">
        <v>256</v>
      </c>
      <c r="E1994" t="s">
        <v>3596</v>
      </c>
      <c r="F1994" t="s">
        <v>15</v>
      </c>
      <c r="G1994" t="s">
        <v>16</v>
      </c>
      <c r="H1994">
        <v>1000000</v>
      </c>
      <c r="I1994">
        <v>7.2</v>
      </c>
      <c r="J1994" t="str">
        <f>IF(ISNUMBER(SEARCH("|",D1994)),LEFT(D1994,SEARCH("|",D1994)-1),D1994)</f>
        <v>Drama</v>
      </c>
      <c r="K1994">
        <f>(C1994-H1994)</f>
        <v>-17786</v>
      </c>
      <c r="L1994">
        <f>CORREL(H1994:H5779,C1994:C5779)</f>
        <v>7.8154531919492384E-2</v>
      </c>
    </row>
    <row r="1995" spans="1:12">
      <c r="A1995" t="s">
        <v>3597</v>
      </c>
      <c r="B1995">
        <v>65</v>
      </c>
      <c r="C1995">
        <v>8231</v>
      </c>
      <c r="D1995" t="s">
        <v>2549</v>
      </c>
      <c r="E1995" t="s">
        <v>3598</v>
      </c>
      <c r="F1995" t="s">
        <v>15</v>
      </c>
      <c r="G1995" t="s">
        <v>16</v>
      </c>
      <c r="H1995">
        <v>27000</v>
      </c>
      <c r="I1995">
        <v>6.7</v>
      </c>
      <c r="J1995" t="str">
        <f>IF(ISNUMBER(SEARCH("|",D1995)),LEFT(D1995,SEARCH("|",D1995)-1),D1995)</f>
        <v>Drama</v>
      </c>
      <c r="K1995">
        <f>(C1995-H1995)</f>
        <v>-18769</v>
      </c>
      <c r="L1995">
        <f>CORREL(H1995:H5780,C1995:C5780)</f>
        <v>7.8103654658625746E-2</v>
      </c>
    </row>
    <row r="1996" spans="1:12">
      <c r="A1996" t="s">
        <v>3599</v>
      </c>
      <c r="B1996">
        <v>82</v>
      </c>
      <c r="C1996">
        <v>40557</v>
      </c>
      <c r="D1996" t="s">
        <v>96</v>
      </c>
      <c r="E1996" t="s">
        <v>3600</v>
      </c>
      <c r="F1996" t="s">
        <v>15</v>
      </c>
      <c r="G1996" t="s">
        <v>16</v>
      </c>
      <c r="H1996">
        <v>60000</v>
      </c>
      <c r="I1996">
        <v>5.6</v>
      </c>
      <c r="J1996" t="str">
        <f>IF(ISNUMBER(SEARCH("|",D1996)),LEFT(D1996,SEARCH("|",D1996)-1),D1996)</f>
        <v>Comedy</v>
      </c>
      <c r="K1996">
        <f>(C1996-H1996)</f>
        <v>-19443</v>
      </c>
      <c r="L1996">
        <f>CORREL(H1996:H5781,C1996:C5781)</f>
        <v>7.8049464120433995E-2</v>
      </c>
    </row>
    <row r="1997" spans="1:12">
      <c r="A1997" t="s">
        <v>3601</v>
      </c>
      <c r="B1997">
        <v>109</v>
      </c>
      <c r="C1997">
        <v>19976073</v>
      </c>
      <c r="D1997" t="s">
        <v>35</v>
      </c>
      <c r="E1997" t="s">
        <v>3602</v>
      </c>
      <c r="F1997" t="s">
        <v>15</v>
      </c>
      <c r="G1997" t="s">
        <v>16</v>
      </c>
      <c r="H1997">
        <v>20000000</v>
      </c>
      <c r="I1997">
        <v>6.3</v>
      </c>
      <c r="J1997" t="str">
        <f>IF(ISNUMBER(SEARCH("|",D1997)),LEFT(D1997,SEARCH("|",D1997)-1),D1997)</f>
        <v>Action</v>
      </c>
      <c r="K1997">
        <f>(C1997-H1997)</f>
        <v>-23927</v>
      </c>
      <c r="L1997">
        <f>CORREL(H1997:H5782,C1997:C5782)</f>
        <v>7.7995308526566165E-2</v>
      </c>
    </row>
    <row r="1998" spans="1:12">
      <c r="A1998" t="s">
        <v>3603</v>
      </c>
      <c r="B1998">
        <v>103</v>
      </c>
      <c r="C1998">
        <v>174682</v>
      </c>
      <c r="D1998" t="s">
        <v>720</v>
      </c>
      <c r="E1998" t="s">
        <v>3604</v>
      </c>
      <c r="F1998" t="s">
        <v>15</v>
      </c>
      <c r="G1998" t="s">
        <v>16</v>
      </c>
      <c r="H1998">
        <v>200000</v>
      </c>
      <c r="I1998">
        <v>6.9</v>
      </c>
      <c r="J1998" t="str">
        <f>IF(ISNUMBER(SEARCH("|",D1998)),LEFT(D1998,SEARCH("|",D1998)-1),D1998)</f>
        <v>Drama</v>
      </c>
      <c r="K1998">
        <f>(C1998-H1998)</f>
        <v>-25318</v>
      </c>
      <c r="L1998">
        <f>CORREL(H1998:H5783,C1998:C5783)</f>
        <v>7.7994984743688059E-2</v>
      </c>
    </row>
    <row r="1999" spans="1:12">
      <c r="A1999" t="s">
        <v>3605</v>
      </c>
      <c r="B1999">
        <v>107</v>
      </c>
      <c r="C1999">
        <v>819939</v>
      </c>
      <c r="D1999" t="s">
        <v>233</v>
      </c>
      <c r="E1999" t="s">
        <v>3606</v>
      </c>
      <c r="F1999" t="s">
        <v>15</v>
      </c>
      <c r="G1999" t="s">
        <v>16</v>
      </c>
      <c r="H1999">
        <v>850000</v>
      </c>
      <c r="I1999">
        <v>7.2</v>
      </c>
      <c r="J1999" t="str">
        <f>IF(ISNUMBER(SEARCH("|",D1999)),LEFT(D1999,SEARCH("|",D1999)-1),D1999)</f>
        <v>Comedy</v>
      </c>
      <c r="K1999">
        <f>(C1999-H1999)</f>
        <v>-30061</v>
      </c>
      <c r="L1999">
        <f>CORREL(H1999:H5784,C1999:C5784)</f>
        <v>7.7941189326930185E-2</v>
      </c>
    </row>
    <row r="2000" spans="1:12">
      <c r="A2000" t="s">
        <v>3607</v>
      </c>
      <c r="B2000">
        <v>76</v>
      </c>
      <c r="C2000">
        <v>212285</v>
      </c>
      <c r="D2000" t="s">
        <v>128</v>
      </c>
      <c r="E2000" t="s">
        <v>3608</v>
      </c>
      <c r="F2000" t="s">
        <v>15</v>
      </c>
      <c r="G2000" t="s">
        <v>138</v>
      </c>
      <c r="H2000">
        <v>250000</v>
      </c>
      <c r="I2000">
        <v>6.4</v>
      </c>
      <c r="J2000" t="str">
        <f>IF(ISNUMBER(SEARCH("|",D2000)),LEFT(D2000,SEARCH("|",D2000)-1),D2000)</f>
        <v>Comedy</v>
      </c>
      <c r="K2000">
        <f>(C2000-H2000)</f>
        <v>-37715</v>
      </c>
      <c r="L2000">
        <f>CORREL(H2000:H5785,C2000:C5785)</f>
        <v>7.7889481405127511E-2</v>
      </c>
    </row>
    <row r="2001" spans="1:12">
      <c r="A2001" t="s">
        <v>3609</v>
      </c>
      <c r="B2001">
        <v>82</v>
      </c>
      <c r="C2001">
        <v>30084</v>
      </c>
      <c r="D2001" t="s">
        <v>65</v>
      </c>
      <c r="E2001" t="s">
        <v>3610</v>
      </c>
      <c r="F2001" t="s">
        <v>15</v>
      </c>
      <c r="G2001" t="s">
        <v>16</v>
      </c>
      <c r="H2001">
        <v>70000</v>
      </c>
      <c r="I2001">
        <v>5.6</v>
      </c>
      <c r="J2001" t="str">
        <f>IF(ISNUMBER(SEARCH("|",D2001)),LEFT(D2001,SEARCH("|",D2001)-1),D2001)</f>
        <v>Comedy</v>
      </c>
      <c r="K2001">
        <f>(C2001-H2001)</f>
        <v>-39916</v>
      </c>
      <c r="L2001">
        <f>CORREL(H2001:H5786,C2001:C5786)</f>
        <v>7.7835680560274234E-2</v>
      </c>
    </row>
    <row r="2002" spans="1:12">
      <c r="A2002" t="s">
        <v>3427</v>
      </c>
      <c r="B2002">
        <v>76</v>
      </c>
      <c r="C2002">
        <v>255352</v>
      </c>
      <c r="D2002" t="s">
        <v>256</v>
      </c>
      <c r="E2002" t="s">
        <v>3611</v>
      </c>
      <c r="F2002" t="s">
        <v>15</v>
      </c>
      <c r="G2002" t="s">
        <v>16</v>
      </c>
      <c r="H2002">
        <v>300000</v>
      </c>
      <c r="I2002">
        <v>6.7</v>
      </c>
      <c r="J2002" t="str">
        <f>IF(ISNUMBER(SEARCH("|",D2002)),LEFT(D2002,SEARCH("|",D2002)-1),D2002)</f>
        <v>Drama</v>
      </c>
      <c r="K2002">
        <f>(C2002-H2002)</f>
        <v>-44648</v>
      </c>
      <c r="L2002">
        <f>CORREL(H2002:H5787,C2002:C5787)</f>
        <v>7.7781193827032455E-2</v>
      </c>
    </row>
    <row r="2003" spans="1:12">
      <c r="A2003" t="s">
        <v>963</v>
      </c>
      <c r="B2003">
        <v>87</v>
      </c>
      <c r="C2003">
        <v>515005</v>
      </c>
      <c r="D2003" t="s">
        <v>1453</v>
      </c>
      <c r="E2003" t="s">
        <v>3612</v>
      </c>
      <c r="F2003" t="s">
        <v>15</v>
      </c>
      <c r="G2003" t="s">
        <v>153</v>
      </c>
      <c r="H2003">
        <v>560000</v>
      </c>
      <c r="I2003">
        <v>7.7</v>
      </c>
      <c r="J2003" t="str">
        <f>IF(ISNUMBER(SEARCH("|",D2003)),LEFT(D2003,SEARCH("|",D2003)-1),D2003)</f>
        <v>Comedy</v>
      </c>
      <c r="K2003">
        <f>(C2003-H2003)</f>
        <v>-44995</v>
      </c>
      <c r="L2003">
        <f>CORREL(H2003:H5788,C2003:C5788)</f>
        <v>7.7727397121030925E-2</v>
      </c>
    </row>
    <row r="2004" spans="1:12">
      <c r="A2004" t="s">
        <v>3613</v>
      </c>
      <c r="B2004">
        <v>75</v>
      </c>
      <c r="C2004">
        <v>203134</v>
      </c>
      <c r="D2004" t="s">
        <v>3614</v>
      </c>
      <c r="E2004" t="s">
        <v>3615</v>
      </c>
      <c r="F2004" t="s">
        <v>15</v>
      </c>
      <c r="G2004" t="s">
        <v>16</v>
      </c>
      <c r="H2004">
        <v>250000</v>
      </c>
      <c r="I2004">
        <v>7</v>
      </c>
      <c r="J2004" t="str">
        <f>IF(ISNUMBER(SEARCH("|",D2004)),LEFT(D2004,SEARCH("|",D2004)-1),D2004)</f>
        <v>Animation</v>
      </c>
      <c r="K2004">
        <f>(C2004-H2004)</f>
        <v>-46866</v>
      </c>
      <c r="L2004">
        <f>CORREL(H2004:H5789,C2004:C5789)</f>
        <v>7.7674399010312548E-2</v>
      </c>
    </row>
    <row r="2005" spans="1:12">
      <c r="A2005" t="s">
        <v>3616</v>
      </c>
      <c r="B2005">
        <v>122</v>
      </c>
      <c r="C2005">
        <v>3950029</v>
      </c>
      <c r="D2005" t="s">
        <v>256</v>
      </c>
      <c r="E2005" t="s">
        <v>3617</v>
      </c>
      <c r="F2005" t="s">
        <v>770</v>
      </c>
      <c r="G2005" t="s">
        <v>357</v>
      </c>
      <c r="H2005">
        <v>4000000</v>
      </c>
      <c r="I2005">
        <v>7.2</v>
      </c>
      <c r="J2005" t="str">
        <f>IF(ISNUMBER(SEARCH("|",D2005)),LEFT(D2005,SEARCH("|",D2005)-1),D2005)</f>
        <v>Drama</v>
      </c>
      <c r="K2005">
        <f>(C2005-H2005)</f>
        <v>-49971</v>
      </c>
      <c r="L2005">
        <f>CORREL(H2005:H5790,C2005:C5790)</f>
        <v>7.7620281036758748E-2</v>
      </c>
    </row>
    <row r="2006" spans="1:12">
      <c r="A2006" t="s">
        <v>3618</v>
      </c>
      <c r="B2006">
        <v>100</v>
      </c>
      <c r="C2006">
        <v>18439082</v>
      </c>
      <c r="D2006" t="s">
        <v>300</v>
      </c>
      <c r="E2006" t="s">
        <v>3619</v>
      </c>
      <c r="F2006" t="s">
        <v>15</v>
      </c>
      <c r="G2006" t="s">
        <v>16</v>
      </c>
      <c r="H2006">
        <v>18500000</v>
      </c>
      <c r="I2006">
        <v>6.4</v>
      </c>
      <c r="J2006" t="str">
        <f>IF(ISNUMBER(SEARCH("|",D2006)),LEFT(D2006,SEARCH("|",D2006)-1),D2006)</f>
        <v>Comedy</v>
      </c>
      <c r="K2006">
        <f>(C2006-H2006)</f>
        <v>-60918</v>
      </c>
      <c r="L2006">
        <f>CORREL(H2006:H5791,C2006:C5791)</f>
        <v>7.7578277073808169E-2</v>
      </c>
    </row>
    <row r="2007" spans="1:12">
      <c r="A2007" t="s">
        <v>3620</v>
      </c>
      <c r="B2007">
        <v>97</v>
      </c>
      <c r="C2007">
        <v>14938570</v>
      </c>
      <c r="D2007" t="s">
        <v>516</v>
      </c>
      <c r="E2007" t="s">
        <v>3621</v>
      </c>
      <c r="F2007" t="s">
        <v>15</v>
      </c>
      <c r="G2007" t="s">
        <v>16</v>
      </c>
      <c r="H2007">
        <v>15000000</v>
      </c>
      <c r="I2007">
        <v>6.2</v>
      </c>
      <c r="J2007" t="str">
        <f>IF(ISNUMBER(SEARCH("|",D2007)),LEFT(D2007,SEARCH("|",D2007)-1),D2007)</f>
        <v>Crime</v>
      </c>
      <c r="K2007">
        <f>(C2007-H2007)</f>
        <v>-61430</v>
      </c>
      <c r="L2007">
        <f>CORREL(H2007:H5792,C2007:C5792)</f>
        <v>7.7574531896737742E-2</v>
      </c>
    </row>
    <row r="2008" spans="1:12">
      <c r="A2008" t="s">
        <v>3622</v>
      </c>
      <c r="B2008">
        <v>84</v>
      </c>
      <c r="C2008">
        <v>379122</v>
      </c>
      <c r="D2008" t="s">
        <v>233</v>
      </c>
      <c r="E2008" t="s">
        <v>3623</v>
      </c>
      <c r="F2008" t="s">
        <v>15</v>
      </c>
      <c r="G2008" t="s">
        <v>153</v>
      </c>
      <c r="H2008">
        <v>450000</v>
      </c>
      <c r="I2008">
        <v>7.1</v>
      </c>
      <c r="J2008" t="str">
        <f>IF(ISNUMBER(SEARCH("|",D2008)),LEFT(D2008,SEARCH("|",D2008)-1),D2008)</f>
        <v>Comedy</v>
      </c>
      <c r="K2008">
        <f>(C2008-H2008)</f>
        <v>-70878</v>
      </c>
      <c r="L2008">
        <f>CORREL(H2008:H5793,C2008:C5793)</f>
        <v>7.7562811272986074E-2</v>
      </c>
    </row>
    <row r="2009" spans="1:12">
      <c r="A2009" t="s">
        <v>3493</v>
      </c>
      <c r="B2009">
        <v>92</v>
      </c>
      <c r="C2009">
        <v>177840</v>
      </c>
      <c r="D2009" t="s">
        <v>242</v>
      </c>
      <c r="E2009" t="s">
        <v>3624</v>
      </c>
      <c r="F2009" t="s">
        <v>15</v>
      </c>
      <c r="G2009" t="s">
        <v>153</v>
      </c>
      <c r="H2009">
        <v>250000</v>
      </c>
      <c r="I2009">
        <v>6.1</v>
      </c>
      <c r="J2009" t="str">
        <f>IF(ISNUMBER(SEARCH("|",D2009)),LEFT(D2009,SEARCH("|",D2009)-1),D2009)</f>
        <v>Comedy</v>
      </c>
      <c r="K2009">
        <f>(C2009-H2009)</f>
        <v>-72160</v>
      </c>
      <c r="L2009">
        <f>CORREL(H2009:H5794,C2009:C5794)</f>
        <v>7.7509114088809478E-2</v>
      </c>
    </row>
    <row r="2010" spans="1:12">
      <c r="A2010" t="s">
        <v>3625</v>
      </c>
      <c r="B2010">
        <v>92</v>
      </c>
      <c r="C2010">
        <v>2926565</v>
      </c>
      <c r="D2010" t="s">
        <v>65</v>
      </c>
      <c r="E2010" t="s">
        <v>3626</v>
      </c>
      <c r="F2010" t="s">
        <v>15</v>
      </c>
      <c r="G2010" t="s">
        <v>16</v>
      </c>
      <c r="H2010">
        <v>3000000</v>
      </c>
      <c r="I2010">
        <v>6.5</v>
      </c>
      <c r="J2010" t="str">
        <f>IF(ISNUMBER(SEARCH("|",D2010)),LEFT(D2010,SEARCH("|",D2010)-1),D2010)</f>
        <v>Comedy</v>
      </c>
      <c r="K2010">
        <f>(C2010-H2010)</f>
        <v>-73435</v>
      </c>
      <c r="L2010">
        <f>CORREL(H2010:H5795,C2010:C5795)</f>
        <v>7.7454664000841486E-2</v>
      </c>
    </row>
    <row r="2011" spans="1:12">
      <c r="A2011" t="s">
        <v>1637</v>
      </c>
      <c r="B2011">
        <v>94</v>
      </c>
      <c r="C2011">
        <v>2912363</v>
      </c>
      <c r="D2011" t="s">
        <v>326</v>
      </c>
      <c r="E2011" t="s">
        <v>3627</v>
      </c>
      <c r="F2011" t="s">
        <v>3628</v>
      </c>
      <c r="G2011" t="s">
        <v>153</v>
      </c>
      <c r="H2011">
        <v>3000000</v>
      </c>
      <c r="I2011">
        <v>7.3</v>
      </c>
      <c r="J2011" t="str">
        <f>IF(ISNUMBER(SEARCH("|",D2011)),LEFT(D2011,SEARCH("|",D2011)-1),D2011)</f>
        <v>Crime</v>
      </c>
      <c r="K2011">
        <f>(C2011-H2011)</f>
        <v>-87637</v>
      </c>
      <c r="L2011">
        <f>CORREL(H2011:H5796,C2011:C5796)</f>
        <v>7.7409202429837023E-2</v>
      </c>
    </row>
    <row r="2012" spans="1:12">
      <c r="A2012" t="s">
        <v>3629</v>
      </c>
      <c r="B2012">
        <v>96</v>
      </c>
      <c r="C2012">
        <v>11798</v>
      </c>
      <c r="D2012" t="s">
        <v>3630</v>
      </c>
      <c r="E2012" t="s">
        <v>3631</v>
      </c>
      <c r="F2012" t="s">
        <v>15</v>
      </c>
      <c r="G2012" t="s">
        <v>16</v>
      </c>
      <c r="H2012">
        <v>100000</v>
      </c>
      <c r="I2012">
        <v>4.7</v>
      </c>
      <c r="J2012" t="str">
        <f>IF(ISNUMBER(SEARCH("|",D2012)),LEFT(D2012,SEARCH("|",D2012)-1),D2012)</f>
        <v>Comedy</v>
      </c>
      <c r="K2012">
        <f>(C2012-H2012)</f>
        <v>-88202</v>
      </c>
      <c r="L2012">
        <f>CORREL(H2012:H5797,C2012:C5797)</f>
        <v>7.7363649374837501E-2</v>
      </c>
    </row>
    <row r="2013" spans="1:12">
      <c r="A2013" t="s">
        <v>3632</v>
      </c>
      <c r="B2013">
        <v>104</v>
      </c>
      <c r="C2013">
        <v>1900725</v>
      </c>
      <c r="D2013" t="s">
        <v>3633</v>
      </c>
      <c r="E2013" t="s">
        <v>3634</v>
      </c>
      <c r="F2013" t="s">
        <v>15</v>
      </c>
      <c r="G2013" t="s">
        <v>138</v>
      </c>
      <c r="H2013">
        <v>2000000</v>
      </c>
      <c r="I2013">
        <v>7.4</v>
      </c>
      <c r="J2013" t="str">
        <f>IF(ISNUMBER(SEARCH("|",D2013)),LEFT(D2013,SEARCH("|",D2013)-1),D2013)</f>
        <v>Crime</v>
      </c>
      <c r="K2013">
        <f>(C2013-H2013)</f>
        <v>-99275</v>
      </c>
      <c r="L2013">
        <f>CORREL(H2013:H5798,C2013:C5798)</f>
        <v>7.7308442875630712E-2</v>
      </c>
    </row>
    <row r="2014" spans="1:12">
      <c r="A2014" t="s">
        <v>582</v>
      </c>
      <c r="B2014">
        <v>100</v>
      </c>
      <c r="C2014">
        <v>19900000</v>
      </c>
      <c r="D2014" t="s">
        <v>2791</v>
      </c>
      <c r="E2014" t="s">
        <v>3635</v>
      </c>
      <c r="F2014" t="s">
        <v>15</v>
      </c>
      <c r="G2014" t="s">
        <v>16</v>
      </c>
      <c r="H2014">
        <v>20000000</v>
      </c>
      <c r="I2014">
        <v>4.5</v>
      </c>
      <c r="J2014" t="str">
        <f>IF(ISNUMBER(SEARCH("|",D2014)),LEFT(D2014,SEARCH("|",D2014)-1),D2014)</f>
        <v>Comedy</v>
      </c>
      <c r="K2014">
        <f>(C2014-H2014)</f>
        <v>-100000</v>
      </c>
      <c r="L2014">
        <f>CORREL(H2014:H5799,C2014:C5799)</f>
        <v>7.7259488703069382E-2</v>
      </c>
    </row>
    <row r="2015" spans="1:12">
      <c r="A2015" t="s">
        <v>3636</v>
      </c>
      <c r="B2015">
        <v>84</v>
      </c>
      <c r="C2015">
        <v>5895238</v>
      </c>
      <c r="D2015" t="s">
        <v>380</v>
      </c>
      <c r="E2015" t="s">
        <v>3637</v>
      </c>
      <c r="F2015" t="s">
        <v>1316</v>
      </c>
      <c r="G2015" t="s">
        <v>16</v>
      </c>
      <c r="H2015">
        <v>6000000</v>
      </c>
      <c r="I2015">
        <v>5.5</v>
      </c>
      <c r="J2015" t="str">
        <f>IF(ISNUMBER(SEARCH("|",D2015)),LEFT(D2015,SEARCH("|",D2015)-1),D2015)</f>
        <v>Comedy</v>
      </c>
      <c r="K2015">
        <f>(C2015-H2015)</f>
        <v>-104762</v>
      </c>
      <c r="L2015">
        <f>CORREL(H2015:H5800,C2015:C5800)</f>
        <v>7.7258681578273258E-2</v>
      </c>
    </row>
    <row r="2016" spans="1:12">
      <c r="A2016" t="s">
        <v>3638</v>
      </c>
      <c r="B2016">
        <v>86</v>
      </c>
      <c r="C2016">
        <v>111300</v>
      </c>
      <c r="D2016" t="s">
        <v>768</v>
      </c>
      <c r="E2016" t="s">
        <v>3639</v>
      </c>
      <c r="F2016" t="s">
        <v>15</v>
      </c>
      <c r="G2016" t="s">
        <v>16</v>
      </c>
      <c r="H2016">
        <v>225000</v>
      </c>
      <c r="I2016">
        <v>7.5</v>
      </c>
      <c r="J2016" t="str">
        <f>IF(ISNUMBER(SEARCH("|",D2016)),LEFT(D2016,SEARCH("|",D2016)-1),D2016)</f>
        <v>Documentary</v>
      </c>
      <c r="K2016">
        <f>(C2016-H2016)</f>
        <v>-113700</v>
      </c>
      <c r="L2016">
        <f>CORREL(H2016:H5801,C2016:C5801)</f>
        <v>7.7222226641917177E-2</v>
      </c>
    </row>
    <row r="2017" spans="1:12">
      <c r="A2017" t="s">
        <v>1544</v>
      </c>
      <c r="B2017">
        <v>97</v>
      </c>
      <c r="C2017">
        <v>78030</v>
      </c>
      <c r="D2017" t="s">
        <v>256</v>
      </c>
      <c r="E2017" t="s">
        <v>3640</v>
      </c>
      <c r="F2017" t="s">
        <v>15</v>
      </c>
      <c r="G2017" t="s">
        <v>16</v>
      </c>
      <c r="H2017">
        <v>200000</v>
      </c>
      <c r="I2017">
        <v>6.5</v>
      </c>
      <c r="J2017" t="str">
        <f>IF(ISNUMBER(SEARCH("|",D2017)),LEFT(D2017,SEARCH("|",D2017)-1),D2017)</f>
        <v>Drama</v>
      </c>
      <c r="K2017">
        <f>(C2017-H2017)</f>
        <v>-121970</v>
      </c>
      <c r="L2017">
        <f>CORREL(H2017:H5802,C2017:C5802)</f>
        <v>7.7167156635901221E-2</v>
      </c>
    </row>
    <row r="2018" spans="1:12">
      <c r="A2018" t="s">
        <v>3641</v>
      </c>
      <c r="B2018">
        <v>87</v>
      </c>
      <c r="C2018">
        <v>26876529</v>
      </c>
      <c r="D2018" t="s">
        <v>583</v>
      </c>
      <c r="E2018" t="s">
        <v>3642</v>
      </c>
      <c r="F2018" t="s">
        <v>15</v>
      </c>
      <c r="G2018" t="s">
        <v>90</v>
      </c>
      <c r="H2018">
        <v>27000000</v>
      </c>
      <c r="I2018">
        <v>3.9</v>
      </c>
      <c r="J2018" t="str">
        <f>IF(ISNUMBER(SEARCH("|",D2018)),LEFT(D2018,SEARCH("|",D2018)-1),D2018)</f>
        <v>Horror</v>
      </c>
      <c r="K2018">
        <f>(C2018-H2018)</f>
        <v>-123471</v>
      </c>
      <c r="L2018">
        <f>CORREL(H2018:H5803,C2018:C5803)</f>
        <v>7.7111906126622679E-2</v>
      </c>
    </row>
    <row r="2019" spans="1:12">
      <c r="A2019" t="s">
        <v>3643</v>
      </c>
      <c r="B2019">
        <v>88</v>
      </c>
      <c r="C2019">
        <v>59379</v>
      </c>
      <c r="D2019" t="s">
        <v>3644</v>
      </c>
      <c r="E2019" t="s">
        <v>3645</v>
      </c>
      <c r="F2019" t="s">
        <v>15</v>
      </c>
      <c r="G2019" t="s">
        <v>16</v>
      </c>
      <c r="H2019">
        <v>200000</v>
      </c>
      <c r="I2019">
        <v>6.8</v>
      </c>
      <c r="J2019" t="str">
        <f>IF(ISNUMBER(SEARCH("|",D2019)),LEFT(D2019,SEARCH("|",D2019)-1),D2019)</f>
        <v>Comedy</v>
      </c>
      <c r="K2019">
        <f>(C2019-H2019)</f>
        <v>-140621</v>
      </c>
      <c r="L2019">
        <f>CORREL(H2019:H5804,C2019:C5804)</f>
        <v>7.7123911713350257E-2</v>
      </c>
    </row>
    <row r="2020" spans="1:12">
      <c r="A2020" t="s">
        <v>3646</v>
      </c>
      <c r="B2020">
        <v>80</v>
      </c>
      <c r="C2020">
        <v>5858</v>
      </c>
      <c r="D2020" t="s">
        <v>768</v>
      </c>
      <c r="E2020" t="s">
        <v>3647</v>
      </c>
      <c r="F2020" t="s">
        <v>15</v>
      </c>
      <c r="G2020" t="s">
        <v>16</v>
      </c>
      <c r="H2020">
        <v>150000</v>
      </c>
      <c r="I2020">
        <v>7.1</v>
      </c>
      <c r="J2020" t="str">
        <f>IF(ISNUMBER(SEARCH("|",D2020)),LEFT(D2020,SEARCH("|",D2020)-1),D2020)</f>
        <v>Documentary</v>
      </c>
      <c r="K2020">
        <f>(C2020-H2020)</f>
        <v>-144142</v>
      </c>
      <c r="L2020">
        <f>CORREL(H2020:H5805,C2020:C5805)</f>
        <v>7.7068532523048905E-2</v>
      </c>
    </row>
    <row r="2021" spans="1:12">
      <c r="A2021" t="s">
        <v>3648</v>
      </c>
      <c r="B2021">
        <v>72</v>
      </c>
      <c r="C2021">
        <v>4914</v>
      </c>
      <c r="D2021" t="s">
        <v>3649</v>
      </c>
      <c r="E2021" t="s">
        <v>3650</v>
      </c>
      <c r="F2021" t="s">
        <v>15</v>
      </c>
      <c r="G2021" t="s">
        <v>16</v>
      </c>
      <c r="H2021">
        <v>150000</v>
      </c>
      <c r="I2021">
        <v>7</v>
      </c>
      <c r="J2021" t="str">
        <f>IF(ISNUMBER(SEARCH("|",D2021)),LEFT(D2021,SEARCH("|",D2021)-1),D2021)</f>
        <v>Adventure</v>
      </c>
      <c r="K2021">
        <f>(C2021-H2021)</f>
        <v>-145086</v>
      </c>
      <c r="L2021">
        <f>CORREL(H2021:H5806,C2021:C5806)</f>
        <v>7.7012897026503685E-2</v>
      </c>
    </row>
    <row r="2022" spans="1:12">
      <c r="A2022" t="s">
        <v>3651</v>
      </c>
      <c r="B2022">
        <v>95</v>
      </c>
      <c r="C2022">
        <v>12438</v>
      </c>
      <c r="D2022" t="s">
        <v>20</v>
      </c>
      <c r="E2022" t="s">
        <v>3652</v>
      </c>
      <c r="F2022" t="s">
        <v>15</v>
      </c>
      <c r="G2022" t="s">
        <v>16</v>
      </c>
      <c r="H2022">
        <v>160000</v>
      </c>
      <c r="I2022">
        <v>8.1</v>
      </c>
      <c r="J2022" t="str">
        <f>IF(ISNUMBER(SEARCH("|",D2022)),LEFT(D2022,SEARCH("|",D2022)-1),D2022)</f>
        <v>Drama</v>
      </c>
      <c r="K2022">
        <f>(C2022-H2022)</f>
        <v>-147562</v>
      </c>
      <c r="L2022">
        <f>CORREL(H2022:H5807,C2022:C5807)</f>
        <v>7.6957181474832326E-2</v>
      </c>
    </row>
    <row r="2023" spans="1:12">
      <c r="A2023" t="s">
        <v>3653</v>
      </c>
      <c r="B2023">
        <v>86</v>
      </c>
      <c r="C2023">
        <v>334041</v>
      </c>
      <c r="D2023" t="s">
        <v>2699</v>
      </c>
      <c r="E2023" t="s">
        <v>3654</v>
      </c>
      <c r="F2023" t="s">
        <v>15</v>
      </c>
      <c r="G2023" t="s">
        <v>16</v>
      </c>
      <c r="H2023">
        <v>500000</v>
      </c>
      <c r="I2023">
        <v>6.5</v>
      </c>
      <c r="J2023" t="str">
        <f>IF(ISNUMBER(SEARCH("|",D2023)),LEFT(D2023,SEARCH("|",D2023)-1),D2023)</f>
        <v>Crime</v>
      </c>
      <c r="K2023">
        <f>(C2023-H2023)</f>
        <v>-165959</v>
      </c>
      <c r="L2023">
        <f>CORREL(H2023:H5808,C2023:C5808)</f>
        <v>7.6901416537533476E-2</v>
      </c>
    </row>
    <row r="2024" spans="1:12">
      <c r="A2024" t="s">
        <v>2916</v>
      </c>
      <c r="B2024">
        <v>149</v>
      </c>
      <c r="C2024">
        <v>25809813</v>
      </c>
      <c r="D2024" t="s">
        <v>394</v>
      </c>
      <c r="E2024" t="s">
        <v>3655</v>
      </c>
      <c r="F2024" t="s">
        <v>15</v>
      </c>
      <c r="G2024" t="s">
        <v>16</v>
      </c>
      <c r="H2024">
        <v>26000000</v>
      </c>
      <c r="I2024">
        <v>6.9</v>
      </c>
      <c r="J2024" t="str">
        <f>IF(ISNUMBER(SEARCH("|",D2024)),LEFT(D2024,SEARCH("|",D2024)-1),D2024)</f>
        <v>Comedy</v>
      </c>
      <c r="K2024">
        <f>(C2024-H2024)</f>
        <v>-190187</v>
      </c>
      <c r="L2024">
        <f>CORREL(H2024:H5809,C2024:C5809)</f>
        <v>7.6846694490026915E-2</v>
      </c>
    </row>
    <row r="2025" spans="1:12">
      <c r="A2025" t="s">
        <v>3656</v>
      </c>
      <c r="B2025">
        <v>109</v>
      </c>
      <c r="C2025">
        <v>5199</v>
      </c>
      <c r="D2025" t="s">
        <v>385</v>
      </c>
      <c r="E2025" t="s">
        <v>3657</v>
      </c>
      <c r="F2025" t="s">
        <v>15</v>
      </c>
      <c r="G2025" t="s">
        <v>16</v>
      </c>
      <c r="H2025">
        <v>200000</v>
      </c>
      <c r="I2025">
        <v>6.6</v>
      </c>
      <c r="J2025" t="str">
        <f>IF(ISNUMBER(SEARCH("|",D2025)),LEFT(D2025,SEARCH("|",D2025)-1),D2025)</f>
        <v>Drama</v>
      </c>
      <c r="K2025">
        <f>(C2025-H2025)</f>
        <v>-194801</v>
      </c>
      <c r="L2025">
        <f>CORREL(H2025:H5810,C2025:C5810)</f>
        <v>7.6856873062325831E-2</v>
      </c>
    </row>
    <row r="2026" spans="1:12">
      <c r="A2026" t="s">
        <v>613</v>
      </c>
      <c r="B2026">
        <v>100</v>
      </c>
      <c r="C2026">
        <v>9801782</v>
      </c>
      <c r="D2026" t="s">
        <v>1259</v>
      </c>
      <c r="E2026" t="s">
        <v>3658</v>
      </c>
      <c r="F2026" t="s">
        <v>15</v>
      </c>
      <c r="G2026" t="s">
        <v>16</v>
      </c>
      <c r="H2026">
        <v>10000000</v>
      </c>
      <c r="I2026">
        <v>6.3</v>
      </c>
      <c r="J2026" t="str">
        <f>IF(ISNUMBER(SEARCH("|",D2026)),LEFT(D2026,SEARCH("|",D2026)-1),D2026)</f>
        <v>Comedy</v>
      </c>
      <c r="K2026">
        <f>(C2026-H2026)</f>
        <v>-198218</v>
      </c>
      <c r="L2026">
        <f>CORREL(H2026:H5811,C2026:C5811)</f>
        <v>7.6800971581045874E-2</v>
      </c>
    </row>
    <row r="2027" spans="1:12">
      <c r="A2027" t="s">
        <v>3659</v>
      </c>
      <c r="B2027">
        <v>106</v>
      </c>
      <c r="C2027">
        <v>1111</v>
      </c>
      <c r="D2027" t="s">
        <v>3660</v>
      </c>
      <c r="E2027" t="s">
        <v>3661</v>
      </c>
      <c r="F2027" t="s">
        <v>15</v>
      </c>
      <c r="G2027" t="s">
        <v>16</v>
      </c>
      <c r="H2027">
        <v>200000</v>
      </c>
      <c r="I2027">
        <v>7.7</v>
      </c>
      <c r="J2027" t="str">
        <f>IF(ISNUMBER(SEARCH("|",D2027)),LEFT(D2027,SEARCH("|",D2027)-1),D2027)</f>
        <v>Crime</v>
      </c>
      <c r="K2027">
        <f>(C2027-H2027)</f>
        <v>-198889</v>
      </c>
      <c r="L2027">
        <f>CORREL(H2027:H5812,C2027:C5812)</f>
        <v>7.6775400815349518E-2</v>
      </c>
    </row>
    <row r="2028" spans="1:12">
      <c r="A2028" t="s">
        <v>3662</v>
      </c>
      <c r="B2028">
        <v>99</v>
      </c>
      <c r="C2028">
        <v>49494</v>
      </c>
      <c r="D2028" t="s">
        <v>493</v>
      </c>
      <c r="E2028" t="s">
        <v>3663</v>
      </c>
      <c r="F2028" t="s">
        <v>15</v>
      </c>
      <c r="G2028" t="s">
        <v>16</v>
      </c>
      <c r="H2028">
        <v>250000</v>
      </c>
      <c r="I2028">
        <v>3.9</v>
      </c>
      <c r="J2028" t="str">
        <f>IF(ISNUMBER(SEARCH("|",D2028)),LEFT(D2028,SEARCH("|",D2028)-1),D2028)</f>
        <v>Drama</v>
      </c>
      <c r="K2028">
        <f>(C2028-H2028)</f>
        <v>-200506</v>
      </c>
      <c r="L2028">
        <f>CORREL(H2028:H5813,C2028:C5813)</f>
        <v>7.6719361224476285E-2</v>
      </c>
    </row>
    <row r="2029" spans="1:12">
      <c r="A2029" t="s">
        <v>3664</v>
      </c>
      <c r="B2029">
        <v>119</v>
      </c>
      <c r="C2029">
        <v>798341</v>
      </c>
      <c r="D2029" t="s">
        <v>3665</v>
      </c>
      <c r="E2029" t="s">
        <v>3666</v>
      </c>
      <c r="F2029" t="s">
        <v>15</v>
      </c>
      <c r="G2029" t="s">
        <v>16</v>
      </c>
      <c r="H2029">
        <v>1000000</v>
      </c>
      <c r="I2029">
        <v>7.2</v>
      </c>
      <c r="J2029" t="str">
        <f>IF(ISNUMBER(SEARCH("|",D2029)),LEFT(D2029,SEARCH("|",D2029)-1),D2029)</f>
        <v>Crime</v>
      </c>
      <c r="K2029">
        <f>(C2029-H2029)</f>
        <v>-201659</v>
      </c>
      <c r="L2029">
        <f>CORREL(H2029:H5814,C2029:C5814)</f>
        <v>7.666341102471029E-2</v>
      </c>
    </row>
    <row r="2030" spans="1:12">
      <c r="A2030" t="s">
        <v>3667</v>
      </c>
      <c r="B2030">
        <v>98</v>
      </c>
      <c r="C2030">
        <v>295468</v>
      </c>
      <c r="D2030" t="s">
        <v>128</v>
      </c>
      <c r="E2030" t="s">
        <v>3668</v>
      </c>
      <c r="F2030" t="s">
        <v>15</v>
      </c>
      <c r="G2030" t="s">
        <v>16</v>
      </c>
      <c r="H2030">
        <v>500000</v>
      </c>
      <c r="I2030">
        <v>6</v>
      </c>
      <c r="J2030" t="str">
        <f>IF(ISNUMBER(SEARCH("|",D2030)),LEFT(D2030,SEARCH("|",D2030)-1),D2030)</f>
        <v>Comedy</v>
      </c>
      <c r="K2030">
        <f>(C2030-H2030)</f>
        <v>-204532</v>
      </c>
      <c r="L2030">
        <f>CORREL(H2030:H5815,C2030:C5815)</f>
        <v>7.6609940136154117E-2</v>
      </c>
    </row>
    <row r="2031" spans="1:12">
      <c r="A2031" t="s">
        <v>3669</v>
      </c>
      <c r="B2031">
        <v>88</v>
      </c>
      <c r="C2031">
        <v>1523883</v>
      </c>
      <c r="D2031" t="s">
        <v>3670</v>
      </c>
      <c r="E2031" t="s">
        <v>3671</v>
      </c>
      <c r="F2031" t="s">
        <v>15</v>
      </c>
      <c r="G2031" t="s">
        <v>16</v>
      </c>
      <c r="H2031">
        <v>1750211</v>
      </c>
      <c r="I2031">
        <v>7.8</v>
      </c>
      <c r="J2031" t="str">
        <f>IF(ISNUMBER(SEARCH("|",D2031)),LEFT(D2031,SEARCH("|",D2031)-1),D2031)</f>
        <v>Documentary</v>
      </c>
      <c r="K2031">
        <f>(C2031-H2031)</f>
        <v>-226328</v>
      </c>
      <c r="L2031">
        <f>CORREL(H2031:H5816,C2031:C5816)</f>
        <v>7.6554684059175551E-2</v>
      </c>
    </row>
    <row r="2032" spans="1:12">
      <c r="A2032" t="s">
        <v>3672</v>
      </c>
      <c r="B2032">
        <v>81</v>
      </c>
      <c r="C2032">
        <v>18195</v>
      </c>
      <c r="D2032" t="s">
        <v>3673</v>
      </c>
      <c r="E2032" t="s">
        <v>3674</v>
      </c>
      <c r="F2032" t="s">
        <v>15</v>
      </c>
      <c r="G2032" t="s">
        <v>16</v>
      </c>
      <c r="H2032">
        <v>250000</v>
      </c>
      <c r="I2032">
        <v>6.3</v>
      </c>
      <c r="J2032" t="str">
        <f>IF(ISNUMBER(SEARCH("|",D2032)),LEFT(D2032,SEARCH("|",D2032)-1),D2032)</f>
        <v>Sci-Fi</v>
      </c>
      <c r="K2032">
        <f>(C2032-H2032)</f>
        <v>-231805</v>
      </c>
      <c r="L2032">
        <f>CORREL(H2032:H5817,C2032:C5817)</f>
        <v>7.6503535366605771E-2</v>
      </c>
    </row>
    <row r="2033" spans="1:12">
      <c r="A2033" t="s">
        <v>3675</v>
      </c>
      <c r="B2033">
        <v>95</v>
      </c>
      <c r="C2033">
        <v>1060591</v>
      </c>
      <c r="D2033" t="s">
        <v>233</v>
      </c>
      <c r="E2033" t="s">
        <v>3676</v>
      </c>
      <c r="F2033" t="s">
        <v>3677</v>
      </c>
      <c r="G2033" t="s">
        <v>357</v>
      </c>
      <c r="H2033">
        <v>1300000</v>
      </c>
      <c r="I2033">
        <v>7.2</v>
      </c>
      <c r="J2033" t="str">
        <f>IF(ISNUMBER(SEARCH("|",D2033)),LEFT(D2033,SEARCH("|",D2033)-1),D2033)</f>
        <v>Comedy</v>
      </c>
      <c r="K2033">
        <f>(C2033-H2033)</f>
        <v>-239409</v>
      </c>
      <c r="L2033">
        <f>CORREL(H2033:H5818,C2033:C5818)</f>
        <v>7.6447206248822105E-2</v>
      </c>
    </row>
    <row r="2034" spans="1:12">
      <c r="A2034" t="s">
        <v>3678</v>
      </c>
      <c r="B2034">
        <v>91</v>
      </c>
      <c r="C2034">
        <v>243347</v>
      </c>
      <c r="D2034" t="s">
        <v>716</v>
      </c>
      <c r="E2034" t="s">
        <v>3679</v>
      </c>
      <c r="F2034" t="s">
        <v>15</v>
      </c>
      <c r="G2034" t="s">
        <v>16</v>
      </c>
      <c r="H2034">
        <v>500000</v>
      </c>
      <c r="I2034">
        <v>5.3</v>
      </c>
      <c r="J2034" t="str">
        <f>IF(ISNUMBER(SEARCH("|",D2034)),LEFT(D2034,SEARCH("|",D2034)-1),D2034)</f>
        <v>Crime</v>
      </c>
      <c r="K2034">
        <f>(C2034-H2034)</f>
        <v>-256653</v>
      </c>
      <c r="L2034">
        <f>CORREL(H2034:H5819,C2034:C5819)</f>
        <v>7.6394367716610442E-2</v>
      </c>
    </row>
    <row r="2035" spans="1:12">
      <c r="A2035" t="s">
        <v>2043</v>
      </c>
      <c r="B2035">
        <v>94</v>
      </c>
      <c r="C2035">
        <v>40542</v>
      </c>
      <c r="D2035" t="s">
        <v>20</v>
      </c>
      <c r="E2035" t="s">
        <v>3680</v>
      </c>
      <c r="F2035" t="s">
        <v>15</v>
      </c>
      <c r="G2035" t="s">
        <v>16</v>
      </c>
      <c r="H2035">
        <v>300000</v>
      </c>
      <c r="I2035">
        <v>5.5</v>
      </c>
      <c r="J2035" t="str">
        <f>IF(ISNUMBER(SEARCH("|",D2035)),LEFT(D2035,SEARCH("|",D2035)-1),D2035)</f>
        <v>Drama</v>
      </c>
      <c r="K2035">
        <f>(C2035-H2035)</f>
        <v>-259458</v>
      </c>
      <c r="L2035">
        <f>CORREL(H2035:H5820,C2035:C5820)</f>
        <v>7.6338688153018988E-2</v>
      </c>
    </row>
    <row r="2036" spans="1:12">
      <c r="A2036" t="s">
        <v>3681</v>
      </c>
      <c r="B2036">
        <v>94</v>
      </c>
      <c r="C2036">
        <v>237301</v>
      </c>
      <c r="D2036" t="s">
        <v>227</v>
      </c>
      <c r="E2036" t="s">
        <v>3682</v>
      </c>
      <c r="F2036" t="s">
        <v>15</v>
      </c>
      <c r="G2036" t="s">
        <v>153</v>
      </c>
      <c r="H2036">
        <v>500000</v>
      </c>
      <c r="I2036">
        <v>6.4</v>
      </c>
      <c r="J2036" t="str">
        <f>IF(ISNUMBER(SEARCH("|",D2036)),LEFT(D2036,SEARCH("|",D2036)-1),D2036)</f>
        <v>Drama</v>
      </c>
      <c r="K2036">
        <f>(C2036-H2036)</f>
        <v>-262699</v>
      </c>
      <c r="L2036">
        <f>CORREL(H2036:H5821,C2036:C5821)</f>
        <v>7.6282234175663974E-2</v>
      </c>
    </row>
    <row r="2037" spans="1:12">
      <c r="A2037" t="s">
        <v>3683</v>
      </c>
      <c r="B2037">
        <v>82</v>
      </c>
      <c r="C2037">
        <v>126387</v>
      </c>
      <c r="D2037" t="s">
        <v>140</v>
      </c>
      <c r="E2037" t="s">
        <v>3684</v>
      </c>
      <c r="F2037" t="s">
        <v>2965</v>
      </c>
      <c r="G2037" t="s">
        <v>2966</v>
      </c>
      <c r="H2037">
        <v>400000</v>
      </c>
      <c r="I2037">
        <v>6.9</v>
      </c>
      <c r="J2037" t="str">
        <f>IF(ISNUMBER(SEARCH("|",D2037)),LEFT(D2037,SEARCH("|",D2037)-1),D2037)</f>
        <v>Horror</v>
      </c>
      <c r="K2037">
        <f>(C2037-H2037)</f>
        <v>-273613</v>
      </c>
      <c r="L2037">
        <f>CORREL(H2037:H5822,C2037:C5822)</f>
        <v>7.6226383263529457E-2</v>
      </c>
    </row>
    <row r="2038" spans="1:12">
      <c r="A2038" t="s">
        <v>3685</v>
      </c>
      <c r="B2038">
        <v>114</v>
      </c>
      <c r="C2038">
        <v>1221261</v>
      </c>
      <c r="D2038" t="s">
        <v>716</v>
      </c>
      <c r="E2038" t="s">
        <v>3686</v>
      </c>
      <c r="F2038" t="s">
        <v>1316</v>
      </c>
      <c r="G2038" t="s">
        <v>2121</v>
      </c>
      <c r="H2038">
        <v>1500000</v>
      </c>
      <c r="I2038">
        <v>7.9</v>
      </c>
      <c r="J2038" t="str">
        <f>IF(ISNUMBER(SEARCH("|",D2038)),LEFT(D2038,SEARCH("|",D2038)-1),D2038)</f>
        <v>Crime</v>
      </c>
      <c r="K2038">
        <f>(C2038-H2038)</f>
        <v>-278739</v>
      </c>
      <c r="L2038">
        <f>CORREL(H2038:H5823,C2038:C5823)</f>
        <v>7.6170083747713294E-2</v>
      </c>
    </row>
    <row r="2039" spans="1:12">
      <c r="A2039" t="s">
        <v>3687</v>
      </c>
      <c r="B2039">
        <v>102</v>
      </c>
      <c r="C2039">
        <v>16892</v>
      </c>
      <c r="D2039" t="s">
        <v>768</v>
      </c>
      <c r="E2039" t="s">
        <v>3688</v>
      </c>
      <c r="F2039" t="s">
        <v>15</v>
      </c>
      <c r="G2039" t="s">
        <v>2835</v>
      </c>
      <c r="H2039">
        <v>300000</v>
      </c>
      <c r="I2039">
        <v>7.6</v>
      </c>
      <c r="J2039" t="str">
        <f>IF(ISNUMBER(SEARCH("|",D2039)),LEFT(D2039,SEARCH("|",D2039)-1),D2039)</f>
        <v>Documentary</v>
      </c>
      <c r="K2039">
        <f>(C2039-H2039)</f>
        <v>-283108</v>
      </c>
      <c r="L2039">
        <f>CORREL(H2039:H5824,C2039:C5824)</f>
        <v>7.6117455331898703E-2</v>
      </c>
    </row>
    <row r="2040" spans="1:12">
      <c r="A2040" t="s">
        <v>3689</v>
      </c>
      <c r="B2040">
        <v>95</v>
      </c>
      <c r="C2040">
        <v>2468</v>
      </c>
      <c r="D2040" t="s">
        <v>3565</v>
      </c>
      <c r="E2040" t="s">
        <v>3690</v>
      </c>
      <c r="F2040" t="s">
        <v>15</v>
      </c>
      <c r="G2040" t="s">
        <v>16</v>
      </c>
      <c r="H2040">
        <v>300000</v>
      </c>
      <c r="I2040">
        <v>4.8</v>
      </c>
      <c r="J2040" t="str">
        <f>IF(ISNUMBER(SEARCH("|",D2040)),LEFT(D2040,SEARCH("|",D2040)-1),D2040)</f>
        <v>Thriller</v>
      </c>
      <c r="K2040">
        <f>(C2040-H2040)</f>
        <v>-297532</v>
      </c>
      <c r="L2040">
        <f>CORREL(H2040:H5825,C2040:C5825)</f>
        <v>7.6060631815420679E-2</v>
      </c>
    </row>
    <row r="2041" spans="1:12">
      <c r="A2041" t="s">
        <v>3460</v>
      </c>
      <c r="B2041">
        <v>121</v>
      </c>
      <c r="C2041">
        <v>4700361</v>
      </c>
      <c r="D2041" t="s">
        <v>256</v>
      </c>
      <c r="E2041" t="s">
        <v>3691</v>
      </c>
      <c r="F2041" t="s">
        <v>15</v>
      </c>
      <c r="G2041" t="s">
        <v>16</v>
      </c>
      <c r="H2041">
        <v>5000000</v>
      </c>
      <c r="I2041">
        <v>4.5999999999999996</v>
      </c>
      <c r="J2041" t="str">
        <f>IF(ISNUMBER(SEARCH("|",D2041)),LEFT(D2041,SEARCH("|",D2041)-1),D2041)</f>
        <v>Drama</v>
      </c>
      <c r="K2041">
        <f>(C2041-H2041)</f>
        <v>-299639</v>
      </c>
      <c r="L2041">
        <f>CORREL(H2041:H5826,C2041:C5826)</f>
        <v>7.6003694912756367E-2</v>
      </c>
    </row>
    <row r="2042" spans="1:12">
      <c r="A2042" t="s">
        <v>1302</v>
      </c>
      <c r="B2042">
        <v>112</v>
      </c>
      <c r="C2042">
        <v>16684352</v>
      </c>
      <c r="D2042" t="s">
        <v>128</v>
      </c>
      <c r="E2042" t="s">
        <v>3692</v>
      </c>
      <c r="F2042" t="s">
        <v>15</v>
      </c>
      <c r="G2042" t="s">
        <v>16</v>
      </c>
      <c r="H2042">
        <v>17000000</v>
      </c>
      <c r="I2042">
        <v>6.3</v>
      </c>
      <c r="J2042" t="str">
        <f>IF(ISNUMBER(SEARCH("|",D2042)),LEFT(D2042,SEARCH("|",D2042)-1),D2042)</f>
        <v>Comedy</v>
      </c>
      <c r="K2042">
        <f>(C2042-H2042)</f>
        <v>-315648</v>
      </c>
      <c r="L2042">
        <f>CORREL(H2042:H5827,C2042:C5827)</f>
        <v>7.5962247982349573E-2</v>
      </c>
    </row>
    <row r="2043" spans="1:12">
      <c r="A2043" t="s">
        <v>3693</v>
      </c>
      <c r="B2043">
        <v>108</v>
      </c>
      <c r="C2043">
        <v>2961991</v>
      </c>
      <c r="D2043" t="s">
        <v>410</v>
      </c>
      <c r="E2043" t="s">
        <v>3694</v>
      </c>
      <c r="F2043" t="s">
        <v>15</v>
      </c>
      <c r="G2043" t="s">
        <v>16</v>
      </c>
      <c r="H2043">
        <v>3300000</v>
      </c>
      <c r="I2043">
        <v>6.9</v>
      </c>
      <c r="J2043" t="str">
        <f>IF(ISNUMBER(SEARCH("|",D2043)),LEFT(D2043,SEARCH("|",D2043)-1),D2043)</f>
        <v>Biography</v>
      </c>
      <c r="K2043">
        <f>(C2043-H2043)</f>
        <v>-338009</v>
      </c>
      <c r="L2043">
        <f>CORREL(H2043:H5828,C2043:C5828)</f>
        <v>7.5953685495314227E-2</v>
      </c>
    </row>
    <row r="2044" spans="1:12">
      <c r="A2044" t="s">
        <v>2454</v>
      </c>
      <c r="B2044">
        <v>124</v>
      </c>
      <c r="C2044">
        <v>19661987</v>
      </c>
      <c r="D2044" t="s">
        <v>256</v>
      </c>
      <c r="E2044" t="s">
        <v>3695</v>
      </c>
      <c r="F2044" t="s">
        <v>15</v>
      </c>
      <c r="G2044" t="s">
        <v>16</v>
      </c>
      <c r="H2044">
        <v>20000000</v>
      </c>
      <c r="I2044">
        <v>7.5</v>
      </c>
      <c r="J2044" t="str">
        <f>IF(ISNUMBER(SEARCH("|",D2044)),LEFT(D2044,SEARCH("|",D2044)-1),D2044)</f>
        <v>Drama</v>
      </c>
      <c r="K2044">
        <f>(C2044-H2044)</f>
        <v>-338013</v>
      </c>
      <c r="L2044">
        <f>CORREL(H2044:H5829,C2044:C5829)</f>
        <v>7.5906603924534646E-2</v>
      </c>
    </row>
    <row r="2045" spans="1:12">
      <c r="A2045" t="s">
        <v>3696</v>
      </c>
      <c r="B2045">
        <v>91</v>
      </c>
      <c r="C2045">
        <v>154077</v>
      </c>
      <c r="D2045" t="s">
        <v>65</v>
      </c>
      <c r="E2045" t="s">
        <v>3697</v>
      </c>
      <c r="F2045" t="s">
        <v>15</v>
      </c>
      <c r="G2045" t="s">
        <v>16</v>
      </c>
      <c r="H2045">
        <v>500000</v>
      </c>
      <c r="I2045">
        <v>6.6</v>
      </c>
      <c r="J2045" t="str">
        <f>IF(ISNUMBER(SEARCH("|",D2045)),LEFT(D2045,SEARCH("|",D2045)-1),D2045)</f>
        <v>Comedy</v>
      </c>
      <c r="K2045">
        <f>(C2045-H2045)</f>
        <v>-345923</v>
      </c>
      <c r="L2045">
        <f>CORREL(H2045:H5830,C2045:C5830)</f>
        <v>7.5904677680661489E-2</v>
      </c>
    </row>
    <row r="2046" spans="1:12">
      <c r="A2046" t="s">
        <v>3698</v>
      </c>
      <c r="B2046">
        <v>88</v>
      </c>
      <c r="C2046">
        <v>151389</v>
      </c>
      <c r="D2046" t="s">
        <v>768</v>
      </c>
      <c r="E2046" t="s">
        <v>3699</v>
      </c>
      <c r="F2046" t="s">
        <v>15</v>
      </c>
      <c r="G2046" t="s">
        <v>16</v>
      </c>
      <c r="H2046">
        <v>500000</v>
      </c>
      <c r="I2046">
        <v>7.1</v>
      </c>
      <c r="J2046" t="str">
        <f>IF(ISNUMBER(SEARCH("|",D2046)),LEFT(D2046,SEARCH("|",D2046)-1),D2046)</f>
        <v>Documentary</v>
      </c>
      <c r="K2046">
        <f>(C2046-H2046)</f>
        <v>-348611</v>
      </c>
      <c r="L2046">
        <f>CORREL(H2046:H5831,C2046:C5831)</f>
        <v>7.5848045322854607E-2</v>
      </c>
    </row>
    <row r="2047" spans="1:12">
      <c r="A2047" t="s">
        <v>3700</v>
      </c>
      <c r="B2047">
        <v>93</v>
      </c>
      <c r="C2047">
        <v>145540</v>
      </c>
      <c r="D2047" t="s">
        <v>3507</v>
      </c>
      <c r="E2047" t="s">
        <v>3701</v>
      </c>
      <c r="F2047" t="s">
        <v>15</v>
      </c>
      <c r="G2047" t="s">
        <v>16</v>
      </c>
      <c r="H2047">
        <v>500000</v>
      </c>
      <c r="I2047">
        <v>6.7</v>
      </c>
      <c r="J2047" t="str">
        <f>IF(ISNUMBER(SEARCH("|",D2047)),LEFT(D2047,SEARCH("|",D2047)-1),D2047)</f>
        <v>Drama</v>
      </c>
      <c r="K2047">
        <f>(C2047-H2047)</f>
        <v>-354460</v>
      </c>
      <c r="L2047">
        <f>CORREL(H2047:H5832,C2047:C5832)</f>
        <v>7.5791326335654122E-2</v>
      </c>
    </row>
    <row r="2048" spans="1:12">
      <c r="A2048" t="s">
        <v>1223</v>
      </c>
      <c r="B2048">
        <v>115</v>
      </c>
      <c r="C2048">
        <v>13640000</v>
      </c>
      <c r="D2048" t="s">
        <v>65</v>
      </c>
      <c r="E2048" t="s">
        <v>3702</v>
      </c>
      <c r="F2048" t="s">
        <v>15</v>
      </c>
      <c r="G2048" t="s">
        <v>16</v>
      </c>
      <c r="H2048">
        <v>14000000</v>
      </c>
      <c r="I2048">
        <v>6.9</v>
      </c>
      <c r="J2048" t="str">
        <f>IF(ISNUMBER(SEARCH("|",D2048)),LEFT(D2048,SEARCH("|",D2048)-1),D2048)</f>
        <v>Comedy</v>
      </c>
      <c r="K2048">
        <f>(C2048-H2048)</f>
        <v>-360000</v>
      </c>
      <c r="L2048">
        <f>CORREL(H2048:H5833,C2048:C5833)</f>
        <v>7.5734513329349731E-2</v>
      </c>
    </row>
    <row r="2049" spans="1:12">
      <c r="A2049" t="s">
        <v>3703</v>
      </c>
      <c r="B2049">
        <v>89</v>
      </c>
      <c r="C2049">
        <v>133778</v>
      </c>
      <c r="D2049" t="s">
        <v>3670</v>
      </c>
      <c r="E2049" t="s">
        <v>3704</v>
      </c>
      <c r="F2049" t="s">
        <v>15</v>
      </c>
      <c r="G2049" t="s">
        <v>16</v>
      </c>
      <c r="H2049">
        <v>500000</v>
      </c>
      <c r="I2049">
        <v>8.4</v>
      </c>
      <c r="J2049" t="str">
        <f>IF(ISNUMBER(SEARCH("|",D2049)),LEFT(D2049,SEARCH("|",D2049)-1),D2049)</f>
        <v>Documentary</v>
      </c>
      <c r="K2049">
        <f>(C2049-H2049)</f>
        <v>-366222</v>
      </c>
      <c r="L2049">
        <f>CORREL(H2049:H5834,C2049:C5834)</f>
        <v>7.571834540264083E-2</v>
      </c>
    </row>
    <row r="2050" spans="1:12">
      <c r="A2050" t="s">
        <v>3705</v>
      </c>
      <c r="B2050">
        <v>167</v>
      </c>
      <c r="C2050">
        <v>610991</v>
      </c>
      <c r="D2050" t="s">
        <v>20</v>
      </c>
      <c r="E2050" t="s">
        <v>3706</v>
      </c>
      <c r="F2050" t="s">
        <v>2834</v>
      </c>
      <c r="G2050" t="s">
        <v>2835</v>
      </c>
      <c r="H2050">
        <v>1000000</v>
      </c>
      <c r="I2050">
        <v>6.2</v>
      </c>
      <c r="J2050" t="str">
        <f>IF(ISNUMBER(SEARCH("|",D2050)),LEFT(D2050,SEARCH("|",D2050)-1),D2050)</f>
        <v>Drama</v>
      </c>
      <c r="K2050">
        <f>(C2050-H2050)</f>
        <v>-389009</v>
      </c>
      <c r="L2050">
        <f>CORREL(H2050:H5835,C2050:C5835)</f>
        <v>7.5661382703373858E-2</v>
      </c>
    </row>
    <row r="2051" spans="1:12">
      <c r="A2051" t="s">
        <v>1653</v>
      </c>
      <c r="B2051">
        <v>122</v>
      </c>
      <c r="C2051">
        <v>6601079</v>
      </c>
      <c r="D2051" t="s">
        <v>3007</v>
      </c>
      <c r="E2051" t="s">
        <v>3707</v>
      </c>
      <c r="F2051" t="s">
        <v>15</v>
      </c>
      <c r="G2051" t="s">
        <v>153</v>
      </c>
      <c r="H2051">
        <v>7000000</v>
      </c>
      <c r="I2051">
        <v>6.2</v>
      </c>
      <c r="J2051" t="str">
        <f>IF(ISNUMBER(SEARCH("|",D2051)),LEFT(D2051,SEARCH("|",D2051)-1),D2051)</f>
        <v>Comedy</v>
      </c>
      <c r="K2051">
        <f>(C2051-H2051)</f>
        <v>-398921</v>
      </c>
      <c r="L2051">
        <f>CORREL(H2051:H5836,C2051:C5836)</f>
        <v>7.5606020186438458E-2</v>
      </c>
    </row>
    <row r="2052" spans="1:12">
      <c r="A2052" t="s">
        <v>3708</v>
      </c>
      <c r="B2052">
        <v>82</v>
      </c>
      <c r="C2052">
        <v>98017</v>
      </c>
      <c r="D2052" t="s">
        <v>293</v>
      </c>
      <c r="E2052" t="s">
        <v>3709</v>
      </c>
      <c r="F2052" t="s">
        <v>15</v>
      </c>
      <c r="G2052" t="s">
        <v>357</v>
      </c>
      <c r="H2052">
        <v>500000</v>
      </c>
      <c r="I2052">
        <v>5.8</v>
      </c>
      <c r="J2052" t="str">
        <f>IF(ISNUMBER(SEARCH("|",D2052)),LEFT(D2052,SEARCH("|",D2052)-1),D2052)</f>
        <v>Comedy</v>
      </c>
      <c r="K2052">
        <f>(C2052-H2052)</f>
        <v>-401983</v>
      </c>
      <c r="L2052">
        <f>CORREL(H2052:H5837,C2052:C5837)</f>
        <v>7.5570042957734646E-2</v>
      </c>
    </row>
    <row r="2053" spans="1:12">
      <c r="A2053" t="s">
        <v>1194</v>
      </c>
      <c r="B2053">
        <v>88</v>
      </c>
      <c r="C2053">
        <v>442638</v>
      </c>
      <c r="D2053" t="s">
        <v>1825</v>
      </c>
      <c r="E2053" t="s">
        <v>3710</v>
      </c>
      <c r="F2053" t="s">
        <v>15</v>
      </c>
      <c r="G2053" t="s">
        <v>16</v>
      </c>
      <c r="H2053">
        <v>850000</v>
      </c>
      <c r="I2053">
        <v>7.3</v>
      </c>
      <c r="J2053" t="str">
        <f>IF(ISNUMBER(SEARCH("|",D2053)),LEFT(D2053,SEARCH("|",D2053)-1),D2053)</f>
        <v>Comedy</v>
      </c>
      <c r="K2053">
        <f>(C2053-H2053)</f>
        <v>-407362</v>
      </c>
      <c r="L2053">
        <f>CORREL(H2053:H5838,C2053:C5838)</f>
        <v>7.5512775637278054E-2</v>
      </c>
    </row>
    <row r="2054" spans="1:12">
      <c r="A2054" t="s">
        <v>3711</v>
      </c>
      <c r="B2054">
        <v>84</v>
      </c>
      <c r="C2054">
        <v>34151</v>
      </c>
      <c r="D2054" t="s">
        <v>3712</v>
      </c>
      <c r="E2054" t="s">
        <v>3713</v>
      </c>
      <c r="F2054" t="s">
        <v>3403</v>
      </c>
      <c r="G2054" t="s">
        <v>3404</v>
      </c>
      <c r="H2054">
        <v>450000</v>
      </c>
      <c r="I2054">
        <v>7.2</v>
      </c>
      <c r="J2054" t="str">
        <f>IF(ISNUMBER(SEARCH("|",D2054)),LEFT(D2054,SEARCH("|",D2054)-1),D2054)</f>
        <v>Documentary</v>
      </c>
      <c r="K2054">
        <f>(C2054-H2054)</f>
        <v>-415849</v>
      </c>
      <c r="L2054">
        <f>CORREL(H2054:H5839,C2054:C5839)</f>
        <v>7.5456632432723783E-2</v>
      </c>
    </row>
    <row r="2055" spans="1:12">
      <c r="A2055" t="s">
        <v>1585</v>
      </c>
      <c r="B2055">
        <v>92</v>
      </c>
      <c r="C2055">
        <v>582024</v>
      </c>
      <c r="D2055" t="s">
        <v>1476</v>
      </c>
      <c r="E2055" t="s">
        <v>3714</v>
      </c>
      <c r="F2055" t="s">
        <v>15</v>
      </c>
      <c r="G2055" t="s">
        <v>16</v>
      </c>
      <c r="H2055">
        <v>1000000</v>
      </c>
      <c r="I2055">
        <v>6.2</v>
      </c>
      <c r="J2055" t="str">
        <f>IF(ISNUMBER(SEARCH("|",D2055)),LEFT(D2055,SEARCH("|",D2055)-1),D2055)</f>
        <v>Comedy</v>
      </c>
      <c r="K2055">
        <f>(C2055-H2055)</f>
        <v>-417976</v>
      </c>
      <c r="L2055">
        <f>CORREL(H2055:H5840,C2055:C5840)</f>
        <v>7.5398995618427611E-2</v>
      </c>
    </row>
    <row r="2056" spans="1:12">
      <c r="A2056" t="s">
        <v>1659</v>
      </c>
      <c r="B2056">
        <v>87</v>
      </c>
      <c r="C2056">
        <v>8579684</v>
      </c>
      <c r="D2056" t="s">
        <v>96</v>
      </c>
      <c r="E2056" t="s">
        <v>3715</v>
      </c>
      <c r="F2056" t="s">
        <v>15</v>
      </c>
      <c r="G2056" t="s">
        <v>16</v>
      </c>
      <c r="H2056">
        <v>9000000</v>
      </c>
      <c r="I2056">
        <v>7.4</v>
      </c>
      <c r="J2056" t="str">
        <f>IF(ISNUMBER(SEARCH("|",D2056)),LEFT(D2056,SEARCH("|",D2056)-1),D2056)</f>
        <v>Comedy</v>
      </c>
      <c r="K2056">
        <f>(C2056-H2056)</f>
        <v>-420316</v>
      </c>
      <c r="L2056">
        <f>CORREL(H2056:H5841,C2056:C5841)</f>
        <v>7.534318746000318E-2</v>
      </c>
    </row>
    <row r="2057" spans="1:12">
      <c r="A2057" t="s">
        <v>2564</v>
      </c>
      <c r="B2057">
        <v>106</v>
      </c>
      <c r="C2057">
        <v>171988</v>
      </c>
      <c r="D2057" t="s">
        <v>3716</v>
      </c>
      <c r="E2057" t="s">
        <v>3717</v>
      </c>
      <c r="F2057" t="s">
        <v>15</v>
      </c>
      <c r="G2057" t="s">
        <v>16</v>
      </c>
      <c r="H2057">
        <v>600000</v>
      </c>
      <c r="I2057">
        <v>5.6</v>
      </c>
      <c r="J2057" t="str">
        <f>IF(ISNUMBER(SEARCH("|",D2057)),LEFT(D2057,SEARCH("|",D2057)-1),D2057)</f>
        <v>Action</v>
      </c>
      <c r="K2057">
        <f>(C2057-H2057)</f>
        <v>-428012</v>
      </c>
      <c r="L2057">
        <f>CORREL(H2057:H5842,C2057:C5842)</f>
        <v>7.5312845493815395E-2</v>
      </c>
    </row>
    <row r="2058" spans="1:12">
      <c r="A2058" t="s">
        <v>3718</v>
      </c>
      <c r="B2058">
        <v>87</v>
      </c>
      <c r="C2058">
        <v>3071947</v>
      </c>
      <c r="D2058" t="s">
        <v>1259</v>
      </c>
      <c r="E2058" t="s">
        <v>3719</v>
      </c>
      <c r="F2058" t="s">
        <v>15</v>
      </c>
      <c r="G2058" t="s">
        <v>16</v>
      </c>
      <c r="H2058">
        <v>3500000</v>
      </c>
      <c r="I2058">
        <v>5.4</v>
      </c>
      <c r="J2058" t="str">
        <f>IF(ISNUMBER(SEARCH("|",D2058)),LEFT(D2058,SEARCH("|",D2058)-1),D2058)</f>
        <v>Comedy</v>
      </c>
      <c r="K2058">
        <f>(C2058-H2058)</f>
        <v>-428053</v>
      </c>
      <c r="L2058">
        <f>CORREL(H2058:H5843,C2058:C5843)</f>
        <v>7.5255485661310864E-2</v>
      </c>
    </row>
    <row r="2059" spans="1:12">
      <c r="A2059" t="s">
        <v>618</v>
      </c>
      <c r="B2059">
        <v>84</v>
      </c>
      <c r="C2059">
        <v>52850</v>
      </c>
      <c r="D2059" t="s">
        <v>96</v>
      </c>
      <c r="E2059" t="s">
        <v>3720</v>
      </c>
      <c r="F2059" t="s">
        <v>15</v>
      </c>
      <c r="G2059" t="s">
        <v>16</v>
      </c>
      <c r="H2059">
        <v>500000</v>
      </c>
      <c r="I2059">
        <v>6.2</v>
      </c>
      <c r="J2059" t="str">
        <f>IF(ISNUMBER(SEARCH("|",D2059)),LEFT(D2059,SEARCH("|",D2059)-1),D2059)</f>
        <v>Comedy</v>
      </c>
      <c r="K2059">
        <f>(C2059-H2059)</f>
        <v>-447150</v>
      </c>
      <c r="L2059">
        <f>CORREL(H2059:H5844,C2059:C5844)</f>
        <v>7.5207908356095643E-2</v>
      </c>
    </row>
    <row r="2060" spans="1:12">
      <c r="A2060" t="s">
        <v>3721</v>
      </c>
      <c r="B2060">
        <v>93</v>
      </c>
      <c r="C2060">
        <v>48430</v>
      </c>
      <c r="D2060" t="s">
        <v>1259</v>
      </c>
      <c r="E2060" t="s">
        <v>3722</v>
      </c>
      <c r="F2060" t="s">
        <v>15</v>
      </c>
      <c r="G2060" t="s">
        <v>16</v>
      </c>
      <c r="H2060">
        <v>500000</v>
      </c>
      <c r="I2060">
        <v>6.8</v>
      </c>
      <c r="J2060" t="str">
        <f>IF(ISNUMBER(SEARCH("|",D2060)),LEFT(D2060,SEARCH("|",D2060)-1),D2060)</f>
        <v>Comedy</v>
      </c>
      <c r="K2060">
        <f>(C2060-H2060)</f>
        <v>-451570</v>
      </c>
      <c r="L2060">
        <f>CORREL(H2060:H5845,C2060:C5845)</f>
        <v>7.5149998332645157E-2</v>
      </c>
    </row>
    <row r="2061" spans="1:12">
      <c r="A2061" t="s">
        <v>3723</v>
      </c>
      <c r="B2061">
        <v>115</v>
      </c>
      <c r="C2061">
        <v>41543207</v>
      </c>
      <c r="D2061" t="s">
        <v>453</v>
      </c>
      <c r="E2061" t="s">
        <v>3724</v>
      </c>
      <c r="F2061" t="s">
        <v>15</v>
      </c>
      <c r="G2061" t="s">
        <v>16</v>
      </c>
      <c r="H2061">
        <v>42000000</v>
      </c>
      <c r="I2061">
        <v>6.3</v>
      </c>
      <c r="J2061" t="str">
        <f>IF(ISNUMBER(SEARCH("|",D2061)),LEFT(D2061,SEARCH("|",D2061)-1),D2061)</f>
        <v>Crime</v>
      </c>
      <c r="K2061">
        <f>(C2061-H2061)</f>
        <v>-456793</v>
      </c>
      <c r="L2061">
        <f>CORREL(H2061:H5846,C2061:C5846)</f>
        <v>7.5091994841805246E-2</v>
      </c>
    </row>
    <row r="2062" spans="1:12">
      <c r="A2062" t="s">
        <v>1105</v>
      </c>
      <c r="B2062">
        <v>112</v>
      </c>
      <c r="C2062">
        <v>32645</v>
      </c>
      <c r="D2062" t="s">
        <v>864</v>
      </c>
      <c r="E2062" t="s">
        <v>3725</v>
      </c>
      <c r="F2062" t="s">
        <v>15</v>
      </c>
      <c r="G2062" t="s">
        <v>16</v>
      </c>
      <c r="H2062">
        <v>500000</v>
      </c>
      <c r="I2062">
        <v>7.4</v>
      </c>
      <c r="J2062" t="str">
        <f>IF(ISNUMBER(SEARCH("|",D2062)),LEFT(D2062,SEARCH("|",D2062)-1),D2062)</f>
        <v>Crime</v>
      </c>
      <c r="K2062">
        <f>(C2062-H2062)</f>
        <v>-467355</v>
      </c>
      <c r="L2062">
        <f>CORREL(H2062:H5847,C2062:C5847)</f>
        <v>7.5120705759720324E-2</v>
      </c>
    </row>
    <row r="2063" spans="1:12">
      <c r="A2063" t="s">
        <v>3605</v>
      </c>
      <c r="B2063">
        <v>100</v>
      </c>
      <c r="C2063">
        <v>31937</v>
      </c>
      <c r="D2063" t="s">
        <v>128</v>
      </c>
      <c r="E2063" t="s">
        <v>3726</v>
      </c>
      <c r="F2063" t="s">
        <v>15</v>
      </c>
      <c r="G2063" t="s">
        <v>16</v>
      </c>
      <c r="H2063">
        <v>500000</v>
      </c>
      <c r="I2063">
        <v>5.7</v>
      </c>
      <c r="J2063" t="str">
        <f>IF(ISNUMBER(SEARCH("|",D2063)),LEFT(D2063,SEARCH("|",D2063)-1),D2063)</f>
        <v>Comedy</v>
      </c>
      <c r="K2063">
        <f>(C2063-H2063)</f>
        <v>-468063</v>
      </c>
      <c r="L2063">
        <f>CORREL(H2063:H5848,C2063:C5848)</f>
        <v>7.5062597191916894E-2</v>
      </c>
    </row>
    <row r="2064" spans="1:12">
      <c r="A2064" t="s">
        <v>3727</v>
      </c>
      <c r="B2064">
        <v>123</v>
      </c>
      <c r="C2064">
        <v>34531832</v>
      </c>
      <c r="D2064" t="s">
        <v>106</v>
      </c>
      <c r="E2064" t="s">
        <v>3728</v>
      </c>
      <c r="F2064" t="s">
        <v>15</v>
      </c>
      <c r="G2064" t="s">
        <v>153</v>
      </c>
      <c r="H2064">
        <v>35000000</v>
      </c>
      <c r="I2064">
        <v>7.1</v>
      </c>
      <c r="J2064" t="str">
        <f>IF(ISNUMBER(SEARCH("|",D2064)),LEFT(D2064,SEARCH("|",D2064)-1),D2064)</f>
        <v>Biography</v>
      </c>
      <c r="K2064">
        <f>(C2064-H2064)</f>
        <v>-468168</v>
      </c>
      <c r="L2064">
        <f>CORREL(H2064:H5849,C2064:C5849)</f>
        <v>7.500440322406933E-2</v>
      </c>
    </row>
    <row r="2065" spans="1:12">
      <c r="A2065" t="s">
        <v>3729</v>
      </c>
      <c r="B2065">
        <v>95</v>
      </c>
      <c r="C2065">
        <v>26297</v>
      </c>
      <c r="D2065" t="s">
        <v>2144</v>
      </c>
      <c r="E2065" t="s">
        <v>3730</v>
      </c>
      <c r="F2065" t="s">
        <v>15</v>
      </c>
      <c r="G2065" t="s">
        <v>153</v>
      </c>
      <c r="H2065">
        <v>500000</v>
      </c>
      <c r="I2065">
        <v>6.3</v>
      </c>
      <c r="J2065" t="str">
        <f>IF(ISNUMBER(SEARCH("|",D2065)),LEFT(D2065,SEARCH("|",D2065)-1),D2065)</f>
        <v>Crime</v>
      </c>
      <c r="K2065">
        <f>(C2065-H2065)</f>
        <v>-473703</v>
      </c>
      <c r="L2065">
        <f>CORREL(H2065:H5850,C2065:C5850)</f>
        <v>7.5026783693717305E-2</v>
      </c>
    </row>
    <row r="2066" spans="1:12">
      <c r="A2066" t="s">
        <v>3731</v>
      </c>
      <c r="B2066">
        <v>103</v>
      </c>
      <c r="C2066">
        <v>23000</v>
      </c>
      <c r="D2066" t="s">
        <v>3732</v>
      </c>
      <c r="E2066" t="s">
        <v>3733</v>
      </c>
      <c r="F2066" t="s">
        <v>15</v>
      </c>
      <c r="G2066" t="s">
        <v>16</v>
      </c>
      <c r="H2066">
        <v>500000</v>
      </c>
      <c r="I2066">
        <v>6.2</v>
      </c>
      <c r="J2066" t="str">
        <f>IF(ISNUMBER(SEARCH("|",D2066)),LEFT(D2066,SEARCH("|",D2066)-1),D2066)</f>
        <v>Comedy</v>
      </c>
      <c r="K2066">
        <f>(C2066-H2066)</f>
        <v>-477000</v>
      </c>
      <c r="L2066">
        <f>CORREL(H2066:H5851,C2066:C5851)</f>
        <v>7.4968496016606948E-2</v>
      </c>
    </row>
    <row r="2067" spans="1:12">
      <c r="A2067" t="s">
        <v>3734</v>
      </c>
      <c r="B2067">
        <v>82</v>
      </c>
      <c r="C2067">
        <v>21199</v>
      </c>
      <c r="D2067" t="s">
        <v>3735</v>
      </c>
      <c r="E2067" t="s">
        <v>3736</v>
      </c>
      <c r="F2067" t="s">
        <v>15</v>
      </c>
      <c r="G2067" t="s">
        <v>16</v>
      </c>
      <c r="H2067">
        <v>500000</v>
      </c>
      <c r="I2067">
        <v>6.8</v>
      </c>
      <c r="J2067" t="str">
        <f>IF(ISNUMBER(SEARCH("|",D2067)),LEFT(D2067,SEARCH("|",D2067)-1),D2067)</f>
        <v>Action</v>
      </c>
      <c r="K2067">
        <f>(C2067-H2067)</f>
        <v>-478801</v>
      </c>
      <c r="L2067">
        <f>CORREL(H2067:H5852,C2067:C5852)</f>
        <v>7.4910116530176443E-2</v>
      </c>
    </row>
    <row r="2068" spans="1:12">
      <c r="A2068" t="s">
        <v>3460</v>
      </c>
      <c r="B2068">
        <v>103</v>
      </c>
      <c r="C2068">
        <v>1420578</v>
      </c>
      <c r="D2068" t="s">
        <v>2549</v>
      </c>
      <c r="E2068" t="s">
        <v>3737</v>
      </c>
      <c r="F2068" t="s">
        <v>15</v>
      </c>
      <c r="G2068" t="s">
        <v>16</v>
      </c>
      <c r="H2068">
        <v>1900000</v>
      </c>
      <c r="I2068">
        <v>6.4</v>
      </c>
      <c r="J2068" t="str">
        <f>IF(ISNUMBER(SEARCH("|",D2068)),LEFT(D2068,SEARCH("|",D2068)-1),D2068)</f>
        <v>Drama</v>
      </c>
      <c r="K2068">
        <f>(C2068-H2068)</f>
        <v>-479422</v>
      </c>
      <c r="L2068">
        <f>CORREL(H2068:H5853,C2068:C5853)</f>
        <v>7.4851648484637184E-2</v>
      </c>
    </row>
    <row r="2069" spans="1:12">
      <c r="A2069" t="s">
        <v>3738</v>
      </c>
      <c r="B2069">
        <v>112</v>
      </c>
      <c r="C2069">
        <v>13134</v>
      </c>
      <c r="D2069" t="s">
        <v>385</v>
      </c>
      <c r="E2069" t="s">
        <v>3739</v>
      </c>
      <c r="F2069" t="s">
        <v>15</v>
      </c>
      <c r="G2069" t="s">
        <v>16</v>
      </c>
      <c r="H2069">
        <v>500000</v>
      </c>
      <c r="I2069">
        <v>6.1</v>
      </c>
      <c r="J2069" t="str">
        <f>IF(ISNUMBER(SEARCH("|",D2069)),LEFT(D2069,SEARCH("|",D2069)-1),D2069)</f>
        <v>Drama</v>
      </c>
      <c r="K2069">
        <f>(C2069-H2069)</f>
        <v>-486866</v>
      </c>
      <c r="L2069">
        <f>CORREL(H2069:H5854,C2069:C5854)</f>
        <v>7.479797612568212E-2</v>
      </c>
    </row>
    <row r="2070" spans="1:12">
      <c r="A2070" t="s">
        <v>3740</v>
      </c>
      <c r="B2070">
        <v>91</v>
      </c>
      <c r="C2070">
        <v>12055</v>
      </c>
      <c r="D2070" t="s">
        <v>96</v>
      </c>
      <c r="E2070" t="s">
        <v>3741</v>
      </c>
      <c r="F2070" t="s">
        <v>15</v>
      </c>
      <c r="G2070" t="s">
        <v>16</v>
      </c>
      <c r="H2070">
        <v>500000</v>
      </c>
      <c r="I2070">
        <v>6.5</v>
      </c>
      <c r="J2070" t="str">
        <f>IF(ISNUMBER(SEARCH("|",D2070)),LEFT(D2070,SEARCH("|",D2070)-1),D2070)</f>
        <v>Comedy</v>
      </c>
      <c r="K2070">
        <f>(C2070-H2070)</f>
        <v>-487945</v>
      </c>
      <c r="L2070">
        <f>CORREL(H2070:H5855,C2070:C5855)</f>
        <v>7.4739324599910464E-2</v>
      </c>
    </row>
    <row r="2071" spans="1:12">
      <c r="A2071" t="s">
        <v>340</v>
      </c>
      <c r="B2071">
        <v>87</v>
      </c>
      <c r="C2071">
        <v>34507079</v>
      </c>
      <c r="D2071" t="s">
        <v>113</v>
      </c>
      <c r="E2071" t="s">
        <v>3742</v>
      </c>
      <c r="F2071" t="s">
        <v>15</v>
      </c>
      <c r="G2071" t="s">
        <v>16</v>
      </c>
      <c r="H2071">
        <v>35000000</v>
      </c>
      <c r="I2071">
        <v>5.0999999999999996</v>
      </c>
      <c r="J2071" t="str">
        <f>IF(ISNUMBER(SEARCH("|",D2071)),LEFT(D2071,SEARCH("|",D2071)-1),D2071)</f>
        <v>Action</v>
      </c>
      <c r="K2071">
        <f>(C2071-H2071)</f>
        <v>-492921</v>
      </c>
      <c r="L2071">
        <f>CORREL(H2071:H5856,C2071:C5856)</f>
        <v>7.4680585578062272E-2</v>
      </c>
    </row>
    <row r="2072" spans="1:12">
      <c r="A2072" t="s">
        <v>3743</v>
      </c>
      <c r="B2072">
        <v>87</v>
      </c>
      <c r="C2072">
        <v>1332</v>
      </c>
      <c r="D2072" t="s">
        <v>2642</v>
      </c>
      <c r="E2072" t="s">
        <v>3744</v>
      </c>
      <c r="F2072" t="s">
        <v>15</v>
      </c>
      <c r="G2072" t="s">
        <v>16</v>
      </c>
      <c r="H2072">
        <v>500000</v>
      </c>
      <c r="I2072">
        <v>4.5999999999999996</v>
      </c>
      <c r="J2072" t="str">
        <f>IF(ISNUMBER(SEARCH("|",D2072)),LEFT(D2072,SEARCH("|",D2072)-1),D2072)</f>
        <v>Comedy</v>
      </c>
      <c r="K2072">
        <f>(C2072-H2072)</f>
        <v>-498668</v>
      </c>
      <c r="L2072">
        <f>CORREL(H2072:H5857,C2072:C5857)</f>
        <v>7.4702966058541431E-2</v>
      </c>
    </row>
    <row r="2073" spans="1:12">
      <c r="A2073" t="s">
        <v>3745</v>
      </c>
      <c r="B2073">
        <v>100</v>
      </c>
      <c r="C2073">
        <v>15500000</v>
      </c>
      <c r="D2073" t="s">
        <v>699</v>
      </c>
      <c r="E2073" t="s">
        <v>3746</v>
      </c>
      <c r="F2073" t="s">
        <v>15</v>
      </c>
      <c r="G2073" t="s">
        <v>1097</v>
      </c>
      <c r="H2073">
        <v>16000000</v>
      </c>
      <c r="I2073">
        <v>7</v>
      </c>
      <c r="J2073" t="str">
        <f>IF(ISNUMBER(SEARCH("|",D2073)),LEFT(D2073,SEARCH("|",D2073)-1),D2073)</f>
        <v>Mystery</v>
      </c>
      <c r="K2073">
        <f>(C2073-H2073)</f>
        <v>-500000</v>
      </c>
      <c r="L2073">
        <f>CORREL(H2073:H5858,C2073:C5858)</f>
        <v>7.4644120026541486E-2</v>
      </c>
    </row>
    <row r="2074" spans="1:12">
      <c r="A2074" t="s">
        <v>3747</v>
      </c>
      <c r="B2074">
        <v>96</v>
      </c>
      <c r="C2074">
        <v>31493782</v>
      </c>
      <c r="D2074" t="s">
        <v>716</v>
      </c>
      <c r="E2074" t="s">
        <v>3748</v>
      </c>
      <c r="F2074" t="s">
        <v>15</v>
      </c>
      <c r="G2074" t="s">
        <v>16</v>
      </c>
      <c r="H2074">
        <v>32000000</v>
      </c>
      <c r="I2074">
        <v>7.5</v>
      </c>
      <c r="J2074" t="str">
        <f>IF(ISNUMBER(SEARCH("|",D2074)),LEFT(D2074,SEARCH("|",D2074)-1),D2074)</f>
        <v>Crime</v>
      </c>
      <c r="K2074">
        <f>(C2074-H2074)</f>
        <v>-506218</v>
      </c>
      <c r="L2074">
        <f>CORREL(H2074:H5859,C2074:C5859)</f>
        <v>7.4631893105538472E-2</v>
      </c>
    </row>
    <row r="2075" spans="1:12">
      <c r="A2075" t="s">
        <v>3749</v>
      </c>
      <c r="B2075">
        <v>96</v>
      </c>
      <c r="C2075">
        <v>484221</v>
      </c>
      <c r="D2075" t="s">
        <v>3750</v>
      </c>
      <c r="E2075" t="s">
        <v>3751</v>
      </c>
      <c r="F2075" t="s">
        <v>3131</v>
      </c>
      <c r="G2075" t="s">
        <v>153</v>
      </c>
      <c r="H2075">
        <v>1000000</v>
      </c>
      <c r="I2075">
        <v>8.1999999999999993</v>
      </c>
      <c r="J2075" t="str">
        <f>IF(ISNUMBER(SEARCH("|",D2075)),LEFT(D2075,SEARCH("|",D2075)-1),D2075)</f>
        <v>Biography</v>
      </c>
      <c r="K2075">
        <f>(C2075-H2075)</f>
        <v>-515779</v>
      </c>
      <c r="L2075">
        <f>CORREL(H2075:H5860,C2075:C5860)</f>
        <v>7.4650476681116656E-2</v>
      </c>
    </row>
    <row r="2076" spans="1:12">
      <c r="A2076" t="s">
        <v>3372</v>
      </c>
      <c r="B2076">
        <v>91</v>
      </c>
      <c r="C2076">
        <v>381186</v>
      </c>
      <c r="D2076" t="s">
        <v>493</v>
      </c>
      <c r="E2076" t="s">
        <v>3752</v>
      </c>
      <c r="F2076" t="s">
        <v>15</v>
      </c>
      <c r="G2076" t="s">
        <v>16</v>
      </c>
      <c r="H2076">
        <v>900000</v>
      </c>
      <c r="I2076">
        <v>6.4</v>
      </c>
      <c r="J2076" t="str">
        <f>IF(ISNUMBER(SEARCH("|",D2076)),LEFT(D2076,SEARCH("|",D2076)-1),D2076)</f>
        <v>Drama</v>
      </c>
      <c r="K2076">
        <f>(C2076-H2076)</f>
        <v>-518814</v>
      </c>
      <c r="L2076">
        <f>CORREL(H2076:H5861,C2076:C5861)</f>
        <v>7.4593230461650076E-2</v>
      </c>
    </row>
    <row r="2077" spans="1:12">
      <c r="A2077" t="s">
        <v>3753</v>
      </c>
      <c r="B2077">
        <v>102</v>
      </c>
      <c r="C2077">
        <v>1477002</v>
      </c>
      <c r="D2077" t="s">
        <v>20</v>
      </c>
      <c r="E2077" t="s">
        <v>3754</v>
      </c>
      <c r="F2077" t="s">
        <v>15</v>
      </c>
      <c r="G2077" t="s">
        <v>16</v>
      </c>
      <c r="H2077">
        <v>2000000</v>
      </c>
      <c r="I2077">
        <v>6.9</v>
      </c>
      <c r="J2077" t="str">
        <f>IF(ISNUMBER(SEARCH("|",D2077)),LEFT(D2077,SEARCH("|",D2077)-1),D2077)</f>
        <v>Drama</v>
      </c>
      <c r="K2077">
        <f>(C2077-H2077)</f>
        <v>-522998</v>
      </c>
      <c r="L2077">
        <f>CORREL(H2077:H5862,C2077:C5862)</f>
        <v>7.4535542249164824E-2</v>
      </c>
    </row>
    <row r="2078" spans="1:12">
      <c r="A2078" t="s">
        <v>3755</v>
      </c>
      <c r="B2078">
        <v>130</v>
      </c>
      <c r="C2078">
        <v>9473382</v>
      </c>
      <c r="D2078" t="s">
        <v>3756</v>
      </c>
      <c r="E2078" t="s">
        <v>3757</v>
      </c>
      <c r="F2078" t="s">
        <v>770</v>
      </c>
      <c r="G2078" t="s">
        <v>472</v>
      </c>
      <c r="H2078">
        <v>10000000</v>
      </c>
      <c r="I2078">
        <v>7.7</v>
      </c>
      <c r="J2078" t="str">
        <f>IF(ISNUMBER(SEARCH("|",D2078)),LEFT(D2078,SEARCH("|",D2078)-1),D2078)</f>
        <v>Drama</v>
      </c>
      <c r="K2078">
        <f>(C2078-H2078)</f>
        <v>-526618</v>
      </c>
      <c r="L2078">
        <f>CORREL(H2078:H5863,C2078:C5863)</f>
        <v>7.4481602433185662E-2</v>
      </c>
    </row>
    <row r="2079" spans="1:12">
      <c r="A2079" t="s">
        <v>317</v>
      </c>
      <c r="B2079">
        <v>110</v>
      </c>
      <c r="C2079">
        <v>3468572</v>
      </c>
      <c r="D2079" t="s">
        <v>256</v>
      </c>
      <c r="E2079" t="s">
        <v>3758</v>
      </c>
      <c r="F2079" t="s">
        <v>15</v>
      </c>
      <c r="G2079" t="s">
        <v>16</v>
      </c>
      <c r="H2079">
        <v>4000000</v>
      </c>
      <c r="I2079">
        <v>7.3</v>
      </c>
      <c r="J2079" t="str">
        <f>IF(ISNUMBER(SEARCH("|",D2079)),LEFT(D2079,SEARCH("|",D2079)-1),D2079)</f>
        <v>Drama</v>
      </c>
      <c r="K2079">
        <f>(C2079-H2079)</f>
        <v>-531428</v>
      </c>
      <c r="L2079">
        <f>CORREL(H2079:H5864,C2079:C5864)</f>
        <v>7.4453020992072363E-2</v>
      </c>
    </row>
    <row r="2080" spans="1:12">
      <c r="A2080" t="s">
        <v>3759</v>
      </c>
      <c r="B2080">
        <v>97</v>
      </c>
      <c r="C2080">
        <v>464655</v>
      </c>
      <c r="D2080" t="s">
        <v>65</v>
      </c>
      <c r="E2080" t="s">
        <v>3760</v>
      </c>
      <c r="F2080" t="s">
        <v>15</v>
      </c>
      <c r="G2080" t="s">
        <v>16</v>
      </c>
      <c r="H2080">
        <v>1000000</v>
      </c>
      <c r="I2080">
        <v>7</v>
      </c>
      <c r="J2080" t="str">
        <f>IF(ISNUMBER(SEARCH("|",D2080)),LEFT(D2080,SEARCH("|",D2080)-1),D2080)</f>
        <v>Comedy</v>
      </c>
      <c r="K2080">
        <f>(C2080-H2080)</f>
        <v>-535345</v>
      </c>
      <c r="L2080">
        <f>CORREL(H2080:H5865,C2080:C5865)</f>
        <v>7.4405712450540729E-2</v>
      </c>
    </row>
    <row r="2081" spans="1:12">
      <c r="A2081" t="s">
        <v>3761</v>
      </c>
      <c r="B2081">
        <v>88</v>
      </c>
      <c r="C2081">
        <v>464126</v>
      </c>
      <c r="D2081" t="s">
        <v>256</v>
      </c>
      <c r="E2081" t="s">
        <v>3762</v>
      </c>
      <c r="F2081" t="s">
        <v>15</v>
      </c>
      <c r="G2081" t="s">
        <v>16</v>
      </c>
      <c r="H2081">
        <v>1000000</v>
      </c>
      <c r="I2081">
        <v>6.7</v>
      </c>
      <c r="J2081" t="str">
        <f>IF(ISNUMBER(SEARCH("|",D2081)),LEFT(D2081,SEARCH("|",D2081)-1),D2081)</f>
        <v>Drama</v>
      </c>
      <c r="K2081">
        <f>(C2081-H2081)</f>
        <v>-535874</v>
      </c>
      <c r="L2081">
        <f>CORREL(H2081:H5866,C2081:C5866)</f>
        <v>7.4348046028029247E-2</v>
      </c>
    </row>
    <row r="2082" spans="1:12">
      <c r="A2082" t="s">
        <v>3763</v>
      </c>
      <c r="B2082">
        <v>80</v>
      </c>
      <c r="C2082">
        <v>2245</v>
      </c>
      <c r="D2082" t="s">
        <v>768</v>
      </c>
      <c r="E2082" t="s">
        <v>3764</v>
      </c>
      <c r="F2082" t="s">
        <v>15</v>
      </c>
      <c r="G2082" t="s">
        <v>16</v>
      </c>
      <c r="H2082">
        <v>560000</v>
      </c>
      <c r="I2082">
        <v>7.2</v>
      </c>
      <c r="J2082" t="str">
        <f>IF(ISNUMBER(SEARCH("|",D2082)),LEFT(D2082,SEARCH("|",D2082)-1),D2082)</f>
        <v>Documentary</v>
      </c>
      <c r="K2082">
        <f>(C2082-H2082)</f>
        <v>-557755</v>
      </c>
      <c r="L2082">
        <f>CORREL(H2082:H5867,C2082:C5867)</f>
        <v>7.4290294857793718E-2</v>
      </c>
    </row>
    <row r="2083" spans="1:12">
      <c r="A2083" t="s">
        <v>3765</v>
      </c>
      <c r="B2083">
        <v>93</v>
      </c>
      <c r="C2083">
        <v>35688</v>
      </c>
      <c r="D2083" t="s">
        <v>96</v>
      </c>
      <c r="E2083" t="s">
        <v>3766</v>
      </c>
      <c r="F2083" t="s">
        <v>15</v>
      </c>
      <c r="G2083" t="s">
        <v>16</v>
      </c>
      <c r="H2083">
        <v>600000</v>
      </c>
      <c r="I2083">
        <v>5.0999999999999996</v>
      </c>
      <c r="J2083" t="str">
        <f>IF(ISNUMBER(SEARCH("|",D2083)),LEFT(D2083,SEARCH("|",D2083)-1),D2083)</f>
        <v>Comedy</v>
      </c>
      <c r="K2083">
        <f>(C2083-H2083)</f>
        <v>-564312</v>
      </c>
      <c r="L2083">
        <f>CORREL(H2083:H5868,C2083:C5868)</f>
        <v>7.4230845176405713E-2</v>
      </c>
    </row>
    <row r="2084" spans="1:12">
      <c r="A2084" t="s">
        <v>3767</v>
      </c>
      <c r="B2084">
        <v>102</v>
      </c>
      <c r="C2084">
        <v>1430185</v>
      </c>
      <c r="D2084" t="s">
        <v>3768</v>
      </c>
      <c r="E2084" t="s">
        <v>3769</v>
      </c>
      <c r="F2084" t="s">
        <v>15</v>
      </c>
      <c r="G2084" t="s">
        <v>16</v>
      </c>
      <c r="H2084">
        <v>2000000</v>
      </c>
      <c r="I2084">
        <v>8.3000000000000007</v>
      </c>
      <c r="J2084" t="str">
        <f>IF(ISNUMBER(SEARCH("|",D2084)),LEFT(D2084,SEARCH("|",D2084)-1),D2084)</f>
        <v>Documentary</v>
      </c>
      <c r="K2084">
        <f>(C2084-H2084)</f>
        <v>-569815</v>
      </c>
      <c r="L2084">
        <f>CORREL(H2084:H5869,C2084:C5869)</f>
        <v>7.4171436079114167E-2</v>
      </c>
    </row>
    <row r="2085" spans="1:12">
      <c r="A2085" t="s">
        <v>3770</v>
      </c>
      <c r="B2085">
        <v>100</v>
      </c>
      <c r="C2085">
        <v>428535</v>
      </c>
      <c r="D2085" t="s">
        <v>128</v>
      </c>
      <c r="E2085" t="s">
        <v>3771</v>
      </c>
      <c r="F2085" t="s">
        <v>15</v>
      </c>
      <c r="G2085" t="s">
        <v>16</v>
      </c>
      <c r="H2085">
        <v>1000000</v>
      </c>
      <c r="I2085">
        <v>3.6</v>
      </c>
      <c r="J2085" t="str">
        <f>IF(ISNUMBER(SEARCH("|",D2085)),LEFT(D2085,SEARCH("|",D2085)-1),D2085)</f>
        <v>Comedy</v>
      </c>
      <c r="K2085">
        <f>(C2085-H2085)</f>
        <v>-571465</v>
      </c>
      <c r="L2085">
        <f>CORREL(H2085:H5870,C2085:C5870)</f>
        <v>7.4116861688055993E-2</v>
      </c>
    </row>
    <row r="2086" spans="1:12">
      <c r="A2086" t="s">
        <v>3772</v>
      </c>
      <c r="B2086">
        <v>96</v>
      </c>
      <c r="C2086">
        <v>15427192</v>
      </c>
      <c r="D2086" t="s">
        <v>2160</v>
      </c>
      <c r="E2086" t="s">
        <v>3773</v>
      </c>
      <c r="F2086" t="s">
        <v>15</v>
      </c>
      <c r="G2086" t="s">
        <v>16</v>
      </c>
      <c r="H2086">
        <v>16000000</v>
      </c>
      <c r="I2086">
        <v>5.6</v>
      </c>
      <c r="J2086" t="str">
        <f>IF(ISNUMBER(SEARCH("|",D2086)),LEFT(D2086,SEARCH("|",D2086)-1),D2086)</f>
        <v>Comedy</v>
      </c>
      <c r="K2086">
        <f>(C2086-H2086)</f>
        <v>-572808</v>
      </c>
      <c r="L2086">
        <f>CORREL(H2086:H5871,C2086:C5871)</f>
        <v>7.4058691567583976E-2</v>
      </c>
    </row>
    <row r="2087" spans="1:12">
      <c r="A2087" t="s">
        <v>3774</v>
      </c>
      <c r="B2087">
        <v>103</v>
      </c>
      <c r="C2087">
        <v>23616</v>
      </c>
      <c r="D2087" t="s">
        <v>552</v>
      </c>
      <c r="E2087" t="s">
        <v>3775</v>
      </c>
      <c r="F2087" t="s">
        <v>15</v>
      </c>
      <c r="G2087" t="s">
        <v>16</v>
      </c>
      <c r="H2087">
        <v>600000</v>
      </c>
      <c r="I2087">
        <v>5.6</v>
      </c>
      <c r="J2087" t="str">
        <f>IF(ISNUMBER(SEARCH("|",D2087)),LEFT(D2087,SEARCH("|",D2087)-1),D2087)</f>
        <v>Mystery</v>
      </c>
      <c r="K2087">
        <f>(C2087-H2087)</f>
        <v>-576384</v>
      </c>
      <c r="L2087">
        <f>CORREL(H2087:H5872,C2087:C5872)</f>
        <v>7.4045889749888238E-2</v>
      </c>
    </row>
    <row r="2088" spans="1:12">
      <c r="A2088" t="s">
        <v>3776</v>
      </c>
      <c r="B2088">
        <v>90</v>
      </c>
      <c r="C2088">
        <v>13493</v>
      </c>
      <c r="D2088" t="s">
        <v>256</v>
      </c>
      <c r="E2088" t="s">
        <v>3777</v>
      </c>
      <c r="F2088" t="s">
        <v>15</v>
      </c>
      <c r="G2088" t="s">
        <v>16</v>
      </c>
      <c r="H2088">
        <v>600000</v>
      </c>
      <c r="I2088">
        <v>6.6</v>
      </c>
      <c r="J2088" t="str">
        <f>IF(ISNUMBER(SEARCH("|",D2088)),LEFT(D2088,SEARCH("|",D2088)-1),D2088)</f>
        <v>Drama</v>
      </c>
      <c r="K2088">
        <f>(C2088-H2088)</f>
        <v>-586507</v>
      </c>
      <c r="L2088">
        <f>CORREL(H2088:H5873,C2088:C5873)</f>
        <v>7.3986156461118807E-2</v>
      </c>
    </row>
    <row r="2089" spans="1:12">
      <c r="A2089" t="s">
        <v>3778</v>
      </c>
      <c r="B2089">
        <v>100</v>
      </c>
      <c r="C2089">
        <v>396035</v>
      </c>
      <c r="D2089" t="s">
        <v>20</v>
      </c>
      <c r="E2089" t="s">
        <v>3779</v>
      </c>
      <c r="F2089" t="s">
        <v>15</v>
      </c>
      <c r="G2089" t="s">
        <v>153</v>
      </c>
      <c r="H2089">
        <v>1000000</v>
      </c>
      <c r="I2089">
        <v>6.9</v>
      </c>
      <c r="J2089" t="str">
        <f>IF(ISNUMBER(SEARCH("|",D2089)),LEFT(D2089,SEARCH("|",D2089)-1),D2089)</f>
        <v>Drama</v>
      </c>
      <c r="K2089">
        <f>(C2089-H2089)</f>
        <v>-603965</v>
      </c>
      <c r="L2089">
        <f>CORREL(H2089:H5874,C2089:C5874)</f>
        <v>7.3926311764940592E-2</v>
      </c>
    </row>
    <row r="2090" spans="1:12">
      <c r="A2090" t="s">
        <v>3696</v>
      </c>
      <c r="B2090">
        <v>95</v>
      </c>
      <c r="C2090">
        <v>695229</v>
      </c>
      <c r="D2090" t="s">
        <v>65</v>
      </c>
      <c r="E2090" t="s">
        <v>3780</v>
      </c>
      <c r="F2090" t="s">
        <v>15</v>
      </c>
      <c r="G2090" t="s">
        <v>16</v>
      </c>
      <c r="H2090">
        <v>1300000</v>
      </c>
      <c r="I2090">
        <v>7.2</v>
      </c>
      <c r="J2090" t="str">
        <f>IF(ISNUMBER(SEARCH("|",D2090)),LEFT(D2090,SEARCH("|",D2090)-1),D2090)</f>
        <v>Comedy</v>
      </c>
      <c r="K2090">
        <f>(C2090-H2090)</f>
        <v>-604771</v>
      </c>
      <c r="L2090">
        <f>CORREL(H2090:H5875,C2090:C5875)</f>
        <v>7.386776802245254E-2</v>
      </c>
    </row>
    <row r="2091" spans="1:12">
      <c r="A2091" t="s">
        <v>3781</v>
      </c>
      <c r="B2091">
        <v>108</v>
      </c>
      <c r="C2091">
        <v>594904</v>
      </c>
      <c r="D2091" t="s">
        <v>65</v>
      </c>
      <c r="E2091" t="s">
        <v>3782</v>
      </c>
      <c r="F2091" t="s">
        <v>15</v>
      </c>
      <c r="G2091" t="s">
        <v>16</v>
      </c>
      <c r="H2091">
        <v>1200000</v>
      </c>
      <c r="I2091">
        <v>6</v>
      </c>
      <c r="J2091" t="str">
        <f>IF(ISNUMBER(SEARCH("|",D2091)),LEFT(D2091,SEARCH("|",D2091)-1),D2091)</f>
        <v>Comedy</v>
      </c>
      <c r="K2091">
        <f>(C2091-H2091)</f>
        <v>-605096</v>
      </c>
      <c r="L2091">
        <f>CORREL(H2091:H5876,C2091:C5876)</f>
        <v>7.3810203031444782E-2</v>
      </c>
    </row>
    <row r="2092" spans="1:12">
      <c r="A2092" t="s">
        <v>156</v>
      </c>
      <c r="B2092">
        <v>97</v>
      </c>
      <c r="C2092">
        <v>104374107</v>
      </c>
      <c r="D2092" t="s">
        <v>3783</v>
      </c>
      <c r="E2092" t="s">
        <v>3784</v>
      </c>
      <c r="F2092" t="s">
        <v>15</v>
      </c>
      <c r="G2092" t="s">
        <v>16</v>
      </c>
      <c r="H2092">
        <v>105000000</v>
      </c>
      <c r="I2092">
        <v>7.1</v>
      </c>
      <c r="J2092" t="str">
        <f>IF(ISNUMBER(SEARCH("|",D2092)),LEFT(D2092,SEARCH("|",D2092)-1),D2092)</f>
        <v>Animation</v>
      </c>
      <c r="K2092">
        <f>(C2092-H2092)</f>
        <v>-625893</v>
      </c>
      <c r="L2092">
        <f>CORREL(H2092:H5877,C2092:C5877)</f>
        <v>7.3752198626942309E-2</v>
      </c>
    </row>
    <row r="2093" spans="1:12">
      <c r="A2093" t="s">
        <v>3785</v>
      </c>
      <c r="B2093">
        <v>98</v>
      </c>
      <c r="C2093">
        <v>18469</v>
      </c>
      <c r="D2093" t="s">
        <v>464</v>
      </c>
      <c r="E2093" t="s">
        <v>3786</v>
      </c>
      <c r="F2093" t="s">
        <v>15</v>
      </c>
      <c r="G2093" t="s">
        <v>16</v>
      </c>
      <c r="H2093">
        <v>650000</v>
      </c>
      <c r="I2093">
        <v>6.5</v>
      </c>
      <c r="J2093" t="str">
        <f>IF(ISNUMBER(SEARCH("|",D2093)),LEFT(D2093,SEARCH("|",D2093)-1),D2093)</f>
        <v>Drama</v>
      </c>
      <c r="K2093">
        <f>(C2093-H2093)</f>
        <v>-631531</v>
      </c>
      <c r="L2093">
        <f>CORREL(H2093:H5878,C2093:C5878)</f>
        <v>7.3687830169522406E-2</v>
      </c>
    </row>
    <row r="2094" spans="1:12">
      <c r="A2094" t="s">
        <v>943</v>
      </c>
      <c r="B2094">
        <v>104</v>
      </c>
      <c r="C2094">
        <v>79363785</v>
      </c>
      <c r="D2094" t="s">
        <v>227</v>
      </c>
      <c r="E2094" t="s">
        <v>3787</v>
      </c>
      <c r="F2094" t="s">
        <v>15</v>
      </c>
      <c r="G2094" t="s">
        <v>16</v>
      </c>
      <c r="H2094">
        <v>80000000</v>
      </c>
      <c r="I2094">
        <v>5.5</v>
      </c>
      <c r="J2094" t="str">
        <f>IF(ISNUMBER(SEARCH("|",D2094)),LEFT(D2094,SEARCH("|",D2094)-1),D2094)</f>
        <v>Drama</v>
      </c>
      <c r="K2094">
        <f>(C2094-H2094)</f>
        <v>-636215</v>
      </c>
      <c r="L2094">
        <f>CORREL(H2094:H5879,C2094:C5879)</f>
        <v>7.3627736559100931E-2</v>
      </c>
    </row>
    <row r="2095" spans="1:12">
      <c r="A2095" t="s">
        <v>3788</v>
      </c>
      <c r="B2095">
        <v>96</v>
      </c>
      <c r="C2095">
        <v>5359774</v>
      </c>
      <c r="D2095" t="s">
        <v>1259</v>
      </c>
      <c r="E2095" t="s">
        <v>3789</v>
      </c>
      <c r="F2095" t="s">
        <v>15</v>
      </c>
      <c r="G2095" t="s">
        <v>2661</v>
      </c>
      <c r="H2095">
        <v>6000000</v>
      </c>
      <c r="I2095">
        <v>7.3</v>
      </c>
      <c r="J2095" t="str">
        <f>IF(ISNUMBER(SEARCH("|",D2095)),LEFT(D2095,SEARCH("|",D2095)-1),D2095)</f>
        <v>Comedy</v>
      </c>
      <c r="K2095">
        <f>(C2095-H2095)</f>
        <v>-640226</v>
      </c>
      <c r="L2095">
        <f>CORREL(H2095:H5880,C2095:C5880)</f>
        <v>7.363366090002757E-2</v>
      </c>
    </row>
    <row r="2096" spans="1:12">
      <c r="A2096" t="s">
        <v>3790</v>
      </c>
      <c r="B2096">
        <v>110</v>
      </c>
      <c r="C2096">
        <v>2848578</v>
      </c>
      <c r="D2096" t="s">
        <v>1434</v>
      </c>
      <c r="E2096" t="s">
        <v>3791</v>
      </c>
      <c r="F2096" t="s">
        <v>15</v>
      </c>
      <c r="G2096" t="s">
        <v>16</v>
      </c>
      <c r="H2096">
        <v>3500000</v>
      </c>
      <c r="I2096">
        <v>6.3</v>
      </c>
      <c r="J2096" t="str">
        <f>IF(ISNUMBER(SEARCH("|",D2096)),LEFT(D2096,SEARCH("|",D2096)-1),D2096)</f>
        <v>Drama</v>
      </c>
      <c r="K2096">
        <f>(C2096-H2096)</f>
        <v>-651422</v>
      </c>
      <c r="L2096">
        <f>CORREL(H2096:H5881,C2096:C5881)</f>
        <v>7.3591787945629442E-2</v>
      </c>
    </row>
    <row r="2097" spans="1:12">
      <c r="A2097" t="s">
        <v>3792</v>
      </c>
      <c r="B2097">
        <v>104</v>
      </c>
      <c r="C2097">
        <v>144583</v>
      </c>
      <c r="D2097" t="s">
        <v>493</v>
      </c>
      <c r="E2097" t="s">
        <v>3793</v>
      </c>
      <c r="F2097" t="s">
        <v>15</v>
      </c>
      <c r="G2097" t="s">
        <v>357</v>
      </c>
      <c r="H2097">
        <v>800000</v>
      </c>
      <c r="I2097">
        <v>6.5</v>
      </c>
      <c r="J2097" t="str">
        <f>IF(ISNUMBER(SEARCH("|",D2097)),LEFT(D2097,SEARCH("|",D2097)-1),D2097)</f>
        <v>Drama</v>
      </c>
      <c r="K2097">
        <f>(C2097-H2097)</f>
        <v>-655417</v>
      </c>
      <c r="L2097">
        <f>CORREL(H2097:H5882,C2097:C5882)</f>
        <v>7.3541528951130489E-2</v>
      </c>
    </row>
    <row r="2098" spans="1:12">
      <c r="A2098" t="s">
        <v>3794</v>
      </c>
      <c r="B2098">
        <v>101</v>
      </c>
      <c r="C2098">
        <v>77501</v>
      </c>
      <c r="D2098" t="s">
        <v>140</v>
      </c>
      <c r="E2098" t="s">
        <v>3795</v>
      </c>
      <c r="F2098" t="s">
        <v>15</v>
      </c>
      <c r="G2098" t="s">
        <v>16</v>
      </c>
      <c r="H2098">
        <v>750000</v>
      </c>
      <c r="I2098">
        <v>5.5</v>
      </c>
      <c r="J2098" t="str">
        <f>IF(ISNUMBER(SEARCH("|",D2098)),LEFT(D2098,SEARCH("|",D2098)-1),D2098)</f>
        <v>Horror</v>
      </c>
      <c r="K2098">
        <f>(C2098-H2098)</f>
        <v>-672499</v>
      </c>
      <c r="L2098">
        <f>CORREL(H2098:H5883,C2098:C5883)</f>
        <v>7.3481722588131085E-2</v>
      </c>
    </row>
    <row r="2099" spans="1:12">
      <c r="A2099" t="s">
        <v>73</v>
      </c>
      <c r="B2099">
        <v>121</v>
      </c>
      <c r="C2099">
        <v>16311763</v>
      </c>
      <c r="D2099" t="s">
        <v>716</v>
      </c>
      <c r="E2099" t="s">
        <v>3796</v>
      </c>
      <c r="F2099" t="s">
        <v>15</v>
      </c>
      <c r="G2099" t="s">
        <v>153</v>
      </c>
      <c r="H2099">
        <v>17000000</v>
      </c>
      <c r="I2099">
        <v>7.5</v>
      </c>
      <c r="J2099" t="str">
        <f>IF(ISNUMBER(SEARCH("|",D2099)),LEFT(D2099,SEARCH("|",D2099)-1),D2099)</f>
        <v>Crime</v>
      </c>
      <c r="K2099">
        <f>(C2099-H2099)</f>
        <v>-688237</v>
      </c>
      <c r="L2099">
        <f>CORREL(H2099:H5884,C2099:C5884)</f>
        <v>7.342160729056503E-2</v>
      </c>
    </row>
    <row r="2100" spans="1:12">
      <c r="A2100" t="s">
        <v>3797</v>
      </c>
      <c r="B2100">
        <v>90</v>
      </c>
      <c r="C2100">
        <v>6013</v>
      </c>
      <c r="D2100" t="s">
        <v>716</v>
      </c>
      <c r="E2100" t="s">
        <v>3798</v>
      </c>
      <c r="F2100" t="s">
        <v>15</v>
      </c>
      <c r="G2100" t="s">
        <v>153</v>
      </c>
      <c r="H2100">
        <v>695393</v>
      </c>
      <c r="I2100">
        <v>7.7</v>
      </c>
      <c r="J2100" t="str">
        <f>IF(ISNUMBER(SEARCH("|",D2100)),LEFT(D2100,SEARCH("|",D2100)-1),D2100)</f>
        <v>Crime</v>
      </c>
      <c r="K2100">
        <f>(C2100-H2100)</f>
        <v>-689380</v>
      </c>
      <c r="L2100">
        <f>CORREL(H2100:H5885,C2100:C5885)</f>
        <v>7.3410801364102871E-2</v>
      </c>
    </row>
    <row r="2101" spans="1:12">
      <c r="A2101" t="s">
        <v>3799</v>
      </c>
      <c r="B2101">
        <v>107</v>
      </c>
      <c r="C2101">
        <v>10508</v>
      </c>
      <c r="D2101" t="s">
        <v>256</v>
      </c>
      <c r="E2101" t="s">
        <v>3800</v>
      </c>
      <c r="F2101" t="s">
        <v>15</v>
      </c>
      <c r="G2101" t="s">
        <v>16</v>
      </c>
      <c r="H2101">
        <v>700000</v>
      </c>
      <c r="I2101">
        <v>6.5</v>
      </c>
      <c r="J2101" t="str">
        <f>IF(ISNUMBER(SEARCH("|",D2101)),LEFT(D2101,SEARCH("|",D2101)-1),D2101)</f>
        <v>Drama</v>
      </c>
      <c r="K2101">
        <f>(C2101-H2101)</f>
        <v>-689492</v>
      </c>
      <c r="L2101">
        <f>CORREL(H2101:H5886,C2101:C5886)</f>
        <v>7.3350320791737908E-2</v>
      </c>
    </row>
    <row r="2102" spans="1:12">
      <c r="A2102" t="s">
        <v>3801</v>
      </c>
      <c r="B2102">
        <v>105</v>
      </c>
      <c r="C2102">
        <v>609042</v>
      </c>
      <c r="D2102" t="s">
        <v>256</v>
      </c>
      <c r="E2102" t="s">
        <v>3802</v>
      </c>
      <c r="F2102" t="s">
        <v>15</v>
      </c>
      <c r="G2102" t="s">
        <v>16</v>
      </c>
      <c r="H2102">
        <v>1300000</v>
      </c>
      <c r="I2102">
        <v>6.5</v>
      </c>
      <c r="J2102" t="str">
        <f>IF(ISNUMBER(SEARCH("|",D2102)),LEFT(D2102,SEARCH("|",D2102)-1),D2102)</f>
        <v>Drama</v>
      </c>
      <c r="K2102">
        <f>(C2102-H2102)</f>
        <v>-690958</v>
      </c>
      <c r="L2102">
        <f>CORREL(H2102:H5887,C2102:C5887)</f>
        <v>7.3289767110103085E-2</v>
      </c>
    </row>
    <row r="2103" spans="1:12">
      <c r="A2103" t="s">
        <v>3119</v>
      </c>
      <c r="B2103">
        <v>112</v>
      </c>
      <c r="C2103">
        <v>4306697</v>
      </c>
      <c r="D2103" t="s">
        <v>256</v>
      </c>
      <c r="E2103" t="s">
        <v>3803</v>
      </c>
      <c r="F2103" t="s">
        <v>15</v>
      </c>
      <c r="G2103" t="s">
        <v>472</v>
      </c>
      <c r="H2103">
        <v>5000000</v>
      </c>
      <c r="I2103">
        <v>7.7</v>
      </c>
      <c r="J2103" t="str">
        <f>IF(ISNUMBER(SEARCH("|",D2103)),LEFT(D2103,SEARCH("|",D2103)-1),D2103)</f>
        <v>Drama</v>
      </c>
      <c r="K2103">
        <f>(C2103-H2103)</f>
        <v>-693303</v>
      </c>
      <c r="L2103">
        <f>CORREL(H2103:H5888,C2103:C5888)</f>
        <v>7.3231281868033654E-2</v>
      </c>
    </row>
    <row r="2104" spans="1:12">
      <c r="A2104" t="s">
        <v>30</v>
      </c>
      <c r="B2104">
        <v>83</v>
      </c>
      <c r="C2104">
        <v>84303558</v>
      </c>
      <c r="D2104" t="s">
        <v>54</v>
      </c>
      <c r="E2104" t="s">
        <v>3804</v>
      </c>
      <c r="F2104" t="s">
        <v>15</v>
      </c>
      <c r="G2104" t="s">
        <v>16</v>
      </c>
      <c r="H2104">
        <v>85000000</v>
      </c>
      <c r="I2104">
        <v>6.2</v>
      </c>
      <c r="J2104" t="str">
        <f>IF(ISNUMBER(SEARCH("|",D2104)),LEFT(D2104,SEARCH("|",D2104)-1),D2104)</f>
        <v>Adventure</v>
      </c>
      <c r="K2104">
        <f>(C2104-H2104)</f>
        <v>-696442</v>
      </c>
      <c r="L2104">
        <f>CORREL(H2104:H5889,C2104:C5889)</f>
        <v>7.3185488919956021E-2</v>
      </c>
    </row>
    <row r="2105" spans="1:12">
      <c r="A2105" t="s">
        <v>320</v>
      </c>
      <c r="B2105">
        <v>109</v>
      </c>
      <c r="C2105">
        <v>3798532</v>
      </c>
      <c r="D2105" t="s">
        <v>864</v>
      </c>
      <c r="E2105" t="s">
        <v>3805</v>
      </c>
      <c r="F2105" t="s">
        <v>15</v>
      </c>
      <c r="G2105" t="s">
        <v>16</v>
      </c>
      <c r="H2105">
        <v>4500000</v>
      </c>
      <c r="I2105">
        <v>7.4</v>
      </c>
      <c r="J2105" t="str">
        <f>IF(ISNUMBER(SEARCH("|",D2105)),LEFT(D2105,SEARCH("|",D2105)-1),D2105)</f>
        <v>Crime</v>
      </c>
      <c r="K2105">
        <f>(C2105-H2105)</f>
        <v>-701468</v>
      </c>
      <c r="L2105">
        <f>CORREL(H2105:H5890,C2105:C5890)</f>
        <v>7.3181312504851992E-2</v>
      </c>
    </row>
    <row r="2106" spans="1:12">
      <c r="A2106" t="s">
        <v>815</v>
      </c>
      <c r="B2106">
        <v>88</v>
      </c>
      <c r="C2106">
        <v>47329</v>
      </c>
      <c r="D2106" t="s">
        <v>256</v>
      </c>
      <c r="E2106" t="s">
        <v>3806</v>
      </c>
      <c r="F2106" t="s">
        <v>15</v>
      </c>
      <c r="G2106" t="s">
        <v>16</v>
      </c>
      <c r="H2106">
        <v>750000</v>
      </c>
      <c r="I2106">
        <v>6.6</v>
      </c>
      <c r="J2106" t="str">
        <f>IF(ISNUMBER(SEARCH("|",D2106)),LEFT(D2106,SEARCH("|",D2106)-1),D2106)</f>
        <v>Drama</v>
      </c>
      <c r="K2106">
        <f>(C2106-H2106)</f>
        <v>-702671</v>
      </c>
      <c r="L2106">
        <f>CORREL(H2106:H5891,C2106:C5891)</f>
        <v>7.3133813469026934E-2</v>
      </c>
    </row>
    <row r="2107" spans="1:12">
      <c r="A2107" t="s">
        <v>3807</v>
      </c>
      <c r="B2107">
        <v>86</v>
      </c>
      <c r="C2107">
        <v>992238</v>
      </c>
      <c r="D2107" t="s">
        <v>20</v>
      </c>
      <c r="E2107" t="s">
        <v>3808</v>
      </c>
      <c r="F2107" t="s">
        <v>15</v>
      </c>
      <c r="G2107" t="s">
        <v>153</v>
      </c>
      <c r="H2107">
        <v>1700000</v>
      </c>
      <c r="I2107">
        <v>6.8</v>
      </c>
      <c r="J2107" t="str">
        <f>IF(ISNUMBER(SEARCH("|",D2107)),LEFT(D2107,SEARCH("|",D2107)-1),D2107)</f>
        <v>Drama</v>
      </c>
      <c r="K2107">
        <f>(C2107-H2107)</f>
        <v>-707762</v>
      </c>
      <c r="L2107">
        <f>CORREL(H2107:H5892,C2107:C5892)</f>
        <v>7.3073120410439826E-2</v>
      </c>
    </row>
    <row r="2108" spans="1:12">
      <c r="A2108" t="s">
        <v>3809</v>
      </c>
      <c r="B2108">
        <v>91</v>
      </c>
      <c r="C2108">
        <v>287761</v>
      </c>
      <c r="D2108" t="s">
        <v>3810</v>
      </c>
      <c r="E2108" t="s">
        <v>3811</v>
      </c>
      <c r="F2108" t="s">
        <v>15</v>
      </c>
      <c r="G2108" t="s">
        <v>111</v>
      </c>
      <c r="H2108">
        <v>1000000</v>
      </c>
      <c r="I2108">
        <v>7.6</v>
      </c>
      <c r="J2108" t="str">
        <f>IF(ISNUMBER(SEARCH("|",D2108)),LEFT(D2108,SEARCH("|",D2108)-1),D2108)</f>
        <v>Adventure</v>
      </c>
      <c r="K2108">
        <f>(C2108-H2108)</f>
        <v>-712239</v>
      </c>
      <c r="L2108">
        <f>CORREL(H2108:H5893,C2108:C5893)</f>
        <v>7.3015746952774602E-2</v>
      </c>
    </row>
    <row r="2109" spans="1:12">
      <c r="A2109" t="s">
        <v>204</v>
      </c>
      <c r="B2109">
        <v>121</v>
      </c>
      <c r="C2109">
        <v>12281500</v>
      </c>
      <c r="D2109" t="s">
        <v>1729</v>
      </c>
      <c r="E2109" t="s">
        <v>3812</v>
      </c>
      <c r="F2109" t="s">
        <v>15</v>
      </c>
      <c r="G2109" t="s">
        <v>16</v>
      </c>
      <c r="H2109">
        <v>13000000</v>
      </c>
      <c r="I2109">
        <v>8</v>
      </c>
      <c r="J2109" t="str">
        <f>IF(ISNUMBER(SEARCH("|",D2109)),LEFT(D2109,SEARCH("|",D2109)-1),D2109)</f>
        <v>Action</v>
      </c>
      <c r="K2109">
        <f>(C2109-H2109)</f>
        <v>-718500</v>
      </c>
      <c r="L2109">
        <f>CORREL(H2109:H5894,C2109:C5894)</f>
        <v>7.2955761318263909E-2</v>
      </c>
    </row>
    <row r="2110" spans="1:12">
      <c r="A2110" t="s">
        <v>3813</v>
      </c>
      <c r="B2110">
        <v>79</v>
      </c>
      <c r="C2110">
        <v>279282</v>
      </c>
      <c r="D2110" t="s">
        <v>233</v>
      </c>
      <c r="E2110" t="s">
        <v>3814</v>
      </c>
      <c r="F2110" t="s">
        <v>15</v>
      </c>
      <c r="G2110" t="s">
        <v>16</v>
      </c>
      <c r="H2110">
        <v>1000000</v>
      </c>
      <c r="I2110">
        <v>6.1</v>
      </c>
      <c r="J2110" t="str">
        <f>IF(ISNUMBER(SEARCH("|",D2110)),LEFT(D2110,SEARCH("|",D2110)-1),D2110)</f>
        <v>Comedy</v>
      </c>
      <c r="K2110">
        <f>(C2110-H2110)</f>
        <v>-720718</v>
      </c>
      <c r="L2110">
        <f>CORREL(H2110:H5895,C2110:C5895)</f>
        <v>7.2934094866516988E-2</v>
      </c>
    </row>
    <row r="2111" spans="1:12">
      <c r="A2111" t="s">
        <v>3815</v>
      </c>
      <c r="B2111">
        <v>53</v>
      </c>
      <c r="C2111">
        <v>274661</v>
      </c>
      <c r="D2111" t="s">
        <v>3816</v>
      </c>
      <c r="E2111" t="s">
        <v>3817</v>
      </c>
      <c r="F2111" t="s">
        <v>15</v>
      </c>
      <c r="G2111" t="s">
        <v>16</v>
      </c>
      <c r="H2111">
        <v>1000000</v>
      </c>
      <c r="I2111">
        <v>7.7</v>
      </c>
      <c r="J2111" t="str">
        <f>IF(ISNUMBER(SEARCH("|",D2111)),LEFT(D2111,SEARCH("|",D2111)-1),D2111)</f>
        <v>Crime</v>
      </c>
      <c r="K2111">
        <f>(C2111-H2111)</f>
        <v>-725339</v>
      </c>
      <c r="L2111">
        <f>CORREL(H2111:H5896,C2111:C5896)</f>
        <v>7.2873949249947861E-2</v>
      </c>
    </row>
    <row r="2112" spans="1:12">
      <c r="A2112" t="s">
        <v>3818</v>
      </c>
      <c r="B2112">
        <v>121</v>
      </c>
      <c r="C2112">
        <v>4063859</v>
      </c>
      <c r="D2112" t="s">
        <v>20</v>
      </c>
      <c r="E2112" t="s">
        <v>3819</v>
      </c>
      <c r="F2112" t="s">
        <v>2656</v>
      </c>
      <c r="G2112" t="s">
        <v>1097</v>
      </c>
      <c r="H2112">
        <v>4800000</v>
      </c>
      <c r="I2112">
        <v>7.7</v>
      </c>
      <c r="J2112" t="str">
        <f>IF(ISNUMBER(SEARCH("|",D2112)),LEFT(D2112,SEARCH("|",D2112)-1),D2112)</f>
        <v>Drama</v>
      </c>
      <c r="K2112">
        <f>(C2112-H2112)</f>
        <v>-736141</v>
      </c>
      <c r="L2112">
        <f>CORREL(H2112:H5897,C2112:C5897)</f>
        <v>7.2813703336610108E-2</v>
      </c>
    </row>
    <row r="2113" spans="1:12">
      <c r="A2113" t="s">
        <v>3820</v>
      </c>
      <c r="B2113">
        <v>102</v>
      </c>
      <c r="C2113">
        <v>2956000</v>
      </c>
      <c r="D2113" t="s">
        <v>3821</v>
      </c>
      <c r="E2113" t="s">
        <v>3822</v>
      </c>
      <c r="F2113" t="s">
        <v>15</v>
      </c>
      <c r="G2113" t="s">
        <v>16</v>
      </c>
      <c r="H2113">
        <v>3700000</v>
      </c>
      <c r="I2113">
        <v>7.1</v>
      </c>
      <c r="J2113" t="str">
        <f>IF(ISNUMBER(SEARCH("|",D2113)),LEFT(D2113,SEARCH("|",D2113)-1),D2113)</f>
        <v>Adventure</v>
      </c>
      <c r="K2113">
        <f>(C2113-H2113)</f>
        <v>-744000</v>
      </c>
      <c r="L2113">
        <f>CORREL(H2113:H5898,C2113:C5898)</f>
        <v>7.2766641378295333E-2</v>
      </c>
    </row>
    <row r="2114" spans="1:12">
      <c r="A2114" t="s">
        <v>1196</v>
      </c>
      <c r="B2114">
        <v>122</v>
      </c>
      <c r="C2114">
        <v>41252428</v>
      </c>
      <c r="D2114" t="s">
        <v>233</v>
      </c>
      <c r="E2114" t="s">
        <v>3823</v>
      </c>
      <c r="F2114" t="s">
        <v>15</v>
      </c>
      <c r="G2114" t="s">
        <v>16</v>
      </c>
      <c r="H2114">
        <v>42000000</v>
      </c>
      <c r="I2114">
        <v>6.5</v>
      </c>
      <c r="J2114" t="str">
        <f>IF(ISNUMBER(SEARCH("|",D2114)),LEFT(D2114,SEARCH("|",D2114)-1),D2114)</f>
        <v>Comedy</v>
      </c>
      <c r="K2114">
        <f>(C2114-H2114)</f>
        <v>-747572</v>
      </c>
      <c r="L2114">
        <f>CORREL(H2114:H5899,C2114:C5899)</f>
        <v>7.2715746957445426E-2</v>
      </c>
    </row>
    <row r="2115" spans="1:12">
      <c r="A2115" t="s">
        <v>3824</v>
      </c>
      <c r="B2115">
        <v>87</v>
      </c>
      <c r="C2115">
        <v>14249005</v>
      </c>
      <c r="D2115" t="s">
        <v>96</v>
      </c>
      <c r="E2115" t="s">
        <v>3825</v>
      </c>
      <c r="F2115" t="s">
        <v>15</v>
      </c>
      <c r="G2115" t="s">
        <v>16</v>
      </c>
      <c r="H2115">
        <v>15000000</v>
      </c>
      <c r="I2115">
        <v>4.5</v>
      </c>
      <c r="J2115" t="str">
        <f>IF(ISNUMBER(SEARCH("|",D2115)),LEFT(D2115,SEARCH("|",D2115)-1),D2115)</f>
        <v>Comedy</v>
      </c>
      <c r="K2115">
        <f>(C2115-H2115)</f>
        <v>-750995</v>
      </c>
      <c r="L2115">
        <f>CORREL(H2115:H5900,C2115:C5900)</f>
        <v>7.2745110893473672E-2</v>
      </c>
    </row>
    <row r="2116" spans="1:12">
      <c r="A2116" t="s">
        <v>2903</v>
      </c>
      <c r="B2116">
        <v>91</v>
      </c>
      <c r="C2116">
        <v>41709</v>
      </c>
      <c r="D2116" t="s">
        <v>2642</v>
      </c>
      <c r="E2116" t="s">
        <v>3826</v>
      </c>
      <c r="F2116" t="s">
        <v>3827</v>
      </c>
      <c r="G2116" t="s">
        <v>3828</v>
      </c>
      <c r="H2116">
        <v>800000</v>
      </c>
      <c r="I2116">
        <v>6.4</v>
      </c>
      <c r="J2116" t="str">
        <f>IF(ISNUMBER(SEARCH("|",D2116)),LEFT(D2116,SEARCH("|",D2116)-1),D2116)</f>
        <v>Comedy</v>
      </c>
      <c r="K2116">
        <f>(C2116-H2116)</f>
        <v>-758291</v>
      </c>
      <c r="L2116">
        <f>CORREL(H2116:H5901,C2116:C5901)</f>
        <v>7.2728617645883176E-2</v>
      </c>
    </row>
    <row r="2117" spans="1:12">
      <c r="A2117" t="s">
        <v>1416</v>
      </c>
      <c r="B2117">
        <v>98</v>
      </c>
      <c r="C2117">
        <v>23225911</v>
      </c>
      <c r="D2117" t="s">
        <v>35</v>
      </c>
      <c r="E2117" t="s">
        <v>3829</v>
      </c>
      <c r="F2117" t="s">
        <v>15</v>
      </c>
      <c r="G2117" t="s">
        <v>16</v>
      </c>
      <c r="H2117">
        <v>24000000</v>
      </c>
      <c r="I2117">
        <v>6.5</v>
      </c>
      <c r="J2117" t="str">
        <f>IF(ISNUMBER(SEARCH("|",D2117)),LEFT(D2117,SEARCH("|",D2117)-1),D2117)</f>
        <v>Action</v>
      </c>
      <c r="K2117">
        <f>(C2117-H2117)</f>
        <v>-774089</v>
      </c>
      <c r="L2117">
        <f>CORREL(H2117:H5902,C2117:C5902)</f>
        <v>7.266728452777288E-2</v>
      </c>
    </row>
    <row r="2118" spans="1:12">
      <c r="A2118" t="s">
        <v>3830</v>
      </c>
      <c r="B2118">
        <v>89</v>
      </c>
      <c r="C2118">
        <v>2223990</v>
      </c>
      <c r="D2118" t="s">
        <v>885</v>
      </c>
      <c r="E2118" t="s">
        <v>3831</v>
      </c>
      <c r="F2118" t="s">
        <v>15</v>
      </c>
      <c r="G2118" t="s">
        <v>16</v>
      </c>
      <c r="H2118">
        <v>3000000</v>
      </c>
      <c r="I2118">
        <v>6.6</v>
      </c>
      <c r="J2118" t="str">
        <f>IF(ISNUMBER(SEARCH("|",D2118)),LEFT(D2118,SEARCH("|",D2118)-1),D2118)</f>
        <v>Comedy</v>
      </c>
      <c r="K2118">
        <f>(C2118-H2118)</f>
        <v>-776010</v>
      </c>
      <c r="L2118">
        <f>CORREL(H2118:H5903,C2118:C5903)</f>
        <v>7.267172413776575E-2</v>
      </c>
    </row>
    <row r="2119" spans="1:12">
      <c r="A2119" t="s">
        <v>180</v>
      </c>
      <c r="B2119">
        <v>118</v>
      </c>
      <c r="C2119">
        <v>10214647</v>
      </c>
      <c r="D2119" t="s">
        <v>410</v>
      </c>
      <c r="E2119" t="s">
        <v>3832</v>
      </c>
      <c r="F2119" t="s">
        <v>15</v>
      </c>
      <c r="G2119" t="s">
        <v>16</v>
      </c>
      <c r="H2119">
        <v>11000000</v>
      </c>
      <c r="I2119">
        <v>7.1</v>
      </c>
      <c r="J2119" t="str">
        <f>IF(ISNUMBER(SEARCH("|",D2119)),LEFT(D2119,SEARCH("|",D2119)-1),D2119)</f>
        <v>Biography</v>
      </c>
      <c r="K2119">
        <f>(C2119-H2119)</f>
        <v>-785353</v>
      </c>
      <c r="L2119">
        <f>CORREL(H2119:H5904,C2119:C5904)</f>
        <v>7.2618118719580738E-2</v>
      </c>
    </row>
    <row r="2120" spans="1:12">
      <c r="A2120" t="s">
        <v>3833</v>
      </c>
      <c r="B2120">
        <v>112</v>
      </c>
      <c r="C2120">
        <v>712294</v>
      </c>
      <c r="D2120" t="s">
        <v>256</v>
      </c>
      <c r="E2120" t="s">
        <v>3834</v>
      </c>
      <c r="F2120" t="s">
        <v>15</v>
      </c>
      <c r="G2120" t="s">
        <v>16</v>
      </c>
      <c r="H2120">
        <v>1500000</v>
      </c>
      <c r="I2120">
        <v>6.7</v>
      </c>
      <c r="J2120" t="str">
        <f>IF(ISNUMBER(SEARCH("|",D2120)),LEFT(D2120,SEARCH("|",D2120)-1),D2120)</f>
        <v>Drama</v>
      </c>
      <c r="K2120">
        <f>(C2120-H2120)</f>
        <v>-787706</v>
      </c>
      <c r="L2120">
        <f>CORREL(H2120:H5905,C2120:C5905)</f>
        <v>7.2590224809842341E-2</v>
      </c>
    </row>
    <row r="2121" spans="1:12">
      <c r="A2121" t="s">
        <v>3835</v>
      </c>
      <c r="B2121">
        <v>101</v>
      </c>
      <c r="C2121">
        <v>6712241</v>
      </c>
      <c r="D2121" t="s">
        <v>326</v>
      </c>
      <c r="E2121" t="s">
        <v>3836</v>
      </c>
      <c r="F2121" t="s">
        <v>15</v>
      </c>
      <c r="G2121" t="s">
        <v>16</v>
      </c>
      <c r="H2121">
        <v>7500000</v>
      </c>
      <c r="I2121">
        <v>8.6</v>
      </c>
      <c r="J2121" t="str">
        <f>IF(ISNUMBER(SEARCH("|",D2121)),LEFT(D2121,SEARCH("|",D2121)-1),D2121)</f>
        <v>Crime</v>
      </c>
      <c r="K2121">
        <f>(C2121-H2121)</f>
        <v>-787759</v>
      </c>
      <c r="L2121">
        <f>CORREL(H2121:H5906,C2121:C5906)</f>
        <v>7.2531113574649669E-2</v>
      </c>
    </row>
    <row r="2122" spans="1:12">
      <c r="A2122" t="s">
        <v>1255</v>
      </c>
      <c r="B2122">
        <v>111</v>
      </c>
      <c r="C2122">
        <v>6200756</v>
      </c>
      <c r="D2122" t="s">
        <v>65</v>
      </c>
      <c r="E2122" t="s">
        <v>3837</v>
      </c>
      <c r="F2122" t="s">
        <v>15</v>
      </c>
      <c r="G2122" t="s">
        <v>16</v>
      </c>
      <c r="H2122">
        <v>7000000</v>
      </c>
      <c r="I2122">
        <v>7.4</v>
      </c>
      <c r="J2122" t="str">
        <f>IF(ISNUMBER(SEARCH("|",D2122)),LEFT(D2122,SEARCH("|",D2122)-1),D2122)</f>
        <v>Comedy</v>
      </c>
      <c r="K2122">
        <f>(C2122-H2122)</f>
        <v>-799244</v>
      </c>
      <c r="L2122">
        <f>CORREL(H2122:H5907,C2122:C5907)</f>
        <v>7.2492367250020298E-2</v>
      </c>
    </row>
    <row r="2123" spans="1:12">
      <c r="A2123" t="s">
        <v>3794</v>
      </c>
      <c r="B2123">
        <v>95</v>
      </c>
      <c r="C2123">
        <v>100659</v>
      </c>
      <c r="D2123" t="s">
        <v>140</v>
      </c>
      <c r="E2123" t="s">
        <v>3838</v>
      </c>
      <c r="F2123" t="s">
        <v>15</v>
      </c>
      <c r="G2123" t="s">
        <v>16</v>
      </c>
      <c r="H2123">
        <v>900000</v>
      </c>
      <c r="I2123">
        <v>6.4</v>
      </c>
      <c r="J2123" t="str">
        <f>IF(ISNUMBER(SEARCH("|",D2123)),LEFT(D2123,SEARCH("|",D2123)-1),D2123)</f>
        <v>Horror</v>
      </c>
      <c r="K2123">
        <f>(C2123-H2123)</f>
        <v>-799341</v>
      </c>
      <c r="L2123">
        <f>CORREL(H2123:H5908,C2123:C5908)</f>
        <v>7.245193330988213E-2</v>
      </c>
    </row>
    <row r="2124" spans="1:12">
      <c r="A2124" t="s">
        <v>3839</v>
      </c>
      <c r="B2124">
        <v>90</v>
      </c>
      <c r="C2124">
        <v>258113</v>
      </c>
      <c r="D2124" t="s">
        <v>716</v>
      </c>
      <c r="E2124" t="s">
        <v>3840</v>
      </c>
      <c r="F2124" t="s">
        <v>15</v>
      </c>
      <c r="G2124" t="s">
        <v>16</v>
      </c>
      <c r="H2124">
        <v>1066167</v>
      </c>
      <c r="I2124">
        <v>7.1</v>
      </c>
      <c r="J2124" t="str">
        <f>IF(ISNUMBER(SEARCH("|",D2124)),LEFT(D2124,SEARCH("|",D2124)-1),D2124)</f>
        <v>Crime</v>
      </c>
      <c r="K2124">
        <f>(C2124-H2124)</f>
        <v>-808054</v>
      </c>
      <c r="L2124">
        <f>CORREL(H2124:H5909,C2124:C5909)</f>
        <v>7.2390379843490033E-2</v>
      </c>
    </row>
    <row r="2125" spans="1:12">
      <c r="A2125" t="s">
        <v>3841</v>
      </c>
      <c r="B2125">
        <v>95</v>
      </c>
      <c r="C2125">
        <v>15278</v>
      </c>
      <c r="D2125" t="s">
        <v>3842</v>
      </c>
      <c r="E2125" t="s">
        <v>3843</v>
      </c>
      <c r="F2125" t="s">
        <v>15</v>
      </c>
      <c r="G2125" t="s">
        <v>16</v>
      </c>
      <c r="H2125">
        <v>825000</v>
      </c>
      <c r="I2125">
        <v>5.6</v>
      </c>
      <c r="J2125" t="str">
        <f>IF(ISNUMBER(SEARCH("|",D2125)),LEFT(D2125,SEARCH("|",D2125)-1),D2125)</f>
        <v>Drama</v>
      </c>
      <c r="K2125">
        <f>(C2125-H2125)</f>
        <v>-809722</v>
      </c>
      <c r="L2125">
        <f>CORREL(H2125:H5910,C2125:C5910)</f>
        <v>7.2329322245184749E-2</v>
      </c>
    </row>
    <row r="2126" spans="1:12">
      <c r="A2126" t="s">
        <v>3844</v>
      </c>
      <c r="B2126">
        <v>120</v>
      </c>
      <c r="C2126">
        <v>2181290</v>
      </c>
      <c r="D2126" t="s">
        <v>80</v>
      </c>
      <c r="E2126" t="s">
        <v>3845</v>
      </c>
      <c r="F2126" t="s">
        <v>3846</v>
      </c>
      <c r="G2126" t="s">
        <v>3847</v>
      </c>
      <c r="H2126">
        <v>3000000</v>
      </c>
      <c r="I2126">
        <v>8.4</v>
      </c>
      <c r="J2126" t="str">
        <f>IF(ISNUMBER(SEARCH("|",D2126)),LEFT(D2126,SEARCH("|",D2126)-1),D2126)</f>
        <v>Drama</v>
      </c>
      <c r="K2126">
        <f>(C2126-H2126)</f>
        <v>-818710</v>
      </c>
      <c r="L2126">
        <f>CORREL(H2126:H5911,C2126:C5911)</f>
        <v>7.226728325227201E-2</v>
      </c>
    </row>
    <row r="2127" spans="1:12">
      <c r="A2127" t="s">
        <v>2357</v>
      </c>
      <c r="B2127">
        <v>115</v>
      </c>
      <c r="C2127">
        <v>17174870</v>
      </c>
      <c r="D2127" t="s">
        <v>565</v>
      </c>
      <c r="E2127" t="s">
        <v>3848</v>
      </c>
      <c r="F2127" t="s">
        <v>15</v>
      </c>
      <c r="G2127" t="s">
        <v>16</v>
      </c>
      <c r="H2127">
        <v>18000000</v>
      </c>
      <c r="I2127">
        <v>6.7</v>
      </c>
      <c r="J2127" t="str">
        <f>IF(ISNUMBER(SEARCH("|",D2127)),LEFT(D2127,SEARCH("|",D2127)-1),D2127)</f>
        <v>Drama</v>
      </c>
      <c r="K2127">
        <f>(C2127-H2127)</f>
        <v>-825130</v>
      </c>
      <c r="L2127">
        <f>CORREL(H2127:H5912,C2127:C5912)</f>
        <v>7.2212977138390699E-2</v>
      </c>
    </row>
    <row r="2128" spans="1:12">
      <c r="A2128" t="s">
        <v>3849</v>
      </c>
      <c r="B2128">
        <v>141</v>
      </c>
      <c r="C2128">
        <v>6173485</v>
      </c>
      <c r="D2128" t="s">
        <v>410</v>
      </c>
      <c r="E2128" t="s">
        <v>3850</v>
      </c>
      <c r="F2128" t="s">
        <v>15</v>
      </c>
      <c r="G2128" t="s">
        <v>1097</v>
      </c>
      <c r="H2128">
        <v>7000000</v>
      </c>
      <c r="I2128">
        <v>7.7</v>
      </c>
      <c r="J2128" t="str">
        <f>IF(ISNUMBER(SEARCH("|",D2128)),LEFT(D2128,SEARCH("|",D2128)-1),D2128)</f>
        <v>Biography</v>
      </c>
      <c r="K2128">
        <f>(C2128-H2128)</f>
        <v>-826515</v>
      </c>
      <c r="L2128">
        <f>CORREL(H2128:H5913,C2128:C5913)</f>
        <v>7.2203602233274405E-2</v>
      </c>
    </row>
    <row r="2129" spans="1:12">
      <c r="A2129" t="s">
        <v>3851</v>
      </c>
      <c r="B2129">
        <v>97</v>
      </c>
      <c r="C2129">
        <v>144431</v>
      </c>
      <c r="D2129" t="s">
        <v>3670</v>
      </c>
      <c r="E2129" t="s">
        <v>3852</v>
      </c>
      <c r="F2129" t="s">
        <v>15</v>
      </c>
      <c r="G2129" t="s">
        <v>153</v>
      </c>
      <c r="H2129">
        <v>1000000</v>
      </c>
      <c r="I2129">
        <v>7.3</v>
      </c>
      <c r="J2129" t="str">
        <f>IF(ISNUMBER(SEARCH("|",D2129)),LEFT(D2129,SEARCH("|",D2129)-1),D2129)</f>
        <v>Documentary</v>
      </c>
      <c r="K2129">
        <f>(C2129-H2129)</f>
        <v>-855569</v>
      </c>
      <c r="L2129">
        <f>CORREL(H2129:H5914,C2129:C5914)</f>
        <v>7.2162738724072695E-2</v>
      </c>
    </row>
    <row r="2130" spans="1:12">
      <c r="A2130" t="s">
        <v>2091</v>
      </c>
      <c r="B2130">
        <v>90</v>
      </c>
      <c r="C2130">
        <v>638476</v>
      </c>
      <c r="D2130" t="s">
        <v>885</v>
      </c>
      <c r="E2130" t="s">
        <v>3853</v>
      </c>
      <c r="F2130" t="s">
        <v>15</v>
      </c>
      <c r="G2130" t="s">
        <v>16</v>
      </c>
      <c r="H2130">
        <v>1500000</v>
      </c>
      <c r="I2130">
        <v>6.6</v>
      </c>
      <c r="J2130" t="str">
        <f>IF(ISNUMBER(SEARCH("|",D2130)),LEFT(D2130,SEARCH("|",D2130)-1),D2130)</f>
        <v>Comedy</v>
      </c>
      <c r="K2130">
        <f>(C2130-H2130)</f>
        <v>-861524</v>
      </c>
      <c r="L2130">
        <f>CORREL(H2130:H5915,C2130:C5915)</f>
        <v>7.2100942623980188E-2</v>
      </c>
    </row>
    <row r="2131" spans="1:12">
      <c r="A2131" t="s">
        <v>3854</v>
      </c>
      <c r="B2131">
        <v>100</v>
      </c>
      <c r="C2131">
        <v>1134049</v>
      </c>
      <c r="D2131" t="s">
        <v>3712</v>
      </c>
      <c r="E2131" t="s">
        <v>3855</v>
      </c>
      <c r="F2131" t="s">
        <v>15</v>
      </c>
      <c r="G2131" t="s">
        <v>153</v>
      </c>
      <c r="H2131">
        <v>2000000</v>
      </c>
      <c r="I2131">
        <v>8.1</v>
      </c>
      <c r="J2131" t="str">
        <f>IF(ISNUMBER(SEARCH("|",D2131)),LEFT(D2131,SEARCH("|",D2131)-1),D2131)</f>
        <v>Documentary</v>
      </c>
      <c r="K2131">
        <f>(C2131-H2131)</f>
        <v>-865951</v>
      </c>
      <c r="L2131">
        <f>CORREL(H2131:H5916,C2131:C5916)</f>
        <v>7.2040872544575738E-2</v>
      </c>
    </row>
    <row r="2132" spans="1:12">
      <c r="A2132" t="s">
        <v>3856</v>
      </c>
      <c r="B2132">
        <v>99</v>
      </c>
      <c r="C2132">
        <v>18378</v>
      </c>
      <c r="D2132" t="s">
        <v>416</v>
      </c>
      <c r="E2132" t="s">
        <v>3857</v>
      </c>
      <c r="F2132" t="s">
        <v>15</v>
      </c>
      <c r="G2132" t="s">
        <v>153</v>
      </c>
      <c r="H2132">
        <v>900000</v>
      </c>
      <c r="I2132">
        <v>5.2</v>
      </c>
      <c r="J2132" t="str">
        <f>IF(ISNUMBER(SEARCH("|",D2132)),LEFT(D2132,SEARCH("|",D2132)-1),D2132)</f>
        <v>Crime</v>
      </c>
      <c r="K2132">
        <f>(C2132-H2132)</f>
        <v>-881622</v>
      </c>
      <c r="L2132">
        <f>CORREL(H2132:H5917,C2132:C5917)</f>
        <v>7.1982519492189728E-2</v>
      </c>
    </row>
    <row r="2133" spans="1:12">
      <c r="A2133" t="s">
        <v>547</v>
      </c>
      <c r="B2133">
        <v>102</v>
      </c>
      <c r="C2133">
        <v>3609278</v>
      </c>
      <c r="D2133" t="s">
        <v>256</v>
      </c>
      <c r="E2133" t="s">
        <v>3858</v>
      </c>
      <c r="F2133" t="s">
        <v>15</v>
      </c>
      <c r="G2133" t="s">
        <v>16</v>
      </c>
      <c r="H2133">
        <v>4500000</v>
      </c>
      <c r="I2133">
        <v>8.4</v>
      </c>
      <c r="J2133" t="str">
        <f>IF(ISNUMBER(SEARCH("|",D2133)),LEFT(D2133,SEARCH("|",D2133)-1),D2133)</f>
        <v>Drama</v>
      </c>
      <c r="K2133">
        <f>(C2133-H2133)</f>
        <v>-890722</v>
      </c>
      <c r="L2133">
        <f>CORREL(H2133:H5918,C2133:C5918)</f>
        <v>7.1920015788595845E-2</v>
      </c>
    </row>
    <row r="2134" spans="1:12">
      <c r="A2134" t="s">
        <v>3859</v>
      </c>
      <c r="B2134">
        <v>101</v>
      </c>
      <c r="C2134">
        <v>6643</v>
      </c>
      <c r="D2134" t="s">
        <v>3860</v>
      </c>
      <c r="E2134" t="s">
        <v>3861</v>
      </c>
      <c r="F2134" t="s">
        <v>15</v>
      </c>
      <c r="G2134" t="s">
        <v>16</v>
      </c>
      <c r="H2134">
        <v>900000</v>
      </c>
      <c r="I2134">
        <v>6.4</v>
      </c>
      <c r="J2134" t="str">
        <f>IF(ISNUMBER(SEARCH("|",D2134)),LEFT(D2134,SEARCH("|",D2134)-1),D2134)</f>
        <v>Comedy</v>
      </c>
      <c r="K2134">
        <f>(C2134-H2134)</f>
        <v>-893357</v>
      </c>
      <c r="L2134">
        <f>CORREL(H2134:H5919,C2134:C5919)</f>
        <v>7.1870264248319299E-2</v>
      </c>
    </row>
    <row r="2135" spans="1:12">
      <c r="A2135" t="s">
        <v>3862</v>
      </c>
      <c r="B2135">
        <v>88</v>
      </c>
      <c r="C2135">
        <v>104077</v>
      </c>
      <c r="D2135" t="s">
        <v>797</v>
      </c>
      <c r="E2135" t="s">
        <v>3863</v>
      </c>
      <c r="F2135" t="s">
        <v>15</v>
      </c>
      <c r="G2135" t="s">
        <v>16</v>
      </c>
      <c r="H2135">
        <v>1000000</v>
      </c>
      <c r="I2135">
        <v>7.4</v>
      </c>
      <c r="J2135" t="str">
        <f>IF(ISNUMBER(SEARCH("|",D2135)),LEFT(D2135,SEARCH("|",D2135)-1),D2135)</f>
        <v>Comedy</v>
      </c>
      <c r="K2135">
        <f>(C2135-H2135)</f>
        <v>-895923</v>
      </c>
      <c r="L2135">
        <f>CORREL(H2135:H5920,C2135:C5920)</f>
        <v>7.1807555260761338E-2</v>
      </c>
    </row>
    <row r="2136" spans="1:12">
      <c r="A2136" t="s">
        <v>3864</v>
      </c>
      <c r="B2136">
        <v>93</v>
      </c>
      <c r="C2136">
        <v>100240</v>
      </c>
      <c r="D2136" t="s">
        <v>768</v>
      </c>
      <c r="E2136" t="s">
        <v>3865</v>
      </c>
      <c r="F2136" t="s">
        <v>15</v>
      </c>
      <c r="G2136" t="s">
        <v>3484</v>
      </c>
      <c r="H2136">
        <v>1000000</v>
      </c>
      <c r="I2136">
        <v>6.8</v>
      </c>
      <c r="J2136" t="str">
        <f>IF(ISNUMBER(SEARCH("|",D2136)),LEFT(D2136,SEARCH("|",D2136)-1),D2136)</f>
        <v>Documentary</v>
      </c>
      <c r="K2136">
        <f>(C2136-H2136)</f>
        <v>-899760</v>
      </c>
      <c r="L2136">
        <f>CORREL(H2136:H5921,C2136:C5921)</f>
        <v>7.1745115573517218E-2</v>
      </c>
    </row>
    <row r="2137" spans="1:12">
      <c r="A2137" t="s">
        <v>3866</v>
      </c>
      <c r="B2137">
        <v>120</v>
      </c>
      <c r="C2137">
        <v>1098224</v>
      </c>
      <c r="D2137" t="s">
        <v>3867</v>
      </c>
      <c r="E2137" t="s">
        <v>3868</v>
      </c>
      <c r="F2137" t="s">
        <v>15</v>
      </c>
      <c r="G2137" t="s">
        <v>16</v>
      </c>
      <c r="H2137">
        <v>2000000</v>
      </c>
      <c r="I2137">
        <v>3.3</v>
      </c>
      <c r="J2137" t="str">
        <f>IF(ISNUMBER(SEARCH("|",D2137)),LEFT(D2137,SEARCH("|",D2137)-1),D2137)</f>
        <v>Adventure</v>
      </c>
      <c r="K2137">
        <f>(C2137-H2137)</f>
        <v>-901776</v>
      </c>
      <c r="L2137">
        <f>CORREL(H2137:H5922,C2137:C5922)</f>
        <v>7.1682571940525103E-2</v>
      </c>
    </row>
    <row r="2138" spans="1:12">
      <c r="A2138" t="s">
        <v>3869</v>
      </c>
      <c r="B2138">
        <v>112</v>
      </c>
      <c r="C2138">
        <v>96734</v>
      </c>
      <c r="D2138" t="s">
        <v>686</v>
      </c>
      <c r="E2138" t="s">
        <v>3870</v>
      </c>
      <c r="F2138" t="s">
        <v>15</v>
      </c>
      <c r="G2138" t="s">
        <v>16</v>
      </c>
      <c r="H2138">
        <v>1000000</v>
      </c>
      <c r="I2138">
        <v>5.6</v>
      </c>
      <c r="J2138" t="str">
        <f>IF(ISNUMBER(SEARCH("|",D2138)),LEFT(D2138,SEARCH("|",D2138)-1),D2138)</f>
        <v>Action</v>
      </c>
      <c r="K2138">
        <f>(C2138-H2138)</f>
        <v>-903266</v>
      </c>
      <c r="L2138">
        <f>CORREL(H2138:H5923,C2138:C5923)</f>
        <v>7.1623602898100255E-2</v>
      </c>
    </row>
    <row r="2139" spans="1:12">
      <c r="A2139" t="s">
        <v>562</v>
      </c>
      <c r="B2139">
        <v>123</v>
      </c>
      <c r="C2139">
        <v>47095453</v>
      </c>
      <c r="D2139" t="s">
        <v>300</v>
      </c>
      <c r="E2139" t="s">
        <v>3871</v>
      </c>
      <c r="F2139" t="s">
        <v>15</v>
      </c>
      <c r="G2139" t="s">
        <v>16</v>
      </c>
      <c r="H2139">
        <v>48000000</v>
      </c>
      <c r="I2139">
        <v>6.4</v>
      </c>
      <c r="J2139" t="str">
        <f>IF(ISNUMBER(SEARCH("|",D2139)),LEFT(D2139,SEARCH("|",D2139)-1),D2139)</f>
        <v>Comedy</v>
      </c>
      <c r="K2139">
        <f>(C2139-H2139)</f>
        <v>-904547</v>
      </c>
      <c r="L2139">
        <f>CORREL(H2139:H5924,C2139:C5924)</f>
        <v>7.1560864455099488E-2</v>
      </c>
    </row>
    <row r="2140" spans="1:12">
      <c r="A2140" t="s">
        <v>3872</v>
      </c>
      <c r="B2140">
        <v>111</v>
      </c>
      <c r="C2140">
        <v>94596</v>
      </c>
      <c r="D2140" t="s">
        <v>3873</v>
      </c>
      <c r="E2140" t="s">
        <v>3874</v>
      </c>
      <c r="F2140" t="s">
        <v>3875</v>
      </c>
      <c r="G2140" t="s">
        <v>90</v>
      </c>
      <c r="H2140">
        <v>1000000</v>
      </c>
      <c r="I2140">
        <v>7.4</v>
      </c>
      <c r="J2140" t="str">
        <f>IF(ISNUMBER(SEARCH("|",D2140)),LEFT(D2140,SEARCH("|",D2140)-1),D2140)</f>
        <v>Crime</v>
      </c>
      <c r="K2140">
        <f>(C2140-H2140)</f>
        <v>-905404</v>
      </c>
      <c r="L2140">
        <f>CORREL(H2140:H5925,C2140:C5925)</f>
        <v>7.1593796961523126E-2</v>
      </c>
    </row>
    <row r="2141" spans="1:12">
      <c r="A2141" t="s">
        <v>3876</v>
      </c>
      <c r="B2141">
        <v>100</v>
      </c>
      <c r="C2141">
        <v>20186</v>
      </c>
      <c r="D2141" t="s">
        <v>96</v>
      </c>
      <c r="E2141" t="s">
        <v>3877</v>
      </c>
      <c r="F2141" t="s">
        <v>15</v>
      </c>
      <c r="G2141" t="s">
        <v>16</v>
      </c>
      <c r="H2141">
        <v>930000</v>
      </c>
      <c r="I2141">
        <v>5.7</v>
      </c>
      <c r="J2141" t="str">
        <f>IF(ISNUMBER(SEARCH("|",D2141)),LEFT(D2141,SEARCH("|",D2141)-1),D2141)</f>
        <v>Comedy</v>
      </c>
      <c r="K2141">
        <f>(C2141-H2141)</f>
        <v>-909814</v>
      </c>
      <c r="L2141">
        <f>CORREL(H2141:H5926,C2141:C5926)</f>
        <v>7.1530981407273611E-2</v>
      </c>
    </row>
    <row r="2142" spans="1:12">
      <c r="A2142" t="s">
        <v>3878</v>
      </c>
      <c r="B2142">
        <v>41</v>
      </c>
      <c r="C2142">
        <v>4074023</v>
      </c>
      <c r="D2142" t="s">
        <v>768</v>
      </c>
      <c r="E2142" t="s">
        <v>3879</v>
      </c>
      <c r="F2142" t="s">
        <v>15</v>
      </c>
      <c r="G2142" t="s">
        <v>153</v>
      </c>
      <c r="H2142">
        <v>5000000</v>
      </c>
      <c r="I2142">
        <v>6.9</v>
      </c>
      <c r="J2142" t="str">
        <f>IF(ISNUMBER(SEARCH("|",D2142)),LEFT(D2142,SEARCH("|",D2142)-1),D2142)</f>
        <v>Documentary</v>
      </c>
      <c r="K2142">
        <f>(C2142-H2142)</f>
        <v>-925977</v>
      </c>
      <c r="L2142">
        <f>CORREL(H2142:H5927,C2142:C5927)</f>
        <v>7.1467798874597782E-2</v>
      </c>
    </row>
    <row r="2143" spans="1:12">
      <c r="A2143" t="s">
        <v>1302</v>
      </c>
      <c r="B2143">
        <v>94</v>
      </c>
      <c r="C2143">
        <v>17071230</v>
      </c>
      <c r="D2143" t="s">
        <v>397</v>
      </c>
      <c r="E2143" t="s">
        <v>3880</v>
      </c>
      <c r="F2143" t="s">
        <v>15</v>
      </c>
      <c r="G2143" t="s">
        <v>16</v>
      </c>
      <c r="H2143">
        <v>18000000</v>
      </c>
      <c r="I2143">
        <v>6.7</v>
      </c>
      <c r="J2143" t="str">
        <f>IF(ISNUMBER(SEARCH("|",D2143)),LEFT(D2143,SEARCH("|",D2143)-1),D2143)</f>
        <v>Comedy</v>
      </c>
      <c r="K2143">
        <f>(C2143-H2143)</f>
        <v>-928770</v>
      </c>
      <c r="L2143">
        <f>CORREL(H2143:H5928,C2143:C5928)</f>
        <v>7.1419068882788581E-2</v>
      </c>
    </row>
    <row r="2144" spans="1:12">
      <c r="A2144" t="s">
        <v>3881</v>
      </c>
      <c r="B2144">
        <v>97</v>
      </c>
      <c r="C2144">
        <v>62480</v>
      </c>
      <c r="D2144" t="s">
        <v>436</v>
      </c>
      <c r="E2144" t="s">
        <v>3882</v>
      </c>
      <c r="F2144" t="s">
        <v>15</v>
      </c>
      <c r="G2144" t="s">
        <v>16</v>
      </c>
      <c r="H2144">
        <v>1000000</v>
      </c>
      <c r="I2144">
        <v>5.5</v>
      </c>
      <c r="J2144" t="str">
        <f>IF(ISNUMBER(SEARCH("|",D2144)),LEFT(D2144,SEARCH("|",D2144)-1),D2144)</f>
        <v>Drama</v>
      </c>
      <c r="K2144">
        <f>(C2144-H2144)</f>
        <v>-937520</v>
      </c>
      <c r="L2144">
        <f>CORREL(H2144:H5929,C2144:C5929)</f>
        <v>7.140895184123415E-2</v>
      </c>
    </row>
    <row r="2145" spans="1:12">
      <c r="A2145" t="s">
        <v>1115</v>
      </c>
      <c r="B2145">
        <v>102</v>
      </c>
      <c r="C2145">
        <v>354704</v>
      </c>
      <c r="D2145" t="s">
        <v>416</v>
      </c>
      <c r="E2145" t="s">
        <v>3883</v>
      </c>
      <c r="F2145" t="s">
        <v>15</v>
      </c>
      <c r="G2145" t="s">
        <v>16</v>
      </c>
      <c r="H2145">
        <v>1300000</v>
      </c>
      <c r="I2145">
        <v>5.9</v>
      </c>
      <c r="J2145" t="str">
        <f>IF(ISNUMBER(SEARCH("|",D2145)),LEFT(D2145,SEARCH("|",D2145)-1),D2145)</f>
        <v>Crime</v>
      </c>
      <c r="K2145">
        <f>(C2145-H2145)</f>
        <v>-945296</v>
      </c>
      <c r="L2145">
        <f>CORREL(H2145:H5930,C2145:C5930)</f>
        <v>7.1345743504309167E-2</v>
      </c>
    </row>
    <row r="2146" spans="1:12">
      <c r="A2146" t="s">
        <v>3884</v>
      </c>
      <c r="B2146">
        <v>135</v>
      </c>
      <c r="C2146">
        <v>638951</v>
      </c>
      <c r="D2146" t="s">
        <v>256</v>
      </c>
      <c r="E2146" t="s">
        <v>3885</v>
      </c>
      <c r="F2146" t="s">
        <v>3886</v>
      </c>
      <c r="G2146" t="s">
        <v>16</v>
      </c>
      <c r="H2146">
        <v>1592000</v>
      </c>
      <c r="I2146">
        <v>7.4</v>
      </c>
      <c r="J2146" t="str">
        <f>IF(ISNUMBER(SEARCH("|",D2146)),LEFT(D2146,SEARCH("|",D2146)-1),D2146)</f>
        <v>Drama</v>
      </c>
      <c r="K2146">
        <f>(C2146-H2146)</f>
        <v>-953049</v>
      </c>
      <c r="L2146">
        <f>CORREL(H2146:H5931,C2146:C5931)</f>
        <v>7.1283536563401667E-2</v>
      </c>
    </row>
    <row r="2147" spans="1:12">
      <c r="A2147" t="s">
        <v>3887</v>
      </c>
      <c r="B2147">
        <v>115</v>
      </c>
      <c r="C2147">
        <v>15045676</v>
      </c>
      <c r="D2147" t="s">
        <v>3888</v>
      </c>
      <c r="E2147" t="s">
        <v>3889</v>
      </c>
      <c r="F2147" t="s">
        <v>15</v>
      </c>
      <c r="G2147" t="s">
        <v>16</v>
      </c>
      <c r="H2147">
        <v>16000000</v>
      </c>
      <c r="I2147">
        <v>5.6</v>
      </c>
      <c r="J2147" t="str">
        <f>IF(ISNUMBER(SEARCH("|",D2147)),LEFT(D2147,SEARCH("|",D2147)-1),D2147)</f>
        <v>Drama</v>
      </c>
      <c r="K2147">
        <f>(C2147-H2147)</f>
        <v>-954324</v>
      </c>
      <c r="L2147">
        <f>CORREL(H2147:H5932,C2147:C5932)</f>
        <v>7.1222298118419583E-2</v>
      </c>
    </row>
    <row r="2148" spans="1:12">
      <c r="A2148" t="s">
        <v>3890</v>
      </c>
      <c r="B2148">
        <v>99</v>
      </c>
      <c r="C2148">
        <v>24042490</v>
      </c>
      <c r="D2148" t="s">
        <v>663</v>
      </c>
      <c r="E2148" t="s">
        <v>3891</v>
      </c>
      <c r="F2148" t="s">
        <v>15</v>
      </c>
      <c r="G2148" t="s">
        <v>16</v>
      </c>
      <c r="H2148">
        <v>25000000</v>
      </c>
      <c r="I2148">
        <v>5.6</v>
      </c>
      <c r="J2148" t="str">
        <f>IF(ISNUMBER(SEARCH("|",D2148)),LEFT(D2148,SEARCH("|",D2148)-1),D2148)</f>
        <v>Fantasy</v>
      </c>
      <c r="K2148">
        <f>(C2148-H2148)</f>
        <v>-957510</v>
      </c>
      <c r="L2148">
        <f>CORREL(H2148:H5933,C2148:C5933)</f>
        <v>7.12068038508403E-2</v>
      </c>
    </row>
    <row r="2149" spans="1:12">
      <c r="A2149" t="s">
        <v>3498</v>
      </c>
      <c r="B2149">
        <v>110</v>
      </c>
      <c r="C2149">
        <v>4040588</v>
      </c>
      <c r="D2149" t="s">
        <v>65</v>
      </c>
      <c r="E2149" t="s">
        <v>3892</v>
      </c>
      <c r="F2149" t="s">
        <v>15</v>
      </c>
      <c r="G2149" t="s">
        <v>16</v>
      </c>
      <c r="H2149">
        <v>5000000</v>
      </c>
      <c r="I2149">
        <v>6.8</v>
      </c>
      <c r="J2149" t="str">
        <f>IF(ISNUMBER(SEARCH("|",D2149)),LEFT(D2149,SEARCH("|",D2149)-1),D2149)</f>
        <v>Comedy</v>
      </c>
      <c r="K2149">
        <f>(C2149-H2149)</f>
        <v>-959412</v>
      </c>
      <c r="L2149">
        <f>CORREL(H2149:H5934,C2149:C5934)</f>
        <v>7.1212375146265078E-2</v>
      </c>
    </row>
    <row r="2150" spans="1:12">
      <c r="A2150" t="s">
        <v>1164</v>
      </c>
      <c r="B2150">
        <v>88</v>
      </c>
      <c r="C2150">
        <v>21210</v>
      </c>
      <c r="D2150" t="s">
        <v>397</v>
      </c>
      <c r="E2150" t="s">
        <v>3893</v>
      </c>
      <c r="F2150" t="s">
        <v>15</v>
      </c>
      <c r="G2150" t="s">
        <v>16</v>
      </c>
      <c r="H2150">
        <v>1000000</v>
      </c>
      <c r="I2150">
        <v>6.1</v>
      </c>
      <c r="J2150" t="str">
        <f>IF(ISNUMBER(SEARCH("|",D2150)),LEFT(D2150,SEARCH("|",D2150)-1),D2150)</f>
        <v>Comedy</v>
      </c>
      <c r="K2150">
        <f>(C2150-H2150)</f>
        <v>-978790</v>
      </c>
      <c r="L2150">
        <f>CORREL(H2150:H5935,C2150:C5935)</f>
        <v>7.1163160055501107E-2</v>
      </c>
    </row>
    <row r="2151" spans="1:12">
      <c r="A2151" t="s">
        <v>3894</v>
      </c>
      <c r="B2151">
        <v>87</v>
      </c>
      <c r="C2151">
        <v>19539</v>
      </c>
      <c r="D2151" t="s">
        <v>96</v>
      </c>
      <c r="E2151" t="s">
        <v>3895</v>
      </c>
      <c r="F2151" t="s">
        <v>15</v>
      </c>
      <c r="G2151" t="s">
        <v>16</v>
      </c>
      <c r="H2151">
        <v>1000000</v>
      </c>
      <c r="I2151">
        <v>6.2</v>
      </c>
      <c r="J2151" t="str">
        <f>IF(ISNUMBER(SEARCH("|",D2151)),LEFT(D2151,SEARCH("|",D2151)-1),D2151)</f>
        <v>Comedy</v>
      </c>
      <c r="K2151">
        <f>(C2151-H2151)</f>
        <v>-980461</v>
      </c>
      <c r="L2151">
        <f>CORREL(H2151:H5936,C2151:C5936)</f>
        <v>7.1099410935449373E-2</v>
      </c>
    </row>
    <row r="2152" spans="1:12">
      <c r="A2152" t="s">
        <v>3896</v>
      </c>
      <c r="B2152">
        <v>82</v>
      </c>
      <c r="C2152">
        <v>12996</v>
      </c>
      <c r="D2152" t="s">
        <v>3897</v>
      </c>
      <c r="E2152" t="s">
        <v>3898</v>
      </c>
      <c r="F2152" t="s">
        <v>15</v>
      </c>
      <c r="G2152" t="s">
        <v>16</v>
      </c>
      <c r="H2152">
        <v>1000000</v>
      </c>
      <c r="I2152">
        <v>6</v>
      </c>
      <c r="J2152" t="str">
        <f>IF(ISNUMBER(SEARCH("|",D2152)),LEFT(D2152,SEARCH("|",D2152)-1),D2152)</f>
        <v>Action</v>
      </c>
      <c r="K2152">
        <f>(C2152-H2152)</f>
        <v>-987004</v>
      </c>
      <c r="L2152">
        <f>CORREL(H2152:H5937,C2152:C5937)</f>
        <v>7.1035559964654577E-2</v>
      </c>
    </row>
    <row r="2153" spans="1:12">
      <c r="A2153" t="s">
        <v>3899</v>
      </c>
      <c r="B2153">
        <v>78</v>
      </c>
      <c r="C2153">
        <v>10018</v>
      </c>
      <c r="D2153" t="s">
        <v>716</v>
      </c>
      <c r="E2153" t="s">
        <v>3900</v>
      </c>
      <c r="F2153" t="s">
        <v>15</v>
      </c>
      <c r="G2153" t="s">
        <v>16</v>
      </c>
      <c r="H2153">
        <v>1000000</v>
      </c>
      <c r="I2153">
        <v>6.1</v>
      </c>
      <c r="J2153" t="str">
        <f>IF(ISNUMBER(SEARCH("|",D2153)),LEFT(D2153,SEARCH("|",D2153)-1),D2153)</f>
        <v>Crime</v>
      </c>
      <c r="K2153">
        <f>(C2153-H2153)</f>
        <v>-989982</v>
      </c>
      <c r="L2153">
        <f>CORREL(H2153:H5938,C2153:C5938)</f>
        <v>7.0971594838213969E-2</v>
      </c>
    </row>
    <row r="2154" spans="1:12">
      <c r="A2154" t="s">
        <v>3901</v>
      </c>
      <c r="B2154">
        <v>81</v>
      </c>
      <c r="C2154">
        <v>6387</v>
      </c>
      <c r="D2154" t="s">
        <v>821</v>
      </c>
      <c r="E2154" t="s">
        <v>3902</v>
      </c>
      <c r="F2154" t="s">
        <v>15</v>
      </c>
      <c r="G2154" t="s">
        <v>16</v>
      </c>
      <c r="H2154">
        <v>1000000</v>
      </c>
      <c r="I2154">
        <v>6.9</v>
      </c>
      <c r="J2154" t="str">
        <f>IF(ISNUMBER(SEARCH("|",D2154)),LEFT(D2154,SEARCH("|",D2154)-1),D2154)</f>
        <v>Comedy</v>
      </c>
      <c r="K2154">
        <f>(C2154-H2154)</f>
        <v>-993613</v>
      </c>
      <c r="L2154">
        <f>CORREL(H2154:H5939,C2154:C5939)</f>
        <v>7.0907524109846076E-2</v>
      </c>
    </row>
    <row r="2155" spans="1:12">
      <c r="A2155" t="s">
        <v>3903</v>
      </c>
      <c r="B2155">
        <v>88</v>
      </c>
      <c r="C2155">
        <v>721</v>
      </c>
      <c r="D2155" t="s">
        <v>686</v>
      </c>
      <c r="E2155" t="s">
        <v>3904</v>
      </c>
      <c r="F2155" t="s">
        <v>15</v>
      </c>
      <c r="G2155" t="s">
        <v>1097</v>
      </c>
      <c r="H2155">
        <v>1000000</v>
      </c>
      <c r="I2155">
        <v>4.0999999999999996</v>
      </c>
      <c r="J2155" t="str">
        <f>IF(ISNUMBER(SEARCH("|",D2155)),LEFT(D2155,SEARCH("|",D2155)-1),D2155)</f>
        <v>Action</v>
      </c>
      <c r="K2155">
        <f>(C2155-H2155)</f>
        <v>-999279</v>
      </c>
      <c r="L2155">
        <f>CORREL(H2155:H5940,C2155:C5940)</f>
        <v>7.0843345904932548E-2</v>
      </c>
    </row>
    <row r="2156" spans="1:12">
      <c r="A2156" t="s">
        <v>352</v>
      </c>
      <c r="B2156">
        <v>117</v>
      </c>
      <c r="C2156">
        <v>27000000</v>
      </c>
      <c r="D2156" t="s">
        <v>793</v>
      </c>
      <c r="E2156" t="s">
        <v>3905</v>
      </c>
      <c r="F2156" t="s">
        <v>15</v>
      </c>
      <c r="G2156" t="s">
        <v>16</v>
      </c>
      <c r="H2156">
        <v>28000000</v>
      </c>
      <c r="I2156">
        <v>8.1999999999999993</v>
      </c>
      <c r="J2156" t="str">
        <f>IF(ISNUMBER(SEARCH("|",D2156)),LEFT(D2156,SEARCH("|",D2156)-1),D2156)</f>
        <v>Sci-Fi</v>
      </c>
      <c r="K2156">
        <f>(C2156-H2156)</f>
        <v>-1000000</v>
      </c>
      <c r="L2156">
        <f>CORREL(H2156:H5941,C2156:C5941)</f>
        <v>7.0779054909229658E-2</v>
      </c>
    </row>
    <row r="2157" spans="1:12">
      <c r="A2157" t="s">
        <v>2551</v>
      </c>
      <c r="B2157">
        <v>97</v>
      </c>
      <c r="C2157">
        <v>21973182</v>
      </c>
      <c r="D2157" t="s">
        <v>552</v>
      </c>
      <c r="E2157" t="s">
        <v>3906</v>
      </c>
      <c r="F2157" t="s">
        <v>15</v>
      </c>
      <c r="G2157" t="s">
        <v>16</v>
      </c>
      <c r="H2157">
        <v>23000000</v>
      </c>
      <c r="I2157">
        <v>6.6</v>
      </c>
      <c r="J2157" t="str">
        <f>IF(ISNUMBER(SEARCH("|",D2157)),LEFT(D2157,SEARCH("|",D2157)-1),D2157)</f>
        <v>Mystery</v>
      </c>
      <c r="K2157">
        <f>(C2157-H2157)</f>
        <v>-1026818</v>
      </c>
      <c r="L2157">
        <f>CORREL(H2157:H5942,C2157:C5942)</f>
        <v>7.0790183517192531E-2</v>
      </c>
    </row>
    <row r="2158" spans="1:12">
      <c r="A2158" t="s">
        <v>3907</v>
      </c>
      <c r="B2158">
        <v>110</v>
      </c>
      <c r="C2158">
        <v>56129</v>
      </c>
      <c r="D2158" t="s">
        <v>793</v>
      </c>
      <c r="E2158" t="s">
        <v>3908</v>
      </c>
      <c r="F2158" t="s">
        <v>15</v>
      </c>
      <c r="G2158" t="s">
        <v>472</v>
      </c>
      <c r="H2158">
        <v>1100000</v>
      </c>
      <c r="I2158">
        <v>6.1</v>
      </c>
      <c r="J2158" t="str">
        <f>IF(ISNUMBER(SEARCH("|",D2158)),LEFT(D2158,SEARCH("|",D2158)-1),D2158)</f>
        <v>Sci-Fi</v>
      </c>
      <c r="K2158">
        <f>(C2158-H2158)</f>
        <v>-1043871</v>
      </c>
      <c r="L2158">
        <f>CORREL(H2158:H5943,C2158:C5943)</f>
        <v>7.0791239110087265E-2</v>
      </c>
    </row>
    <row r="2159" spans="1:12">
      <c r="A2159" t="s">
        <v>2922</v>
      </c>
      <c r="B2159">
        <v>95</v>
      </c>
      <c r="C2159">
        <v>952620</v>
      </c>
      <c r="D2159" t="s">
        <v>140</v>
      </c>
      <c r="E2159" t="s">
        <v>3909</v>
      </c>
      <c r="F2159" t="s">
        <v>15</v>
      </c>
      <c r="G2159" t="s">
        <v>16</v>
      </c>
      <c r="H2159">
        <v>2000000</v>
      </c>
      <c r="I2159">
        <v>5.7</v>
      </c>
      <c r="J2159" t="str">
        <f>IF(ISNUMBER(SEARCH("|",D2159)),LEFT(D2159,SEARCH("|",D2159)-1),D2159)</f>
        <v>Horror</v>
      </c>
      <c r="K2159">
        <f>(C2159-H2159)</f>
        <v>-1047380</v>
      </c>
      <c r="L2159">
        <f>CORREL(H2159:H5944,C2159:C5944)</f>
        <v>7.0727071483891429E-2</v>
      </c>
    </row>
    <row r="2160" spans="1:12">
      <c r="A2160" t="s">
        <v>3186</v>
      </c>
      <c r="B2160">
        <v>99</v>
      </c>
      <c r="C2160">
        <v>418953</v>
      </c>
      <c r="D2160" t="s">
        <v>716</v>
      </c>
      <c r="E2160" t="s">
        <v>3910</v>
      </c>
      <c r="F2160" t="s">
        <v>15</v>
      </c>
      <c r="G2160" t="s">
        <v>357</v>
      </c>
      <c r="H2160">
        <v>1500000</v>
      </c>
      <c r="I2160">
        <v>6.5</v>
      </c>
      <c r="J2160" t="str">
        <f>IF(ISNUMBER(SEARCH("|",D2160)),LEFT(D2160,SEARCH("|",D2160)-1),D2160)</f>
        <v>Crime</v>
      </c>
      <c r="K2160">
        <f>(C2160-H2160)</f>
        <v>-1081047</v>
      </c>
      <c r="L2160">
        <f>CORREL(H2160:H5945,C2160:C5945)</f>
        <v>7.0666160069458972E-2</v>
      </c>
    </row>
    <row r="2161" spans="1:12">
      <c r="A2161" t="s">
        <v>3911</v>
      </c>
      <c r="B2161">
        <v>88</v>
      </c>
      <c r="C2161">
        <v>110720</v>
      </c>
      <c r="D2161" t="s">
        <v>96</v>
      </c>
      <c r="E2161" t="s">
        <v>3912</v>
      </c>
      <c r="F2161" t="s">
        <v>15</v>
      </c>
      <c r="G2161" t="s">
        <v>16</v>
      </c>
      <c r="H2161">
        <v>1200000</v>
      </c>
      <c r="I2161">
        <v>7.3</v>
      </c>
      <c r="J2161" t="str">
        <f>IF(ISNUMBER(SEARCH("|",D2161)),LEFT(D2161,SEARCH("|",D2161)-1),D2161)</f>
        <v>Comedy</v>
      </c>
      <c r="K2161">
        <f>(C2161-H2161)</f>
        <v>-1089280</v>
      </c>
      <c r="L2161">
        <f>CORREL(H2161:H5946,C2161:C5946)</f>
        <v>7.0603209146655715E-2</v>
      </c>
    </row>
    <row r="2162" spans="1:12">
      <c r="A2162" t="s">
        <v>3913</v>
      </c>
      <c r="B2162">
        <v>98</v>
      </c>
      <c r="C2162">
        <v>406035</v>
      </c>
      <c r="D2162" t="s">
        <v>256</v>
      </c>
      <c r="E2162" t="s">
        <v>3914</v>
      </c>
      <c r="F2162" t="s">
        <v>15</v>
      </c>
      <c r="G2162" t="s">
        <v>16</v>
      </c>
      <c r="H2162">
        <v>1500000</v>
      </c>
      <c r="I2162">
        <v>7.2</v>
      </c>
      <c r="J2162" t="str">
        <f>IF(ISNUMBER(SEARCH("|",D2162)),LEFT(D2162,SEARCH("|",D2162)-1),D2162)</f>
        <v>Drama</v>
      </c>
      <c r="K2162">
        <f>(C2162-H2162)</f>
        <v>-1093965</v>
      </c>
      <c r="L2162">
        <f>CORREL(H2162:H5947,C2162:C5947)</f>
        <v>7.0539013255716543E-2</v>
      </c>
    </row>
    <row r="2163" spans="1:12">
      <c r="A2163" t="s">
        <v>3915</v>
      </c>
      <c r="B2163">
        <v>106</v>
      </c>
      <c r="C2163">
        <v>304124</v>
      </c>
      <c r="D2163" t="s">
        <v>256</v>
      </c>
      <c r="E2163" t="s">
        <v>3916</v>
      </c>
      <c r="F2163" t="s">
        <v>1316</v>
      </c>
      <c r="G2163" t="s">
        <v>2121</v>
      </c>
      <c r="H2163">
        <v>1400000</v>
      </c>
      <c r="I2163">
        <v>6.7</v>
      </c>
      <c r="J2163" t="str">
        <f>IF(ISNUMBER(SEARCH("|",D2163)),LEFT(D2163,SEARCH("|",D2163)-1),D2163)</f>
        <v>Drama</v>
      </c>
      <c r="K2163">
        <f>(C2163-H2163)</f>
        <v>-1095876</v>
      </c>
      <c r="L2163">
        <f>CORREL(H2163:H5948,C2163:C5948)</f>
        <v>7.0475835740411344E-2</v>
      </c>
    </row>
    <row r="2164" spans="1:12">
      <c r="A2164" t="s">
        <v>2452</v>
      </c>
      <c r="B2164">
        <v>84</v>
      </c>
      <c r="C2164">
        <v>2892582</v>
      </c>
      <c r="D2164" t="s">
        <v>96</v>
      </c>
      <c r="E2164" t="s">
        <v>3917</v>
      </c>
      <c r="F2164" t="s">
        <v>15</v>
      </c>
      <c r="G2164" t="s">
        <v>16</v>
      </c>
      <c r="H2164">
        <v>4000000</v>
      </c>
      <c r="I2164">
        <v>7.6</v>
      </c>
      <c r="J2164" t="str">
        <f>IF(ISNUMBER(SEARCH("|",D2164)),LEFT(D2164,SEARCH("|",D2164)-1),D2164)</f>
        <v>Comedy</v>
      </c>
      <c r="K2164">
        <f>(C2164-H2164)</f>
        <v>-1107418</v>
      </c>
      <c r="L2164">
        <f>CORREL(H2164:H5949,C2164:C5949)</f>
        <v>7.0412180381584838E-2</v>
      </c>
    </row>
    <row r="2165" spans="1:12">
      <c r="A2165" t="s">
        <v>193</v>
      </c>
      <c r="B2165">
        <v>113</v>
      </c>
      <c r="C2165">
        <v>18882880</v>
      </c>
      <c r="D2165" t="s">
        <v>65</v>
      </c>
      <c r="E2165" t="s">
        <v>3918</v>
      </c>
      <c r="F2165" t="s">
        <v>15</v>
      </c>
      <c r="G2165" t="s">
        <v>16</v>
      </c>
      <c r="H2165">
        <v>20000000</v>
      </c>
      <c r="I2165">
        <v>5.9</v>
      </c>
      <c r="J2165" t="str">
        <f>IF(ISNUMBER(SEARCH("|",D2165)),LEFT(D2165,SEARCH("|",D2165)-1),D2165)</f>
        <v>Comedy</v>
      </c>
      <c r="K2165">
        <f>(C2165-H2165)</f>
        <v>-1117120</v>
      </c>
      <c r="L2165">
        <f>CORREL(H2165:H5950,C2165:C5950)</f>
        <v>7.0357949326333685E-2</v>
      </c>
    </row>
    <row r="2166" spans="1:12">
      <c r="A2166" t="s">
        <v>1330</v>
      </c>
      <c r="B2166">
        <v>100</v>
      </c>
      <c r="C2166">
        <v>373967</v>
      </c>
      <c r="D2166" t="s">
        <v>583</v>
      </c>
      <c r="E2166" t="s">
        <v>3919</v>
      </c>
      <c r="F2166" t="s">
        <v>15</v>
      </c>
      <c r="G2166" t="s">
        <v>16</v>
      </c>
      <c r="H2166">
        <v>1500000</v>
      </c>
      <c r="I2166">
        <v>6.5</v>
      </c>
      <c r="J2166" t="str">
        <f>IF(ISNUMBER(SEARCH("|",D2166)),LEFT(D2166,SEARCH("|",D2166)-1),D2166)</f>
        <v>Horror</v>
      </c>
      <c r="K2166">
        <f>(C2166-H2166)</f>
        <v>-1126033</v>
      </c>
      <c r="L2166">
        <f>CORREL(H2166:H5951,C2166:C5951)</f>
        <v>7.0351665186406329E-2</v>
      </c>
    </row>
    <row r="2167" spans="1:12">
      <c r="A2167" t="s">
        <v>1289</v>
      </c>
      <c r="B2167">
        <v>90</v>
      </c>
      <c r="C2167">
        <v>4859475</v>
      </c>
      <c r="D2167" t="s">
        <v>20</v>
      </c>
      <c r="E2167" t="s">
        <v>3920</v>
      </c>
      <c r="F2167" t="s">
        <v>15</v>
      </c>
      <c r="G2167" t="s">
        <v>16</v>
      </c>
      <c r="H2167">
        <v>6000000</v>
      </c>
      <c r="I2167">
        <v>7.2</v>
      </c>
      <c r="J2167" t="str">
        <f>IF(ISNUMBER(SEARCH("|",D2167)),LEFT(D2167,SEARCH("|",D2167)-1),D2167)</f>
        <v>Drama</v>
      </c>
      <c r="K2167">
        <f>(C2167-H2167)</f>
        <v>-1140525</v>
      </c>
      <c r="L2167">
        <f>CORREL(H2167:H5952,C2167:C5952)</f>
        <v>7.0288087601490815E-2</v>
      </c>
    </row>
    <row r="2168" spans="1:12">
      <c r="A2168" t="s">
        <v>3921</v>
      </c>
      <c r="B2168">
        <v>88</v>
      </c>
      <c r="C2168">
        <v>58936</v>
      </c>
      <c r="D2168" t="s">
        <v>242</v>
      </c>
      <c r="E2168" t="s">
        <v>3922</v>
      </c>
      <c r="F2168" t="s">
        <v>15</v>
      </c>
      <c r="G2168" t="s">
        <v>16</v>
      </c>
      <c r="H2168">
        <v>1200000</v>
      </c>
      <c r="I2168">
        <v>6.1</v>
      </c>
      <c r="J2168" t="str">
        <f>IF(ISNUMBER(SEARCH("|",D2168)),LEFT(D2168,SEARCH("|",D2168)-1),D2168)</f>
        <v>Comedy</v>
      </c>
      <c r="K2168">
        <f>(C2168-H2168)</f>
        <v>-1141064</v>
      </c>
      <c r="L2168">
        <f>CORREL(H2168:H5953,C2168:C5953)</f>
        <v>7.0240604614567603E-2</v>
      </c>
    </row>
    <row r="2169" spans="1:12">
      <c r="A2169" t="s">
        <v>3923</v>
      </c>
      <c r="B2169">
        <v>92</v>
      </c>
      <c r="C2169">
        <v>18843314</v>
      </c>
      <c r="D2169" t="s">
        <v>1049</v>
      </c>
      <c r="E2169" t="s">
        <v>3924</v>
      </c>
      <c r="F2169" t="s">
        <v>15</v>
      </c>
      <c r="G2169" t="s">
        <v>16</v>
      </c>
      <c r="H2169">
        <v>20000000</v>
      </c>
      <c r="I2169">
        <v>4.7</v>
      </c>
      <c r="J2169" t="str">
        <f>IF(ISNUMBER(SEARCH("|",D2169)),LEFT(D2169,SEARCH("|",D2169)-1),D2169)</f>
        <v>Action</v>
      </c>
      <c r="K2169">
        <f>(C2169-H2169)</f>
        <v>-1156686</v>
      </c>
      <c r="L2169">
        <f>CORREL(H2169:H5954,C2169:C5954)</f>
        <v>7.0175674444516334E-2</v>
      </c>
    </row>
    <row r="2170" spans="1:12">
      <c r="A2170" t="s">
        <v>3797</v>
      </c>
      <c r="B2170">
        <v>101</v>
      </c>
      <c r="C2170">
        <v>327919</v>
      </c>
      <c r="D2170" t="s">
        <v>326</v>
      </c>
      <c r="E2170" t="s">
        <v>3925</v>
      </c>
      <c r="F2170" t="s">
        <v>15</v>
      </c>
      <c r="G2170" t="s">
        <v>153</v>
      </c>
      <c r="H2170">
        <v>1500000</v>
      </c>
      <c r="I2170">
        <v>7.7</v>
      </c>
      <c r="J2170" t="str">
        <f>IF(ISNUMBER(SEARCH("|",D2170)),LEFT(D2170,SEARCH("|",D2170)-1),D2170)</f>
        <v>Crime</v>
      </c>
      <c r="K2170">
        <f>(C2170-H2170)</f>
        <v>-1172081</v>
      </c>
      <c r="L2170">
        <f>CORREL(H2170:H5955,C2170:C5955)</f>
        <v>7.0169187906737707E-2</v>
      </c>
    </row>
    <row r="2171" spans="1:12">
      <c r="A2171" t="s">
        <v>3926</v>
      </c>
      <c r="B2171">
        <v>97</v>
      </c>
      <c r="C2171">
        <v>24784</v>
      </c>
      <c r="D2171" t="s">
        <v>768</v>
      </c>
      <c r="E2171" t="s">
        <v>3927</v>
      </c>
      <c r="F2171" t="s">
        <v>15</v>
      </c>
      <c r="G2171" t="s">
        <v>472</v>
      </c>
      <c r="H2171">
        <v>1200000</v>
      </c>
      <c r="I2171">
        <v>7.4</v>
      </c>
      <c r="J2171" t="str">
        <f>IF(ISNUMBER(SEARCH("|",D2171)),LEFT(D2171,SEARCH("|",D2171)-1),D2171)</f>
        <v>Documentary</v>
      </c>
      <c r="K2171">
        <f>(C2171-H2171)</f>
        <v>-1175216</v>
      </c>
      <c r="L2171">
        <f>CORREL(H2171:H5956,C2171:C5956)</f>
        <v>7.0105178085011086E-2</v>
      </c>
    </row>
    <row r="2172" spans="1:12">
      <c r="A2172" t="s">
        <v>2005</v>
      </c>
      <c r="B2172">
        <v>102</v>
      </c>
      <c r="C2172">
        <v>1821983</v>
      </c>
      <c r="D2172" t="s">
        <v>3928</v>
      </c>
      <c r="E2172" t="s">
        <v>3929</v>
      </c>
      <c r="F2172" t="s">
        <v>15</v>
      </c>
      <c r="G2172" t="s">
        <v>16</v>
      </c>
      <c r="H2172">
        <v>3000000</v>
      </c>
      <c r="I2172">
        <v>5.4</v>
      </c>
      <c r="J2172" t="str">
        <f>IF(ISNUMBER(SEARCH("|",D2172)),LEFT(D2172,SEARCH("|",D2172)-1),D2172)</f>
        <v>Comedy</v>
      </c>
      <c r="K2172">
        <f>(C2172-H2172)</f>
        <v>-1178017</v>
      </c>
      <c r="L2172">
        <f>CORREL(H2172:H5957,C2172:C5957)</f>
        <v>7.0039923352323924E-2</v>
      </c>
    </row>
    <row r="2173" spans="1:12">
      <c r="A2173" t="s">
        <v>3930</v>
      </c>
      <c r="B2173">
        <v>85</v>
      </c>
      <c r="C2173">
        <v>7826</v>
      </c>
      <c r="D2173" t="s">
        <v>885</v>
      </c>
      <c r="E2173" t="s">
        <v>3931</v>
      </c>
      <c r="F2173" t="s">
        <v>15</v>
      </c>
      <c r="G2173" t="s">
        <v>16</v>
      </c>
      <c r="H2173">
        <v>1200000</v>
      </c>
      <c r="I2173">
        <v>6.2</v>
      </c>
      <c r="J2173" t="str">
        <f>IF(ISNUMBER(SEARCH("|",D2173)),LEFT(D2173,SEARCH("|",D2173)-1),D2173)</f>
        <v>Comedy</v>
      </c>
      <c r="K2173">
        <f>(C2173-H2173)</f>
        <v>-1192174</v>
      </c>
      <c r="L2173">
        <f>CORREL(H2173:H5958,C2173:C5958)</f>
        <v>6.998129679297517E-2</v>
      </c>
    </row>
    <row r="2174" spans="1:12">
      <c r="A2174" t="s">
        <v>3932</v>
      </c>
      <c r="B2174">
        <v>110</v>
      </c>
      <c r="C2174">
        <v>3830</v>
      </c>
      <c r="D2174" t="s">
        <v>65</v>
      </c>
      <c r="E2174" t="s">
        <v>3933</v>
      </c>
      <c r="F2174" t="s">
        <v>1316</v>
      </c>
      <c r="G2174" t="s">
        <v>16</v>
      </c>
      <c r="H2174">
        <v>1200000</v>
      </c>
      <c r="I2174">
        <v>7.2</v>
      </c>
      <c r="J2174" t="str">
        <f>IF(ISNUMBER(SEARCH("|",D2174)),LEFT(D2174,SEARCH("|",D2174)-1),D2174)</f>
        <v>Comedy</v>
      </c>
      <c r="K2174">
        <f>(C2174-H2174)</f>
        <v>-1196170</v>
      </c>
      <c r="L2174">
        <f>CORREL(H2174:H5959,C2174:C5959)</f>
        <v>6.9915802836431465E-2</v>
      </c>
    </row>
    <row r="2175" spans="1:12">
      <c r="A2175" t="s">
        <v>3934</v>
      </c>
      <c r="B2175">
        <v>94</v>
      </c>
      <c r="C2175">
        <v>2800000</v>
      </c>
      <c r="D2175" t="s">
        <v>96</v>
      </c>
      <c r="E2175" t="s">
        <v>3935</v>
      </c>
      <c r="F2175" t="s">
        <v>15</v>
      </c>
      <c r="G2175" t="s">
        <v>16</v>
      </c>
      <c r="H2175">
        <v>4000000</v>
      </c>
      <c r="I2175">
        <v>5.8</v>
      </c>
      <c r="J2175" t="str">
        <f>IF(ISNUMBER(SEARCH("|",D2175)),LEFT(D2175,SEARCH("|",D2175)-1),D2175)</f>
        <v>Comedy</v>
      </c>
      <c r="K2175">
        <f>(C2175-H2175)</f>
        <v>-1200000</v>
      </c>
      <c r="L2175">
        <f>CORREL(H2175:H5960,C2175:C5960)</f>
        <v>6.9850196662758351E-2</v>
      </c>
    </row>
    <row r="2176" spans="1:12">
      <c r="A2176" t="s">
        <v>1302</v>
      </c>
      <c r="B2176">
        <v>88</v>
      </c>
      <c r="C2176">
        <v>14792779</v>
      </c>
      <c r="D2176" t="s">
        <v>96</v>
      </c>
      <c r="E2176" t="s">
        <v>3936</v>
      </c>
      <c r="F2176" t="s">
        <v>15</v>
      </c>
      <c r="G2176" t="s">
        <v>16</v>
      </c>
      <c r="H2176">
        <v>16000000</v>
      </c>
      <c r="I2176">
        <v>7.6</v>
      </c>
      <c r="J2176" t="str">
        <f>IF(ISNUMBER(SEARCH("|",D2176)),LEFT(D2176,SEARCH("|",D2176)-1),D2176)</f>
        <v>Comedy</v>
      </c>
      <c r="K2176">
        <f>(C2176-H2176)</f>
        <v>-1207221</v>
      </c>
      <c r="L2176">
        <f>CORREL(H2176:H5961,C2176:C5961)</f>
        <v>6.9794887995784885E-2</v>
      </c>
    </row>
    <row r="2177" spans="1:12">
      <c r="A2177" t="s">
        <v>3937</v>
      </c>
      <c r="B2177">
        <v>104</v>
      </c>
      <c r="C2177">
        <v>3287435</v>
      </c>
      <c r="D2177" t="s">
        <v>256</v>
      </c>
      <c r="E2177" t="s">
        <v>3938</v>
      </c>
      <c r="F2177" t="s">
        <v>15</v>
      </c>
      <c r="G2177" t="s">
        <v>16</v>
      </c>
      <c r="H2177">
        <v>4500000</v>
      </c>
      <c r="I2177">
        <v>7.1</v>
      </c>
      <c r="J2177" t="str">
        <f>IF(ISNUMBER(SEARCH("|",D2177)),LEFT(D2177,SEARCH("|",D2177)-1),D2177)</f>
        <v>Drama</v>
      </c>
      <c r="K2177">
        <f>(C2177-H2177)</f>
        <v>-1212565</v>
      </c>
      <c r="L2177">
        <f>CORREL(H2177:H5962,C2177:C5962)</f>
        <v>6.9777660226960997E-2</v>
      </c>
    </row>
    <row r="2178" spans="1:12">
      <c r="A2178" t="s">
        <v>1139</v>
      </c>
      <c r="B2178">
        <v>109</v>
      </c>
      <c r="C2178">
        <v>13782838</v>
      </c>
      <c r="D2178" t="s">
        <v>1799</v>
      </c>
      <c r="E2178" t="s">
        <v>3939</v>
      </c>
      <c r="F2178" t="s">
        <v>15</v>
      </c>
      <c r="G2178" t="s">
        <v>16</v>
      </c>
      <c r="H2178">
        <v>15000000</v>
      </c>
      <c r="I2178">
        <v>8.1999999999999993</v>
      </c>
      <c r="J2178" t="str">
        <f>IF(ISNUMBER(SEARCH("|",D2178)),LEFT(D2178,SEARCH("|",D2178)-1),D2178)</f>
        <v>Horror</v>
      </c>
      <c r="K2178">
        <f>(C2178-H2178)</f>
        <v>-1217162</v>
      </c>
      <c r="L2178">
        <f>CORREL(H2178:H5963,C2178:C5963)</f>
        <v>6.9723994058113858E-2</v>
      </c>
    </row>
    <row r="2179" spans="1:12">
      <c r="A2179" t="s">
        <v>3940</v>
      </c>
      <c r="B2179">
        <v>107</v>
      </c>
      <c r="C2179">
        <v>1282084</v>
      </c>
      <c r="D2179" t="s">
        <v>256</v>
      </c>
      <c r="E2179" t="s">
        <v>3941</v>
      </c>
      <c r="F2179" t="s">
        <v>15</v>
      </c>
      <c r="G2179" t="s">
        <v>16</v>
      </c>
      <c r="H2179">
        <v>2500000</v>
      </c>
      <c r="I2179">
        <v>7</v>
      </c>
      <c r="J2179" t="str">
        <f>IF(ISNUMBER(SEARCH("|",D2179)),LEFT(D2179,SEARCH("|",D2179)-1),D2179)</f>
        <v>Drama</v>
      </c>
      <c r="K2179">
        <f>(C2179-H2179)</f>
        <v>-1217916</v>
      </c>
      <c r="L2179">
        <f>CORREL(H2179:H5964,C2179:C5964)</f>
        <v>6.9703890671009697E-2</v>
      </c>
    </row>
    <row r="2180" spans="1:12">
      <c r="A2180" t="s">
        <v>376</v>
      </c>
      <c r="B2180">
        <v>107</v>
      </c>
      <c r="C2180">
        <v>768045</v>
      </c>
      <c r="D2180" t="s">
        <v>1817</v>
      </c>
      <c r="E2180" t="s">
        <v>3942</v>
      </c>
      <c r="F2180" t="s">
        <v>15</v>
      </c>
      <c r="G2180" t="s">
        <v>153</v>
      </c>
      <c r="H2180">
        <v>2000000</v>
      </c>
      <c r="I2180">
        <v>7.7</v>
      </c>
      <c r="J2180" t="str">
        <f>IF(ISNUMBER(SEARCH("|",D2180)),LEFT(D2180,SEARCH("|",D2180)-1),D2180)</f>
        <v>Drama</v>
      </c>
      <c r="K2180">
        <f>(C2180-H2180)</f>
        <v>-1231955</v>
      </c>
      <c r="L2180">
        <f>CORREL(H2180:H5965,C2180:C5965)</f>
        <v>6.9642758020296902E-2</v>
      </c>
    </row>
    <row r="2181" spans="1:12">
      <c r="A2181" t="s">
        <v>2745</v>
      </c>
      <c r="B2181">
        <v>107</v>
      </c>
      <c r="C2181">
        <v>13766014</v>
      </c>
      <c r="D2181" t="s">
        <v>20</v>
      </c>
      <c r="E2181" t="s">
        <v>3943</v>
      </c>
      <c r="F2181" t="s">
        <v>15</v>
      </c>
      <c r="G2181" t="s">
        <v>16</v>
      </c>
      <c r="H2181">
        <v>15000000</v>
      </c>
      <c r="I2181">
        <v>7</v>
      </c>
      <c r="J2181" t="str">
        <f>IF(ISNUMBER(SEARCH("|",D2181)),LEFT(D2181,SEARCH("|",D2181)-1),D2181)</f>
        <v>Drama</v>
      </c>
      <c r="K2181">
        <f>(C2181-H2181)</f>
        <v>-1233986</v>
      </c>
      <c r="L2181">
        <f>CORREL(H2181:H5966,C2181:C5966)</f>
        <v>6.957961724274131E-2</v>
      </c>
    </row>
    <row r="2182" spans="1:12">
      <c r="A2182" t="s">
        <v>3944</v>
      </c>
      <c r="B2182">
        <v>85</v>
      </c>
      <c r="C2182">
        <v>265107</v>
      </c>
      <c r="D2182" t="s">
        <v>3945</v>
      </c>
      <c r="E2182" t="s">
        <v>3946</v>
      </c>
      <c r="F2182" t="s">
        <v>15</v>
      </c>
      <c r="G2182" t="s">
        <v>138</v>
      </c>
      <c r="H2182">
        <v>1500000</v>
      </c>
      <c r="I2182">
        <v>6.3</v>
      </c>
      <c r="J2182" t="str">
        <f>IF(ISNUMBER(SEARCH("|",D2182)),LEFT(D2182,SEARCH("|",D2182)-1),D2182)</f>
        <v>Comedy</v>
      </c>
      <c r="K2182">
        <f>(C2182-H2182)</f>
        <v>-1234893</v>
      </c>
      <c r="L2182">
        <f>CORREL(H2182:H5967,C2182:C5967)</f>
        <v>6.9559343502827595E-2</v>
      </c>
    </row>
    <row r="2183" spans="1:12">
      <c r="A2183" t="s">
        <v>3947</v>
      </c>
      <c r="B2183">
        <v>105</v>
      </c>
      <c r="C2183">
        <v>48745150</v>
      </c>
      <c r="D2183" t="s">
        <v>516</v>
      </c>
      <c r="E2183" t="s">
        <v>3948</v>
      </c>
      <c r="F2183" t="s">
        <v>15</v>
      </c>
      <c r="G2183" t="s">
        <v>16</v>
      </c>
      <c r="H2183">
        <v>50000000</v>
      </c>
      <c r="I2183">
        <v>5.8</v>
      </c>
      <c r="J2183" t="str">
        <f>IF(ISNUMBER(SEARCH("|",D2183)),LEFT(D2183,SEARCH("|",D2183)-1),D2183)</f>
        <v>Crime</v>
      </c>
      <c r="K2183">
        <f>(C2183-H2183)</f>
        <v>-1254850</v>
      </c>
      <c r="L2183">
        <f>CORREL(H2183:H5968,C2183:C5968)</f>
        <v>6.9494144117342491E-2</v>
      </c>
    </row>
    <row r="2184" spans="1:12">
      <c r="A2184" t="s">
        <v>3949</v>
      </c>
      <c r="B2184">
        <v>95</v>
      </c>
      <c r="C2184">
        <v>6739141</v>
      </c>
      <c r="D2184" t="s">
        <v>1535</v>
      </c>
      <c r="E2184" t="s">
        <v>3950</v>
      </c>
      <c r="F2184" t="s">
        <v>15</v>
      </c>
      <c r="G2184" t="s">
        <v>138</v>
      </c>
      <c r="H2184">
        <v>8000000</v>
      </c>
      <c r="I2184">
        <v>5.9</v>
      </c>
      <c r="J2184" t="str">
        <f>IF(ISNUMBER(SEARCH("|",D2184)),LEFT(D2184,SEARCH("|",D2184)-1),D2184)</f>
        <v>Action</v>
      </c>
      <c r="K2184">
        <f>(C2184-H2184)</f>
        <v>-1260859</v>
      </c>
      <c r="L2184">
        <f>CORREL(H2184:H5969,C2184:C5969)</f>
        <v>6.9528277878309827E-2</v>
      </c>
    </row>
    <row r="2185" spans="1:12">
      <c r="A2185" t="s">
        <v>3951</v>
      </c>
      <c r="B2185">
        <v>89</v>
      </c>
      <c r="C2185">
        <v>11278</v>
      </c>
      <c r="D2185" t="s">
        <v>65</v>
      </c>
      <c r="E2185" t="s">
        <v>3952</v>
      </c>
      <c r="F2185" t="s">
        <v>1316</v>
      </c>
      <c r="G2185" t="s">
        <v>1317</v>
      </c>
      <c r="H2185">
        <v>1300000</v>
      </c>
      <c r="I2185">
        <v>7</v>
      </c>
      <c r="J2185" t="str">
        <f>IF(ISNUMBER(SEARCH("|",D2185)),LEFT(D2185,SEARCH("|",D2185)-1),D2185)</f>
        <v>Comedy</v>
      </c>
      <c r="K2185">
        <f>(C2185-H2185)</f>
        <v>-1288722</v>
      </c>
      <c r="L2185">
        <f>CORREL(H2185:H5970,C2185:C5970)</f>
        <v>6.9486245506270514E-2</v>
      </c>
    </row>
    <row r="2186" spans="1:12">
      <c r="A2186" t="s">
        <v>3953</v>
      </c>
      <c r="B2186">
        <v>108</v>
      </c>
      <c r="C2186">
        <v>505295</v>
      </c>
      <c r="D2186" t="s">
        <v>1206</v>
      </c>
      <c r="E2186" t="s">
        <v>3954</v>
      </c>
      <c r="F2186" t="s">
        <v>3955</v>
      </c>
      <c r="G2186" t="s">
        <v>138</v>
      </c>
      <c r="H2186">
        <v>1800000</v>
      </c>
      <c r="I2186">
        <v>7.5</v>
      </c>
      <c r="J2186" t="str">
        <f>IF(ISNUMBER(SEARCH("|",D2186)),LEFT(D2186,SEARCH("|",D2186)-1),D2186)</f>
        <v>Adventure</v>
      </c>
      <c r="K2186">
        <f>(C2186-H2186)</f>
        <v>-1294705</v>
      </c>
      <c r="L2186">
        <f>CORREL(H2186:H5971,C2186:C5971)</f>
        <v>6.9419989070273219E-2</v>
      </c>
    </row>
    <row r="2187" spans="1:12">
      <c r="A2187" t="s">
        <v>3956</v>
      </c>
      <c r="B2187">
        <v>91</v>
      </c>
      <c r="C2187">
        <v>16702864</v>
      </c>
      <c r="D2187" t="s">
        <v>397</v>
      </c>
      <c r="E2187" t="s">
        <v>3957</v>
      </c>
      <c r="F2187" t="s">
        <v>15</v>
      </c>
      <c r="G2187" t="s">
        <v>16</v>
      </c>
      <c r="H2187">
        <v>18000000</v>
      </c>
      <c r="I2187">
        <v>5.2</v>
      </c>
      <c r="J2187" t="str">
        <f>IF(ISNUMBER(SEARCH("|",D2187)),LEFT(D2187,SEARCH("|",D2187)-1),D2187)</f>
        <v>Comedy</v>
      </c>
      <c r="K2187">
        <f>(C2187-H2187)</f>
        <v>-1297136</v>
      </c>
      <c r="L2187">
        <f>CORREL(H2187:H5972,C2187:C5972)</f>
        <v>6.9355526880771623E-2</v>
      </c>
    </row>
    <row r="2188" spans="1:12">
      <c r="A2188" t="s">
        <v>285</v>
      </c>
      <c r="B2188">
        <v>117</v>
      </c>
      <c r="C2188">
        <v>63695760</v>
      </c>
      <c r="D2188" t="s">
        <v>256</v>
      </c>
      <c r="E2188" t="s">
        <v>3958</v>
      </c>
      <c r="F2188" t="s">
        <v>15</v>
      </c>
      <c r="G2188" t="s">
        <v>16</v>
      </c>
      <c r="H2188">
        <v>65000000</v>
      </c>
      <c r="I2188">
        <v>6.4</v>
      </c>
      <c r="J2188" t="str">
        <f>IF(ISNUMBER(SEARCH("|",D2188)),LEFT(D2188,SEARCH("|",D2188)-1),D2188)</f>
        <v>Drama</v>
      </c>
      <c r="K2188">
        <f>(C2188-H2188)</f>
        <v>-1304240</v>
      </c>
      <c r="L2188">
        <f>CORREL(H2188:H5973,C2188:C5973)</f>
        <v>6.93431149115082E-2</v>
      </c>
    </row>
    <row r="2189" spans="1:12">
      <c r="A2189" t="s">
        <v>3959</v>
      </c>
      <c r="B2189">
        <v>80</v>
      </c>
      <c r="C2189">
        <v>194568</v>
      </c>
      <c r="D2189" t="s">
        <v>128</v>
      </c>
      <c r="E2189" t="s">
        <v>3960</v>
      </c>
      <c r="F2189" t="s">
        <v>15</v>
      </c>
      <c r="G2189" t="s">
        <v>16</v>
      </c>
      <c r="H2189">
        <v>1500000</v>
      </c>
      <c r="I2189">
        <v>6.2</v>
      </c>
      <c r="J2189" t="str">
        <f>IF(ISNUMBER(SEARCH("|",D2189)),LEFT(D2189,SEARCH("|",D2189)-1),D2189)</f>
        <v>Comedy</v>
      </c>
      <c r="K2189">
        <f>(C2189-H2189)</f>
        <v>-1305432</v>
      </c>
      <c r="L2189">
        <f>CORREL(H2189:H5974,C2189:C5974)</f>
        <v>6.937343665047957E-2</v>
      </c>
    </row>
    <row r="2190" spans="1:12">
      <c r="A2190" t="s">
        <v>3211</v>
      </c>
      <c r="B2190">
        <v>93</v>
      </c>
      <c r="C2190">
        <v>5694308</v>
      </c>
      <c r="D2190" t="s">
        <v>276</v>
      </c>
      <c r="E2190" t="s">
        <v>3961</v>
      </c>
      <c r="F2190" t="s">
        <v>15</v>
      </c>
      <c r="G2190" t="s">
        <v>16</v>
      </c>
      <c r="H2190">
        <v>7000000</v>
      </c>
      <c r="I2190">
        <v>2</v>
      </c>
      <c r="J2190" t="str">
        <f>IF(ISNUMBER(SEARCH("|",D2190)),LEFT(D2190,SEARCH("|",D2190)-1),D2190)</f>
        <v>Comedy</v>
      </c>
      <c r="K2190">
        <f>(C2190-H2190)</f>
        <v>-1305692</v>
      </c>
      <c r="L2190">
        <f>CORREL(H2190:H5975,C2190:C5975)</f>
        <v>6.9307695821787377E-2</v>
      </c>
    </row>
    <row r="2191" spans="1:12">
      <c r="A2191" t="s">
        <v>3962</v>
      </c>
      <c r="B2191">
        <v>134</v>
      </c>
      <c r="C2191">
        <v>15681020</v>
      </c>
      <c r="D2191" t="s">
        <v>3963</v>
      </c>
      <c r="E2191" t="s">
        <v>3964</v>
      </c>
      <c r="F2191" t="s">
        <v>15</v>
      </c>
      <c r="G2191" t="s">
        <v>153</v>
      </c>
      <c r="H2191">
        <v>17000000</v>
      </c>
      <c r="I2191">
        <v>3.6</v>
      </c>
      <c r="J2191" t="str">
        <f>IF(ISNUMBER(SEARCH("|",D2191)),LEFT(D2191,SEARCH("|",D2191)-1),D2191)</f>
        <v>Action</v>
      </c>
      <c r="K2191">
        <f>(C2191-H2191)</f>
        <v>-1318980</v>
      </c>
      <c r="L2191">
        <f>CORREL(H2191:H5976,C2191:C5976)</f>
        <v>6.9261870080341695E-2</v>
      </c>
    </row>
    <row r="2192" spans="1:12">
      <c r="A2192" t="s">
        <v>3965</v>
      </c>
      <c r="B2192">
        <v>84</v>
      </c>
      <c r="C2192">
        <v>173066</v>
      </c>
      <c r="D2192" t="s">
        <v>187</v>
      </c>
      <c r="E2192" t="s">
        <v>3966</v>
      </c>
      <c r="F2192" t="s">
        <v>15</v>
      </c>
      <c r="G2192" t="s">
        <v>16</v>
      </c>
      <c r="H2192">
        <v>1500000</v>
      </c>
      <c r="I2192">
        <v>6.3</v>
      </c>
      <c r="J2192" t="str">
        <f>IF(ISNUMBER(SEARCH("|",D2192)),LEFT(D2192,SEARCH("|",D2192)-1),D2192)</f>
        <v>Comedy</v>
      </c>
      <c r="K2192">
        <f>(C2192-H2192)</f>
        <v>-1326934</v>
      </c>
      <c r="L2192">
        <f>CORREL(H2192:H5977,C2192:C5977)</f>
        <v>6.924669316479784E-2</v>
      </c>
    </row>
    <row r="2193" spans="1:12">
      <c r="A2193" t="s">
        <v>1239</v>
      </c>
      <c r="B2193">
        <v>104</v>
      </c>
      <c r="C2193">
        <v>20668843</v>
      </c>
      <c r="D2193" t="s">
        <v>1259</v>
      </c>
      <c r="E2193" t="s">
        <v>3967</v>
      </c>
      <c r="F2193" t="s">
        <v>15</v>
      </c>
      <c r="G2193" t="s">
        <v>16</v>
      </c>
      <c r="H2193">
        <v>22000000</v>
      </c>
      <c r="I2193">
        <v>5.8</v>
      </c>
      <c r="J2193" t="str">
        <f>IF(ISNUMBER(SEARCH("|",D2193)),LEFT(D2193,SEARCH("|",D2193)-1),D2193)</f>
        <v>Comedy</v>
      </c>
      <c r="K2193">
        <f>(C2193-H2193)</f>
        <v>-1331157</v>
      </c>
      <c r="L2193">
        <f>CORREL(H2193:H5978,C2193:C5978)</f>
        <v>6.9180662334933155E-2</v>
      </c>
    </row>
    <row r="2194" spans="1:12">
      <c r="A2194" t="s">
        <v>2109</v>
      </c>
      <c r="B2194">
        <v>101</v>
      </c>
      <c r="C2194">
        <v>1163508</v>
      </c>
      <c r="D2194" t="s">
        <v>1367</v>
      </c>
      <c r="E2194" t="s">
        <v>3968</v>
      </c>
      <c r="F2194" t="s">
        <v>15</v>
      </c>
      <c r="G2194" t="s">
        <v>16</v>
      </c>
      <c r="H2194">
        <v>2500000</v>
      </c>
      <c r="I2194">
        <v>5.0999999999999996</v>
      </c>
      <c r="J2194" t="str">
        <f>IF(ISNUMBER(SEARCH("|",D2194)),LEFT(D2194,SEARCH("|",D2194)-1),D2194)</f>
        <v>Drama</v>
      </c>
      <c r="K2194">
        <f>(C2194-H2194)</f>
        <v>-1336492</v>
      </c>
      <c r="L2194">
        <f>CORREL(H2194:H5979,C2194:C5979)</f>
        <v>6.9178038671395201E-2</v>
      </c>
    </row>
    <row r="2195" spans="1:12">
      <c r="A2195" t="s">
        <v>3969</v>
      </c>
      <c r="B2195">
        <v>87</v>
      </c>
      <c r="C2195">
        <v>163245</v>
      </c>
      <c r="D2195" t="s">
        <v>224</v>
      </c>
      <c r="E2195" t="s">
        <v>3970</v>
      </c>
      <c r="F2195" t="s">
        <v>15</v>
      </c>
      <c r="G2195" t="s">
        <v>16</v>
      </c>
      <c r="H2195">
        <v>1500000</v>
      </c>
      <c r="I2195">
        <v>8.6</v>
      </c>
      <c r="J2195" t="str">
        <f>IF(ISNUMBER(SEARCH("|",D2195)),LEFT(D2195,SEARCH("|",D2195)-1),D2195)</f>
        <v>Comedy</v>
      </c>
      <c r="K2195">
        <f>(C2195-H2195)</f>
        <v>-1336755</v>
      </c>
      <c r="L2195">
        <f>CORREL(H2195:H5980,C2195:C5980)</f>
        <v>6.9115660903944331E-2</v>
      </c>
    </row>
    <row r="2196" spans="1:12">
      <c r="A2196" t="s">
        <v>3971</v>
      </c>
      <c r="B2196">
        <v>91</v>
      </c>
      <c r="C2196">
        <v>73661010</v>
      </c>
      <c r="D2196" t="s">
        <v>3972</v>
      </c>
      <c r="E2196" t="s">
        <v>3973</v>
      </c>
      <c r="F2196" t="s">
        <v>15</v>
      </c>
      <c r="G2196" t="s">
        <v>16</v>
      </c>
      <c r="H2196">
        <v>75000000</v>
      </c>
      <c r="I2196">
        <v>6.6</v>
      </c>
      <c r="J2196" t="str">
        <f>IF(ISNUMBER(SEARCH("|",D2196)),LEFT(D2196,SEARCH("|",D2196)-1),D2196)</f>
        <v>Animation</v>
      </c>
      <c r="K2196">
        <f>(C2196-H2196)</f>
        <v>-1338990</v>
      </c>
      <c r="L2196">
        <f>CORREL(H2196:H5981,C2196:C5981)</f>
        <v>6.9049366125103553E-2</v>
      </c>
    </row>
    <row r="2197" spans="1:12">
      <c r="A2197" t="s">
        <v>3974</v>
      </c>
      <c r="B2197">
        <v>90</v>
      </c>
      <c r="C2197">
        <v>155972</v>
      </c>
      <c r="D2197" t="s">
        <v>233</v>
      </c>
      <c r="E2197" t="s">
        <v>3975</v>
      </c>
      <c r="F2197" t="s">
        <v>3403</v>
      </c>
      <c r="G2197" t="s">
        <v>3404</v>
      </c>
      <c r="H2197">
        <v>1500000</v>
      </c>
      <c r="I2197">
        <v>7.3</v>
      </c>
      <c r="J2197" t="str">
        <f>IF(ISNUMBER(SEARCH("|",D2197)),LEFT(D2197,SEARCH("|",D2197)-1),D2197)</f>
        <v>Comedy</v>
      </c>
      <c r="K2197">
        <f>(C2197-H2197)</f>
        <v>-1344028</v>
      </c>
      <c r="L2197">
        <f>CORREL(H2197:H5982,C2197:C5982)</f>
        <v>6.9068382637717321E-2</v>
      </c>
    </row>
    <row r="2198" spans="1:12">
      <c r="A2198" t="s">
        <v>3976</v>
      </c>
      <c r="B2198">
        <v>89</v>
      </c>
      <c r="C2198">
        <v>653621</v>
      </c>
      <c r="D2198" t="s">
        <v>3977</v>
      </c>
      <c r="E2198" t="s">
        <v>3978</v>
      </c>
      <c r="F2198" t="s">
        <v>15</v>
      </c>
      <c r="G2198" t="s">
        <v>16</v>
      </c>
      <c r="H2198">
        <v>2000000</v>
      </c>
      <c r="I2198">
        <v>6.8</v>
      </c>
      <c r="J2198" t="str">
        <f>IF(ISNUMBER(SEARCH("|",D2198)),LEFT(D2198,SEARCH("|",D2198)-1),D2198)</f>
        <v>Biography</v>
      </c>
      <c r="K2198">
        <f>(C2198-H2198)</f>
        <v>-1346379</v>
      </c>
      <c r="L2198">
        <f>CORREL(H2198:H5983,C2198:C5983)</f>
        <v>6.9002011058874199E-2</v>
      </c>
    </row>
    <row r="2199" spans="1:12">
      <c r="A2199" t="s">
        <v>314</v>
      </c>
      <c r="B2199">
        <v>131</v>
      </c>
      <c r="C2199">
        <v>28644770</v>
      </c>
      <c r="D2199" t="s">
        <v>128</v>
      </c>
      <c r="E2199" t="s">
        <v>3979</v>
      </c>
      <c r="F2199" t="s">
        <v>15</v>
      </c>
      <c r="G2199" t="s">
        <v>16</v>
      </c>
      <c r="H2199">
        <v>30000000</v>
      </c>
      <c r="I2199">
        <v>6.2</v>
      </c>
      <c r="J2199" t="str">
        <f>IF(ISNUMBER(SEARCH("|",D2199)),LEFT(D2199,SEARCH("|",D2199)-1),D2199)</f>
        <v>Comedy</v>
      </c>
      <c r="K2199">
        <f>(C2199-H2199)</f>
        <v>-1355230</v>
      </c>
      <c r="L2199">
        <f>CORREL(H2199:H5984,C2199:C5984)</f>
        <v>6.893745217105321E-2</v>
      </c>
    </row>
    <row r="2200" spans="1:12">
      <c r="A2200" t="s">
        <v>3980</v>
      </c>
      <c r="B2200">
        <v>94</v>
      </c>
      <c r="C2200">
        <v>36830</v>
      </c>
      <c r="D2200" t="s">
        <v>3981</v>
      </c>
      <c r="E2200" t="s">
        <v>3982</v>
      </c>
      <c r="F2200" t="s">
        <v>15</v>
      </c>
      <c r="G2200" t="s">
        <v>153</v>
      </c>
      <c r="H2200">
        <v>1400000</v>
      </c>
      <c r="I2200">
        <v>6.6</v>
      </c>
      <c r="J2200" t="str">
        <f>IF(ISNUMBER(SEARCH("|",D2200)),LEFT(D2200,SEARCH("|",D2200)-1),D2200)</f>
        <v>Adventure</v>
      </c>
      <c r="K2200">
        <f>(C2200-H2200)</f>
        <v>-1363170</v>
      </c>
      <c r="L2200">
        <f>CORREL(H2200:H5985,C2200:C5985)</f>
        <v>6.8951244739935802E-2</v>
      </c>
    </row>
    <row r="2201" spans="1:12">
      <c r="A2201" t="s">
        <v>3983</v>
      </c>
      <c r="B2201">
        <v>91</v>
      </c>
      <c r="C2201">
        <v>119841</v>
      </c>
      <c r="D2201" t="s">
        <v>256</v>
      </c>
      <c r="E2201" t="s">
        <v>3984</v>
      </c>
      <c r="F2201" t="s">
        <v>15</v>
      </c>
      <c r="G2201" t="s">
        <v>16</v>
      </c>
      <c r="H2201">
        <v>1500000</v>
      </c>
      <c r="I2201">
        <v>6.5</v>
      </c>
      <c r="J2201" t="str">
        <f>IF(ISNUMBER(SEARCH("|",D2201)),LEFT(D2201,SEARCH("|",D2201)-1),D2201)</f>
        <v>Drama</v>
      </c>
      <c r="K2201">
        <f>(C2201-H2201)</f>
        <v>-1380159</v>
      </c>
      <c r="L2201">
        <f>CORREL(H2201:H5986,C2201:C5986)</f>
        <v>6.8884215259774645E-2</v>
      </c>
    </row>
    <row r="2202" spans="1:12">
      <c r="A2202" t="s">
        <v>3985</v>
      </c>
      <c r="B2202">
        <v>95</v>
      </c>
      <c r="C2202">
        <v>18435</v>
      </c>
      <c r="D2202" t="s">
        <v>256</v>
      </c>
      <c r="E2202" t="s">
        <v>3986</v>
      </c>
      <c r="F2202" t="s">
        <v>770</v>
      </c>
      <c r="G2202" t="s">
        <v>357</v>
      </c>
      <c r="H2202">
        <v>1400000</v>
      </c>
      <c r="I2202">
        <v>5.8</v>
      </c>
      <c r="J2202" t="str">
        <f>IF(ISNUMBER(SEARCH("|",D2202)),LEFT(D2202,SEARCH("|",D2202)-1),D2202)</f>
        <v>Drama</v>
      </c>
      <c r="K2202">
        <f>(C2202-H2202)</f>
        <v>-1381565</v>
      </c>
      <c r="L2202">
        <f>CORREL(H2202:H5987,C2202:C5987)</f>
        <v>6.8817423554273865E-2</v>
      </c>
    </row>
    <row r="2203" spans="1:12">
      <c r="A2203" t="s">
        <v>3987</v>
      </c>
      <c r="B2203">
        <v>104</v>
      </c>
      <c r="C2203">
        <v>46611204</v>
      </c>
      <c r="D2203" t="s">
        <v>797</v>
      </c>
      <c r="E2203" t="s">
        <v>3988</v>
      </c>
      <c r="F2203" t="s">
        <v>15</v>
      </c>
      <c r="G2203" t="s">
        <v>16</v>
      </c>
      <c r="H2203">
        <v>48000000</v>
      </c>
      <c r="I2203">
        <v>6.1</v>
      </c>
      <c r="J2203" t="str">
        <f>IF(ISNUMBER(SEARCH("|",D2203)),LEFT(D2203,SEARCH("|",D2203)-1),D2203)</f>
        <v>Comedy</v>
      </c>
      <c r="K2203">
        <f>(C2203-H2203)</f>
        <v>-1388796</v>
      </c>
      <c r="L2203">
        <f>CORREL(H2203:H5988,C2203:C5988)</f>
        <v>6.8750133954552706E-2</v>
      </c>
    </row>
    <row r="2204" spans="1:12">
      <c r="A2204" t="s">
        <v>3989</v>
      </c>
      <c r="B2204">
        <v>98</v>
      </c>
      <c r="C2204">
        <v>105943</v>
      </c>
      <c r="D2204" t="s">
        <v>96</v>
      </c>
      <c r="E2204" t="s">
        <v>3990</v>
      </c>
      <c r="F2204" t="s">
        <v>15</v>
      </c>
      <c r="G2204" t="s">
        <v>16</v>
      </c>
      <c r="H2204">
        <v>1500000</v>
      </c>
      <c r="I2204">
        <v>6.1</v>
      </c>
      <c r="J2204" t="str">
        <f>IF(ISNUMBER(SEARCH("|",D2204)),LEFT(D2204,SEARCH("|",D2204)-1),D2204)</f>
        <v>Comedy</v>
      </c>
      <c r="K2204">
        <f>(C2204-H2204)</f>
        <v>-1394057</v>
      </c>
      <c r="L2204">
        <f>CORREL(H2204:H5989,C2204:C5989)</f>
        <v>6.8783988940610025E-2</v>
      </c>
    </row>
    <row r="2205" spans="1:12">
      <c r="A2205" t="s">
        <v>3991</v>
      </c>
      <c r="B2205">
        <v>102</v>
      </c>
      <c r="C2205">
        <v>2601847</v>
      </c>
      <c r="D2205" t="s">
        <v>874</v>
      </c>
      <c r="E2205" t="s">
        <v>3992</v>
      </c>
      <c r="F2205" t="s">
        <v>3993</v>
      </c>
      <c r="G2205" t="s">
        <v>16</v>
      </c>
      <c r="H2205">
        <v>4000000</v>
      </c>
      <c r="I2205">
        <v>8.5</v>
      </c>
      <c r="J2205" t="str">
        <f>IF(ISNUMBER(SEARCH("|",D2205)),LEFT(D2205,SEARCH("|",D2205)-1),D2205)</f>
        <v>Documentary</v>
      </c>
      <c r="K2205">
        <f>(C2205-H2205)</f>
        <v>-1398153</v>
      </c>
      <c r="L2205">
        <f>CORREL(H2205:H5990,C2205:C5990)</f>
        <v>6.8716972184623581E-2</v>
      </c>
    </row>
    <row r="2206" spans="1:12">
      <c r="A2206" t="s">
        <v>3994</v>
      </c>
      <c r="B2206">
        <v>97</v>
      </c>
      <c r="C2206">
        <v>100358</v>
      </c>
      <c r="D2206" t="s">
        <v>3208</v>
      </c>
      <c r="E2206" t="s">
        <v>3995</v>
      </c>
      <c r="F2206" t="s">
        <v>15</v>
      </c>
      <c r="G2206" t="s">
        <v>2835</v>
      </c>
      <c r="H2206">
        <v>1500000</v>
      </c>
      <c r="I2206">
        <v>3.3</v>
      </c>
      <c r="J2206" t="str">
        <f>IF(ISNUMBER(SEARCH("|",D2206)),LEFT(D2206,SEARCH("|",D2206)-1),D2206)</f>
        <v>Comedy</v>
      </c>
      <c r="K2206">
        <f>(C2206-H2206)</f>
        <v>-1399642</v>
      </c>
      <c r="L2206">
        <f>CORREL(H2206:H5991,C2206:C5991)</f>
        <v>6.8659326818376762E-2</v>
      </c>
    </row>
    <row r="2207" spans="1:12">
      <c r="A2207" t="s">
        <v>3326</v>
      </c>
      <c r="B2207">
        <v>111</v>
      </c>
      <c r="C2207">
        <v>3895664</v>
      </c>
      <c r="D2207" t="s">
        <v>65</v>
      </c>
      <c r="E2207" t="s">
        <v>3996</v>
      </c>
      <c r="F2207" t="s">
        <v>770</v>
      </c>
      <c r="G2207" t="s">
        <v>357</v>
      </c>
      <c r="H2207">
        <v>5300000</v>
      </c>
      <c r="I2207">
        <v>7.3</v>
      </c>
      <c r="J2207" t="str">
        <f>IF(ISNUMBER(SEARCH("|",D2207)),LEFT(D2207,SEARCH("|",D2207)-1),D2207)</f>
        <v>Comedy</v>
      </c>
      <c r="K2207">
        <f>(C2207-H2207)</f>
        <v>-1404336</v>
      </c>
      <c r="L2207">
        <f>CORREL(H2207:H5992,C2207:C5992)</f>
        <v>6.8592092093753651E-2</v>
      </c>
    </row>
    <row r="2208" spans="1:12">
      <c r="A2208" t="s">
        <v>2219</v>
      </c>
      <c r="B2208">
        <v>90</v>
      </c>
      <c r="C2208">
        <v>92362</v>
      </c>
      <c r="D2208" t="s">
        <v>65</v>
      </c>
      <c r="E2208" t="s">
        <v>3997</v>
      </c>
      <c r="F2208" t="s">
        <v>15</v>
      </c>
      <c r="G2208" t="s">
        <v>16</v>
      </c>
      <c r="H2208">
        <v>1500000</v>
      </c>
      <c r="I2208">
        <v>4.3</v>
      </c>
      <c r="J2208" t="str">
        <f>IF(ISNUMBER(SEARCH("|",D2208)),LEFT(D2208,SEARCH("|",D2208)-1),D2208)</f>
        <v>Comedy</v>
      </c>
      <c r="K2208">
        <f>(C2208-H2208)</f>
        <v>-1407638</v>
      </c>
      <c r="L2208">
        <f>CORREL(H2208:H5993,C2208:C5993)</f>
        <v>6.8539007173040192E-2</v>
      </c>
    </row>
    <row r="2209" spans="1:12">
      <c r="A2209" t="s">
        <v>3998</v>
      </c>
      <c r="B2209">
        <v>101</v>
      </c>
      <c r="C2209">
        <v>978908</v>
      </c>
      <c r="D2209" t="s">
        <v>1162</v>
      </c>
      <c r="E2209" t="s">
        <v>3999</v>
      </c>
      <c r="F2209" t="s">
        <v>15</v>
      </c>
      <c r="G2209" t="s">
        <v>4000</v>
      </c>
      <c r="H2209">
        <v>2400000</v>
      </c>
      <c r="I2209">
        <v>5.0999999999999996</v>
      </c>
      <c r="J2209" t="str">
        <f>IF(ISNUMBER(SEARCH("|",D2209)),LEFT(D2209,SEARCH("|",D2209)-1),D2209)</f>
        <v>Drama</v>
      </c>
      <c r="K2209">
        <f>(C2209-H2209)</f>
        <v>-1421092</v>
      </c>
      <c r="L2209">
        <f>CORREL(H2209:H5994,C2209:C5994)</f>
        <v>6.8471552231175445E-2</v>
      </c>
    </row>
    <row r="2210" spans="1:12">
      <c r="A2210" t="s">
        <v>562</v>
      </c>
      <c r="B2210">
        <v>122</v>
      </c>
      <c r="C2210">
        <v>53574088</v>
      </c>
      <c r="D2210" t="s">
        <v>4001</v>
      </c>
      <c r="E2210" t="s">
        <v>4002</v>
      </c>
      <c r="F2210" t="s">
        <v>15</v>
      </c>
      <c r="G2210" t="s">
        <v>16</v>
      </c>
      <c r="H2210">
        <v>55000000</v>
      </c>
      <c r="I2210">
        <v>7.8</v>
      </c>
      <c r="J2210" t="str">
        <f>IF(ISNUMBER(SEARCH("|",D2210)),LEFT(D2210,SEARCH("|",D2210)-1),D2210)</f>
        <v>Adventure</v>
      </c>
      <c r="K2210">
        <f>(C2210-H2210)</f>
        <v>-1425912</v>
      </c>
      <c r="L2210">
        <f>CORREL(H2210:H5995,C2210:C5995)</f>
        <v>6.840743775749053E-2</v>
      </c>
    </row>
    <row r="2211" spans="1:12">
      <c r="A2211" t="s">
        <v>4003</v>
      </c>
      <c r="B2211">
        <v>160</v>
      </c>
      <c r="C2211">
        <v>49000</v>
      </c>
      <c r="D2211" t="s">
        <v>3565</v>
      </c>
      <c r="E2211" t="s">
        <v>4004</v>
      </c>
      <c r="F2211" t="s">
        <v>2834</v>
      </c>
      <c r="G2211" t="s">
        <v>2835</v>
      </c>
      <c r="H2211">
        <v>1500000</v>
      </c>
      <c r="I2211">
        <v>4.8</v>
      </c>
      <c r="J2211" t="str">
        <f>IF(ISNUMBER(SEARCH("|",D2211)),LEFT(D2211,SEARCH("|",D2211)-1),D2211)</f>
        <v>Thriller</v>
      </c>
      <c r="K2211">
        <f>(C2211-H2211)</f>
        <v>-1451000</v>
      </c>
      <c r="L2211">
        <f>CORREL(H2211:H5996,C2211:C5996)</f>
        <v>6.8442893227453547E-2</v>
      </c>
    </row>
    <row r="2212" spans="1:12">
      <c r="A2212" t="s">
        <v>4005</v>
      </c>
      <c r="B2212">
        <v>89</v>
      </c>
      <c r="C2212">
        <v>444044</v>
      </c>
      <c r="D2212" t="s">
        <v>256</v>
      </c>
      <c r="E2212" t="s">
        <v>4006</v>
      </c>
      <c r="F2212" t="s">
        <v>15</v>
      </c>
      <c r="G2212" t="s">
        <v>16</v>
      </c>
      <c r="H2212">
        <v>1900000</v>
      </c>
      <c r="I2212">
        <v>7.2</v>
      </c>
      <c r="J2212" t="str">
        <f>IF(ISNUMBER(SEARCH("|",D2212)),LEFT(D2212,SEARCH("|",D2212)-1),D2212)</f>
        <v>Drama</v>
      </c>
      <c r="K2212">
        <f>(C2212-H2212)</f>
        <v>-1455956</v>
      </c>
      <c r="L2212">
        <f>CORREL(H2212:H5997,C2212:C5997)</f>
        <v>6.8375147208470891E-2</v>
      </c>
    </row>
    <row r="2213" spans="1:12">
      <c r="A2213" t="s">
        <v>652</v>
      </c>
      <c r="B2213">
        <v>94</v>
      </c>
      <c r="C2213">
        <v>38543473</v>
      </c>
      <c r="D2213" t="s">
        <v>96</v>
      </c>
      <c r="E2213" t="s">
        <v>4007</v>
      </c>
      <c r="F2213" t="s">
        <v>15</v>
      </c>
      <c r="G2213" t="s">
        <v>16</v>
      </c>
      <c r="H2213">
        <v>40000000</v>
      </c>
      <c r="I2213">
        <v>5.0999999999999996</v>
      </c>
      <c r="J2213" t="str">
        <f>IF(ISNUMBER(SEARCH("|",D2213)),LEFT(D2213,SEARCH("|",D2213)-1),D2213)</f>
        <v>Comedy</v>
      </c>
      <c r="K2213">
        <f>(C2213-H2213)</f>
        <v>-1456527</v>
      </c>
      <c r="L2213">
        <f>CORREL(H2213:H5998,C2213:C5998)</f>
        <v>6.8308838843300065E-2</v>
      </c>
    </row>
    <row r="2214" spans="1:12">
      <c r="A2214" t="s">
        <v>4008</v>
      </c>
      <c r="B2214">
        <v>90</v>
      </c>
      <c r="C2214">
        <v>4542775</v>
      </c>
      <c r="D2214" t="s">
        <v>128</v>
      </c>
      <c r="E2214" t="s">
        <v>4009</v>
      </c>
      <c r="F2214" t="s">
        <v>15</v>
      </c>
      <c r="G2214" t="s">
        <v>16</v>
      </c>
      <c r="H2214">
        <v>6000000</v>
      </c>
      <c r="I2214">
        <v>5.0999999999999996</v>
      </c>
      <c r="J2214" t="str">
        <f>IF(ISNUMBER(SEARCH("|",D2214)),LEFT(D2214,SEARCH("|",D2214)-1),D2214)</f>
        <v>Comedy</v>
      </c>
      <c r="K2214">
        <f>(C2214-H2214)</f>
        <v>-1457225</v>
      </c>
      <c r="L2214">
        <f>CORREL(H2214:H5999,C2214:C5999)</f>
        <v>6.8336726563472658E-2</v>
      </c>
    </row>
    <row r="2215" spans="1:12">
      <c r="A2215" t="s">
        <v>193</v>
      </c>
      <c r="B2215">
        <v>113</v>
      </c>
      <c r="C2215">
        <v>54540525</v>
      </c>
      <c r="D2215" t="s">
        <v>128</v>
      </c>
      <c r="E2215" t="s">
        <v>4010</v>
      </c>
      <c r="F2215" t="s">
        <v>15</v>
      </c>
      <c r="G2215" t="s">
        <v>16</v>
      </c>
      <c r="H2215">
        <v>56000000</v>
      </c>
      <c r="I2215">
        <v>5.7</v>
      </c>
      <c r="J2215" t="str">
        <f>IF(ISNUMBER(SEARCH("|",D2215)),LEFT(D2215,SEARCH("|",D2215)-1),D2215)</f>
        <v>Comedy</v>
      </c>
      <c r="K2215">
        <f>(C2215-H2215)</f>
        <v>-1459475</v>
      </c>
      <c r="L2215">
        <f>CORREL(H2215:H6000,C2215:C6000)</f>
        <v>6.8285632086604597E-2</v>
      </c>
    </row>
    <row r="2216" spans="1:12">
      <c r="A2216" t="s">
        <v>1117</v>
      </c>
      <c r="B2216">
        <v>97</v>
      </c>
      <c r="C2216">
        <v>23527955</v>
      </c>
      <c r="D2216" t="s">
        <v>1645</v>
      </c>
      <c r="E2216" t="s">
        <v>4011</v>
      </c>
      <c r="F2216" t="s">
        <v>15</v>
      </c>
      <c r="G2216" t="s">
        <v>16</v>
      </c>
      <c r="H2216">
        <v>25000000</v>
      </c>
      <c r="I2216">
        <v>6.4</v>
      </c>
      <c r="J2216" t="str">
        <f>IF(ISNUMBER(SEARCH("|",D2216)),LEFT(D2216,SEARCH("|",D2216)-1),D2216)</f>
        <v>Action</v>
      </c>
      <c r="K2216">
        <f>(C2216-H2216)</f>
        <v>-1472045</v>
      </c>
      <c r="L2216">
        <f>CORREL(H2216:H6001,C2216:C6001)</f>
        <v>6.8321186585315538E-2</v>
      </c>
    </row>
    <row r="2217" spans="1:12">
      <c r="A2217" t="s">
        <v>4012</v>
      </c>
      <c r="B2217">
        <v>95</v>
      </c>
      <c r="C2217">
        <v>143523463</v>
      </c>
      <c r="D2217" t="s">
        <v>457</v>
      </c>
      <c r="E2217" t="s">
        <v>4013</v>
      </c>
      <c r="F2217" t="s">
        <v>15</v>
      </c>
      <c r="G2217" t="s">
        <v>16</v>
      </c>
      <c r="H2217">
        <v>145000000</v>
      </c>
      <c r="I2217">
        <v>7.2</v>
      </c>
      <c r="J2217" t="str">
        <f>IF(ISNUMBER(SEARCH("|",D2217)),LEFT(D2217,SEARCH("|",D2217)-1),D2217)</f>
        <v>Action</v>
      </c>
      <c r="K2217">
        <f>(C2217-H2217)</f>
        <v>-1476537</v>
      </c>
      <c r="L2217">
        <f>CORREL(H2217:H6002,C2217:C6002)</f>
        <v>6.8324792081507046E-2</v>
      </c>
    </row>
    <row r="2218" spans="1:12">
      <c r="A2218" t="s">
        <v>4014</v>
      </c>
      <c r="B2218">
        <v>95</v>
      </c>
      <c r="C2218">
        <v>17580</v>
      </c>
      <c r="D2218" t="s">
        <v>256</v>
      </c>
      <c r="E2218" t="s">
        <v>4015</v>
      </c>
      <c r="F2218" t="s">
        <v>15</v>
      </c>
      <c r="G2218" t="s">
        <v>16</v>
      </c>
      <c r="H2218">
        <v>1500000</v>
      </c>
      <c r="I2218">
        <v>6.2</v>
      </c>
      <c r="J2218" t="str">
        <f>IF(ISNUMBER(SEARCH("|",D2218)),LEFT(D2218,SEARCH("|",D2218)-1),D2218)</f>
        <v>Drama</v>
      </c>
      <c r="K2218">
        <f>(C2218-H2218)</f>
        <v>-1482420</v>
      </c>
      <c r="L2218">
        <f>CORREL(H2218:H6003,C2218:C6003)</f>
        <v>6.8056587475813501E-2</v>
      </c>
    </row>
    <row r="2219" spans="1:12">
      <c r="A2219" t="s">
        <v>4016</v>
      </c>
      <c r="B2219">
        <v>95</v>
      </c>
      <c r="C2219">
        <v>3478</v>
      </c>
      <c r="D2219" t="s">
        <v>810</v>
      </c>
      <c r="E2219" t="s">
        <v>4017</v>
      </c>
      <c r="F2219" t="s">
        <v>15</v>
      </c>
      <c r="G2219" t="s">
        <v>472</v>
      </c>
      <c r="H2219">
        <v>1500000</v>
      </c>
      <c r="I2219">
        <v>6.7</v>
      </c>
      <c r="J2219" t="str">
        <f>IF(ISNUMBER(SEARCH("|",D2219)),LEFT(D2219,SEARCH("|",D2219)-1),D2219)</f>
        <v>Fantasy</v>
      </c>
      <c r="K2219">
        <f>(C2219-H2219)</f>
        <v>-1496522</v>
      </c>
      <c r="L2219">
        <f>CORREL(H2219:H6004,C2219:C6004)</f>
        <v>6.7988395209214028E-2</v>
      </c>
    </row>
    <row r="2220" spans="1:12">
      <c r="A2220" t="s">
        <v>4018</v>
      </c>
      <c r="B2220">
        <v>83</v>
      </c>
      <c r="C2220">
        <v>1521</v>
      </c>
      <c r="D2220" t="s">
        <v>2642</v>
      </c>
      <c r="E2220" t="s">
        <v>4019</v>
      </c>
      <c r="F2220" t="s">
        <v>15</v>
      </c>
      <c r="G2220" t="s">
        <v>472</v>
      </c>
      <c r="H2220">
        <v>1500000</v>
      </c>
      <c r="I2220">
        <v>5.7</v>
      </c>
      <c r="J2220" t="str">
        <f>IF(ISNUMBER(SEARCH("|",D2220)),LEFT(D2220,SEARCH("|",D2220)-1),D2220)</f>
        <v>Comedy</v>
      </c>
      <c r="K2220">
        <f>(C2220-H2220)</f>
        <v>-1498479</v>
      </c>
      <c r="L2220">
        <f>CORREL(H2220:H6005,C2220:C6005)</f>
        <v>6.7920056336750634E-2</v>
      </c>
    </row>
    <row r="2221" spans="1:12">
      <c r="A2221" t="s">
        <v>73</v>
      </c>
      <c r="B2221">
        <v>88</v>
      </c>
      <c r="C2221">
        <v>11501093</v>
      </c>
      <c r="D2221" t="s">
        <v>293</v>
      </c>
      <c r="E2221" t="s">
        <v>4020</v>
      </c>
      <c r="F2221" t="s">
        <v>15</v>
      </c>
      <c r="G2221" t="s">
        <v>16</v>
      </c>
      <c r="H2221">
        <v>13000000</v>
      </c>
      <c r="I2221">
        <v>7.6</v>
      </c>
      <c r="J2221" t="str">
        <f>IF(ISNUMBER(SEARCH("|",D2221)),LEFT(D2221,SEARCH("|",D2221)-1),D2221)</f>
        <v>Comedy</v>
      </c>
      <c r="K2221">
        <f>(C2221-H2221)</f>
        <v>-1498907</v>
      </c>
      <c r="L2221">
        <f>CORREL(H2221:H6006,C2221:C6006)</f>
        <v>6.7851602266213645E-2</v>
      </c>
    </row>
    <row r="2222" spans="1:12">
      <c r="A2222" t="s">
        <v>4021</v>
      </c>
      <c r="B2222">
        <v>96</v>
      </c>
      <c r="C2222">
        <v>703</v>
      </c>
      <c r="D2222" t="s">
        <v>65</v>
      </c>
      <c r="E2222" t="s">
        <v>4022</v>
      </c>
      <c r="F2222" t="s">
        <v>15</v>
      </c>
      <c r="G2222" t="s">
        <v>16</v>
      </c>
      <c r="H2222">
        <v>1500000</v>
      </c>
      <c r="I2222">
        <v>5.4</v>
      </c>
      <c r="J2222" t="str">
        <f>IF(ISNUMBER(SEARCH("|",D2222)),LEFT(D2222,SEARCH("|",D2222)-1),D2222)</f>
        <v>Comedy</v>
      </c>
      <c r="K2222">
        <f>(C2222-H2222)</f>
        <v>-1499297</v>
      </c>
      <c r="L2222">
        <f>CORREL(H2222:H6007,C2222:C6007)</f>
        <v>6.7823524871338067E-2</v>
      </c>
    </row>
    <row r="2223" spans="1:12">
      <c r="A2223" t="s">
        <v>4023</v>
      </c>
      <c r="B2223">
        <v>96</v>
      </c>
      <c r="C2223">
        <v>792966</v>
      </c>
      <c r="D2223" t="s">
        <v>4024</v>
      </c>
      <c r="E2223" t="s">
        <v>4025</v>
      </c>
      <c r="F2223" t="s">
        <v>15</v>
      </c>
      <c r="G2223" t="s">
        <v>16</v>
      </c>
      <c r="H2223">
        <v>2300000</v>
      </c>
      <c r="I2223">
        <v>5.0999999999999996</v>
      </c>
      <c r="J2223" t="str">
        <f>IF(ISNUMBER(SEARCH("|",D2223)),LEFT(D2223,SEARCH("|",D2223)-1),D2223)</f>
        <v>Action</v>
      </c>
      <c r="K2223">
        <f>(C2223-H2223)</f>
        <v>-1507034</v>
      </c>
      <c r="L2223">
        <f>CORREL(H2223:H6008,C2223:C6008)</f>
        <v>6.775489188053295E-2</v>
      </c>
    </row>
    <row r="2224" spans="1:12">
      <c r="A2224" t="s">
        <v>2728</v>
      </c>
      <c r="B2224">
        <v>124</v>
      </c>
      <c r="C2224">
        <v>183490</v>
      </c>
      <c r="D2224" t="s">
        <v>318</v>
      </c>
      <c r="E2224" t="s">
        <v>4026</v>
      </c>
      <c r="F2224" t="s">
        <v>15</v>
      </c>
      <c r="G2224" t="s">
        <v>16</v>
      </c>
      <c r="H2224">
        <v>1700000</v>
      </c>
      <c r="I2224">
        <v>5.8</v>
      </c>
      <c r="J2224" t="str">
        <f>IF(ISNUMBER(SEARCH("|",D2224)),LEFT(D2224,SEARCH("|",D2224)-1),D2224)</f>
        <v>Drama</v>
      </c>
      <c r="K2224">
        <f>(C2224-H2224)</f>
        <v>-1516510</v>
      </c>
      <c r="L2224">
        <f>CORREL(H2224:H6009,C2224:C6009)</f>
        <v>6.7689269275838543E-2</v>
      </c>
    </row>
    <row r="2225" spans="1:12">
      <c r="A2225" t="s">
        <v>4027</v>
      </c>
      <c r="B2225">
        <v>95</v>
      </c>
      <c r="C2225">
        <v>8460995</v>
      </c>
      <c r="D2225" t="s">
        <v>1727</v>
      </c>
      <c r="E2225" t="s">
        <v>4028</v>
      </c>
      <c r="F2225" t="s">
        <v>15</v>
      </c>
      <c r="G2225" t="s">
        <v>16</v>
      </c>
      <c r="H2225">
        <v>10000000</v>
      </c>
      <c r="I2225">
        <v>5.5</v>
      </c>
      <c r="J2225" t="str">
        <f>IF(ISNUMBER(SEARCH("|",D2225)),LEFT(D2225,SEARCH("|",D2225)-1),D2225)</f>
        <v>Action</v>
      </c>
      <c r="K2225">
        <f>(C2225-H2225)</f>
        <v>-1539005</v>
      </c>
      <c r="L2225">
        <f>CORREL(H2225:H6010,C2225:C6010)</f>
        <v>6.762116312543219E-2</v>
      </c>
    </row>
    <row r="2226" spans="1:12">
      <c r="A2226" t="s">
        <v>4029</v>
      </c>
      <c r="B2226">
        <v>94</v>
      </c>
      <c r="C2226">
        <v>1247453</v>
      </c>
      <c r="D2226" t="s">
        <v>65</v>
      </c>
      <c r="E2226" t="s">
        <v>4030</v>
      </c>
      <c r="F2226" t="s">
        <v>15</v>
      </c>
      <c r="G2226" t="s">
        <v>153</v>
      </c>
      <c r="H2226">
        <v>2800000</v>
      </c>
      <c r="I2226">
        <v>6.8</v>
      </c>
      <c r="J2226" t="str">
        <f>IF(ISNUMBER(SEARCH("|",D2226)),LEFT(D2226,SEARCH("|",D2226)-1),D2226)</f>
        <v>Comedy</v>
      </c>
      <c r="K2226">
        <f>(C2226-H2226)</f>
        <v>-1552547</v>
      </c>
      <c r="L2226">
        <f>CORREL(H2226:H6011,C2226:C6011)</f>
        <v>6.7583098995180252E-2</v>
      </c>
    </row>
    <row r="2227" spans="1:12">
      <c r="A2227" t="s">
        <v>4031</v>
      </c>
      <c r="B2227">
        <v>73</v>
      </c>
      <c r="C2227">
        <v>39659</v>
      </c>
      <c r="D2227" t="s">
        <v>3732</v>
      </c>
      <c r="E2227" t="s">
        <v>4032</v>
      </c>
      <c r="F2227" t="s">
        <v>15</v>
      </c>
      <c r="G2227" t="s">
        <v>472</v>
      </c>
      <c r="H2227">
        <v>1600000</v>
      </c>
      <c r="I2227">
        <v>7</v>
      </c>
      <c r="J2227" t="str">
        <f>IF(ISNUMBER(SEARCH("|",D2227)),LEFT(D2227,SEARCH("|",D2227)-1),D2227)</f>
        <v>Comedy</v>
      </c>
      <c r="K2227">
        <f>(C2227-H2227)</f>
        <v>-1560341</v>
      </c>
      <c r="L2227">
        <f>CORREL(H2227:H6012,C2227:C6012)</f>
        <v>6.7519014377699457E-2</v>
      </c>
    </row>
    <row r="2228" spans="1:12">
      <c r="A2228" t="s">
        <v>4033</v>
      </c>
      <c r="B2228">
        <v>96</v>
      </c>
      <c r="C2228">
        <v>5430822</v>
      </c>
      <c r="D2228" t="s">
        <v>4034</v>
      </c>
      <c r="E2228" t="s">
        <v>4035</v>
      </c>
      <c r="F2228" t="s">
        <v>15</v>
      </c>
      <c r="G2228" t="s">
        <v>153</v>
      </c>
      <c r="H2228">
        <v>7000000</v>
      </c>
      <c r="I2228">
        <v>6.2</v>
      </c>
      <c r="J2228" t="str">
        <f>IF(ISNUMBER(SEARCH("|",D2228)),LEFT(D2228,SEARCH("|",D2228)-1),D2228)</f>
        <v>Action</v>
      </c>
      <c r="K2228">
        <f>(C2228-H2228)</f>
        <v>-1569178</v>
      </c>
      <c r="L2228">
        <f>CORREL(H2228:H6013,C2228:C6013)</f>
        <v>6.74501034743821E-2</v>
      </c>
    </row>
    <row r="2229" spans="1:12">
      <c r="A2229" t="s">
        <v>4036</v>
      </c>
      <c r="B2229">
        <v>123</v>
      </c>
      <c r="C2229">
        <v>26893</v>
      </c>
      <c r="D2229" t="s">
        <v>2699</v>
      </c>
      <c r="E2229" t="s">
        <v>4037</v>
      </c>
      <c r="F2229" t="s">
        <v>770</v>
      </c>
      <c r="G2229" t="s">
        <v>357</v>
      </c>
      <c r="H2229">
        <v>1600000</v>
      </c>
      <c r="I2229">
        <v>7.2</v>
      </c>
      <c r="J2229" t="str">
        <f>IF(ISNUMBER(SEARCH("|",D2229)),LEFT(D2229,SEARCH("|",D2229)-1),D2229)</f>
        <v>Crime</v>
      </c>
      <c r="K2229">
        <f>(C2229-H2229)</f>
        <v>-1573107</v>
      </c>
      <c r="L2229">
        <f>CORREL(H2229:H6014,C2229:C6014)</f>
        <v>6.7401399770541853E-2</v>
      </c>
    </row>
    <row r="2230" spans="1:12">
      <c r="A2230" t="s">
        <v>2551</v>
      </c>
      <c r="B2230">
        <v>93</v>
      </c>
      <c r="C2230">
        <v>2426851</v>
      </c>
      <c r="D2230" t="s">
        <v>1218</v>
      </c>
      <c r="E2230" t="s">
        <v>4038</v>
      </c>
      <c r="F2230" t="s">
        <v>15</v>
      </c>
      <c r="G2230" t="s">
        <v>16</v>
      </c>
      <c r="H2230">
        <v>4000000</v>
      </c>
      <c r="I2230">
        <v>6.5</v>
      </c>
      <c r="J2230" t="str">
        <f>IF(ISNUMBER(SEARCH("|",D2230)),LEFT(D2230,SEARCH("|",D2230)-1),D2230)</f>
        <v>Comedy</v>
      </c>
      <c r="K2230">
        <f>(C2230-H2230)</f>
        <v>-1573149</v>
      </c>
      <c r="L2230">
        <f>CORREL(H2230:H6015,C2230:C6015)</f>
        <v>6.7332253483944837E-2</v>
      </c>
    </row>
    <row r="2231" spans="1:12">
      <c r="A2231" t="s">
        <v>4039</v>
      </c>
      <c r="B2231">
        <v>102</v>
      </c>
      <c r="C2231">
        <v>33423521</v>
      </c>
      <c r="D2231" t="s">
        <v>4040</v>
      </c>
      <c r="E2231" t="s">
        <v>4041</v>
      </c>
      <c r="F2231" t="s">
        <v>15</v>
      </c>
      <c r="G2231" t="s">
        <v>90</v>
      </c>
      <c r="H2231">
        <v>35000000</v>
      </c>
      <c r="I2231">
        <v>3.8</v>
      </c>
      <c r="J2231" t="str">
        <f>IF(ISNUMBER(SEARCH("|",D2231)),LEFT(D2231,SEARCH("|",D2231)-1),D2231)</f>
        <v>Action</v>
      </c>
      <c r="K2231">
        <f>(C2231-H2231)</f>
        <v>-1576479</v>
      </c>
      <c r="L2231">
        <f>CORREL(H2231:H6016,C2231:C6016)</f>
        <v>6.7272323864386793E-2</v>
      </c>
    </row>
    <row r="2232" spans="1:12">
      <c r="A2232" t="s">
        <v>4042</v>
      </c>
      <c r="B2232">
        <v>106</v>
      </c>
      <c r="C2232">
        <v>410241</v>
      </c>
      <c r="D2232" t="s">
        <v>245</v>
      </c>
      <c r="E2232" t="s">
        <v>4043</v>
      </c>
      <c r="F2232" t="s">
        <v>15</v>
      </c>
      <c r="G2232" t="s">
        <v>16</v>
      </c>
      <c r="H2232">
        <v>2000000</v>
      </c>
      <c r="I2232">
        <v>6.8</v>
      </c>
      <c r="J2232" t="str">
        <f>IF(ISNUMBER(SEARCH("|",D2232)),LEFT(D2232,SEARCH("|",D2232)-1),D2232)</f>
        <v>Comedy</v>
      </c>
      <c r="K2232">
        <f>(C2232-H2232)</f>
        <v>-1589759</v>
      </c>
      <c r="L2232">
        <f>CORREL(H2232:H6017,C2232:C6017)</f>
        <v>6.729405522158087E-2</v>
      </c>
    </row>
    <row r="2233" spans="1:12">
      <c r="A2233" t="s">
        <v>4044</v>
      </c>
      <c r="B2233">
        <v>106</v>
      </c>
      <c r="C2233">
        <v>395592</v>
      </c>
      <c r="D2233" t="s">
        <v>20</v>
      </c>
      <c r="E2233" t="s">
        <v>4045</v>
      </c>
      <c r="F2233" t="s">
        <v>15</v>
      </c>
      <c r="G2233" t="s">
        <v>1304</v>
      </c>
      <c r="H2233">
        <v>2000000</v>
      </c>
      <c r="I2233">
        <v>7.6</v>
      </c>
      <c r="J2233" t="str">
        <f>IF(ISNUMBER(SEARCH("|",D2233)),LEFT(D2233,SEARCH("|",D2233)-1),D2233)</f>
        <v>Drama</v>
      </c>
      <c r="K2233">
        <f>(C2233-H2233)</f>
        <v>-1604408</v>
      </c>
      <c r="L2233">
        <f>CORREL(H2233:H6018,C2233:C6018)</f>
        <v>6.722623434515293E-2</v>
      </c>
    </row>
    <row r="2234" spans="1:12">
      <c r="A2234" t="s">
        <v>4046</v>
      </c>
      <c r="B2234">
        <v>96</v>
      </c>
      <c r="C2234">
        <v>4394936</v>
      </c>
      <c r="D2234" t="s">
        <v>797</v>
      </c>
      <c r="E2234" t="s">
        <v>4047</v>
      </c>
      <c r="F2234" t="s">
        <v>15</v>
      </c>
      <c r="G2234" t="s">
        <v>1097</v>
      </c>
      <c r="H2234">
        <v>6000000</v>
      </c>
      <c r="I2234">
        <v>5.3</v>
      </c>
      <c r="J2234" t="str">
        <f>IF(ISNUMBER(SEARCH("|",D2234)),LEFT(D2234,SEARCH("|",D2234)-1),D2234)</f>
        <v>Comedy</v>
      </c>
      <c r="K2234">
        <f>(C2234-H2234)</f>
        <v>-1605064</v>
      </c>
      <c r="L2234">
        <f>CORREL(H2234:H6019,C2234:C6019)</f>
        <v>6.7158265199316752E-2</v>
      </c>
    </row>
    <row r="2235" spans="1:12">
      <c r="A2235" t="s">
        <v>1618</v>
      </c>
      <c r="B2235">
        <v>94</v>
      </c>
      <c r="C2235">
        <v>33357476</v>
      </c>
      <c r="D2235" t="s">
        <v>4048</v>
      </c>
      <c r="E2235" t="s">
        <v>4049</v>
      </c>
      <c r="F2235" t="s">
        <v>15</v>
      </c>
      <c r="G2235" t="s">
        <v>16</v>
      </c>
      <c r="H2235">
        <v>35000000</v>
      </c>
      <c r="I2235">
        <v>5.4</v>
      </c>
      <c r="J2235" t="str">
        <f>IF(ISNUMBER(SEARCH("|",D2235)),LEFT(D2235,SEARCH("|",D2235)-1),D2235)</f>
        <v>Action</v>
      </c>
      <c r="K2235">
        <f>(C2235-H2235)</f>
        <v>-1642524</v>
      </c>
      <c r="L2235">
        <f>CORREL(H2235:H6020,C2235:C6020)</f>
        <v>6.710542452464896E-2</v>
      </c>
    </row>
    <row r="2236" spans="1:12">
      <c r="A2236" t="s">
        <v>4050</v>
      </c>
      <c r="B2236">
        <v>111</v>
      </c>
      <c r="C2236">
        <v>2580</v>
      </c>
      <c r="D2236" t="s">
        <v>1955</v>
      </c>
      <c r="E2236" t="s">
        <v>4051</v>
      </c>
      <c r="F2236" t="s">
        <v>15</v>
      </c>
      <c r="G2236" t="s">
        <v>16</v>
      </c>
      <c r="H2236">
        <v>1650000</v>
      </c>
      <c r="I2236">
        <v>5.4</v>
      </c>
      <c r="J2236" t="str">
        <f>IF(ISNUMBER(SEARCH("|",D2236)),LEFT(D2236,SEARCH("|",D2236)-1),D2236)</f>
        <v>Drama</v>
      </c>
      <c r="K2236">
        <f>(C2236-H2236)</f>
        <v>-1647420</v>
      </c>
      <c r="L2236">
        <f>CORREL(H2236:H6021,C2236:C6021)</f>
        <v>6.7127037812005463E-2</v>
      </c>
    </row>
    <row r="2237" spans="1:12">
      <c r="A2237" t="s">
        <v>4052</v>
      </c>
      <c r="B2237">
        <v>101</v>
      </c>
      <c r="C2237">
        <v>6350058</v>
      </c>
      <c r="D2237" t="s">
        <v>233</v>
      </c>
      <c r="E2237" t="s">
        <v>4053</v>
      </c>
      <c r="F2237" t="s">
        <v>15</v>
      </c>
      <c r="G2237" t="s">
        <v>16</v>
      </c>
      <c r="H2237">
        <v>8000000</v>
      </c>
      <c r="I2237">
        <v>7.2</v>
      </c>
      <c r="J2237" t="str">
        <f>IF(ISNUMBER(SEARCH("|",D2237)),LEFT(D2237,SEARCH("|",D2237)-1),D2237)</f>
        <v>Comedy</v>
      </c>
      <c r="K2237">
        <f>(C2237-H2237)</f>
        <v>-1649942</v>
      </c>
      <c r="L2237">
        <f>CORREL(H2237:H6022,C2237:C6022)</f>
        <v>6.7057355837757682E-2</v>
      </c>
    </row>
    <row r="2238" spans="1:12">
      <c r="A2238" t="s">
        <v>2125</v>
      </c>
      <c r="B2238">
        <v>105</v>
      </c>
      <c r="C2238">
        <v>2338695</v>
      </c>
      <c r="D2238" t="s">
        <v>716</v>
      </c>
      <c r="E2238" t="s">
        <v>4054</v>
      </c>
      <c r="F2238" t="s">
        <v>15</v>
      </c>
      <c r="G2238" t="s">
        <v>153</v>
      </c>
      <c r="H2238">
        <v>4000000</v>
      </c>
      <c r="I2238">
        <v>7.4</v>
      </c>
      <c r="J2238" t="str">
        <f>IF(ISNUMBER(SEARCH("|",D2238)),LEFT(D2238,SEARCH("|",D2238)-1),D2238)</f>
        <v>Crime</v>
      </c>
      <c r="K2238">
        <f>(C2238-H2238)</f>
        <v>-1661305</v>
      </c>
      <c r="L2238">
        <f>CORREL(H2238:H6023,C2238:C6023)</f>
        <v>6.701141002503104E-2</v>
      </c>
    </row>
    <row r="2239" spans="1:12">
      <c r="A2239" t="s">
        <v>1412</v>
      </c>
      <c r="B2239">
        <v>99</v>
      </c>
      <c r="C2239">
        <v>12282677</v>
      </c>
      <c r="D2239" t="s">
        <v>1476</v>
      </c>
      <c r="E2239" t="s">
        <v>4055</v>
      </c>
      <c r="F2239" t="s">
        <v>15</v>
      </c>
      <c r="G2239" t="s">
        <v>16</v>
      </c>
      <c r="H2239">
        <v>14000000</v>
      </c>
      <c r="I2239">
        <v>5.0999999999999996</v>
      </c>
      <c r="J2239" t="str">
        <f>IF(ISNUMBER(SEARCH("|",D2239)),LEFT(D2239,SEARCH("|",D2239)-1),D2239)</f>
        <v>Comedy</v>
      </c>
      <c r="K2239">
        <f>(C2239-H2239)</f>
        <v>-1717323</v>
      </c>
      <c r="L2239">
        <f>CORREL(H2239:H6024,C2239:C6024)</f>
        <v>6.695068020469834E-2</v>
      </c>
    </row>
    <row r="2240" spans="1:12">
      <c r="A2240" t="s">
        <v>4056</v>
      </c>
      <c r="B2240">
        <v>202</v>
      </c>
      <c r="C2240">
        <v>269061</v>
      </c>
      <c r="D2240" t="s">
        <v>4057</v>
      </c>
      <c r="E2240" t="s">
        <v>4058</v>
      </c>
      <c r="F2240" t="s">
        <v>3875</v>
      </c>
      <c r="G2240" t="s">
        <v>90</v>
      </c>
      <c r="H2240">
        <v>2000000</v>
      </c>
      <c r="I2240">
        <v>8.6999999999999993</v>
      </c>
      <c r="J2240" t="str">
        <f>IF(ISNUMBER(SEARCH("|",D2240)),LEFT(D2240,SEARCH("|",D2240)-1),D2240)</f>
        <v>Action</v>
      </c>
      <c r="K2240">
        <f>(C2240-H2240)</f>
        <v>-1730939</v>
      </c>
      <c r="L2240">
        <f>CORREL(H2240:H6025,C2240:C6025)</f>
        <v>6.692421005304415E-2</v>
      </c>
    </row>
    <row r="2241" spans="1:12">
      <c r="A2241" t="s">
        <v>452</v>
      </c>
      <c r="B2241">
        <v>129</v>
      </c>
      <c r="C2241">
        <v>48265581</v>
      </c>
      <c r="D2241" t="s">
        <v>80</v>
      </c>
      <c r="E2241" t="s">
        <v>4059</v>
      </c>
      <c r="F2241" t="s">
        <v>15</v>
      </c>
      <c r="G2241" t="s">
        <v>16</v>
      </c>
      <c r="H2241">
        <v>50000000</v>
      </c>
      <c r="I2241">
        <v>7.8</v>
      </c>
      <c r="J2241" t="str">
        <f>IF(ISNUMBER(SEARCH("|",D2241)),LEFT(D2241,SEARCH("|",D2241)-1),D2241)</f>
        <v>Drama</v>
      </c>
      <c r="K2241">
        <f>(C2241-H2241)</f>
        <v>-1734419</v>
      </c>
      <c r="L2241">
        <f>CORREL(H2241:H6026,C2241:C6026)</f>
        <v>6.6855331519767303E-2</v>
      </c>
    </row>
    <row r="2242" spans="1:12">
      <c r="A2242" t="s">
        <v>4060</v>
      </c>
      <c r="B2242">
        <v>100</v>
      </c>
      <c r="C2242">
        <v>10725228</v>
      </c>
      <c r="D2242" t="s">
        <v>3665</v>
      </c>
      <c r="E2242" t="s">
        <v>4061</v>
      </c>
      <c r="F2242" t="s">
        <v>15</v>
      </c>
      <c r="G2242" t="s">
        <v>16</v>
      </c>
      <c r="H2242">
        <v>12500000</v>
      </c>
      <c r="I2242">
        <v>7.8</v>
      </c>
      <c r="J2242" t="str">
        <f>IF(ISNUMBER(SEARCH("|",D2242)),LEFT(D2242,SEARCH("|",D2242)-1),D2242)</f>
        <v>Crime</v>
      </c>
      <c r="K2242">
        <f>(C2242-H2242)</f>
        <v>-1774772</v>
      </c>
      <c r="L2242">
        <f>CORREL(H2242:H6027,C2242:C6027)</f>
        <v>6.68907749664715E-2</v>
      </c>
    </row>
    <row r="2243" spans="1:12">
      <c r="A2243" t="s">
        <v>3839</v>
      </c>
      <c r="B2243">
        <v>95</v>
      </c>
      <c r="C2243">
        <v>3219029</v>
      </c>
      <c r="D2243" t="s">
        <v>4062</v>
      </c>
      <c r="E2243" t="s">
        <v>4063</v>
      </c>
      <c r="F2243" t="s">
        <v>15</v>
      </c>
      <c r="G2243" t="s">
        <v>16</v>
      </c>
      <c r="H2243">
        <v>5000000</v>
      </c>
      <c r="I2243">
        <v>7.1</v>
      </c>
      <c r="J2243" t="str">
        <f>IF(ISNUMBER(SEARCH("|",D2243)),LEFT(D2243,SEARCH("|",D2243)-1),D2243)</f>
        <v>Crime</v>
      </c>
      <c r="K2243">
        <f>(C2243-H2243)</f>
        <v>-1780971</v>
      </c>
      <c r="L2243">
        <f>CORREL(H2243:H6028,C2243:C6028)</f>
        <v>6.6859386960201161E-2</v>
      </c>
    </row>
    <row r="2244" spans="1:12">
      <c r="A2244" t="s">
        <v>4064</v>
      </c>
      <c r="B2244">
        <v>87</v>
      </c>
      <c r="C2244">
        <v>1200000</v>
      </c>
      <c r="D2244" t="s">
        <v>638</v>
      </c>
      <c r="E2244" t="s">
        <v>4065</v>
      </c>
      <c r="F2244" t="s">
        <v>15</v>
      </c>
      <c r="G2244" t="s">
        <v>16</v>
      </c>
      <c r="H2244">
        <v>3000000</v>
      </c>
      <c r="I2244">
        <v>5.0999999999999996</v>
      </c>
      <c r="J2244" t="str">
        <f>IF(ISNUMBER(SEARCH("|",D2244)),LEFT(D2244,SEARCH("|",D2244)-1),D2244)</f>
        <v>Action</v>
      </c>
      <c r="K2244">
        <f>(C2244-H2244)</f>
        <v>-1800000</v>
      </c>
      <c r="L2244">
        <f>CORREL(H2244:H6029,C2244:C6029)</f>
        <v>6.6801844956189974E-2</v>
      </c>
    </row>
    <row r="2245" spans="1:12">
      <c r="A2245" t="s">
        <v>4066</v>
      </c>
      <c r="B2245">
        <v>93</v>
      </c>
      <c r="C2245">
        <v>10198766</v>
      </c>
      <c r="D2245" t="s">
        <v>96</v>
      </c>
      <c r="E2245" t="s">
        <v>4067</v>
      </c>
      <c r="F2245" t="s">
        <v>15</v>
      </c>
      <c r="G2245" t="s">
        <v>16</v>
      </c>
      <c r="H2245">
        <v>12000000</v>
      </c>
      <c r="I2245">
        <v>5.4</v>
      </c>
      <c r="J2245" t="str">
        <f>IF(ISNUMBER(SEARCH("|",D2245)),LEFT(D2245,SEARCH("|",D2245)-1),D2245)</f>
        <v>Comedy</v>
      </c>
      <c r="K2245">
        <f>(C2245-H2245)</f>
        <v>-1801234</v>
      </c>
      <c r="L2245">
        <f>CORREL(H2245:H6030,C2245:C6030)</f>
        <v>6.6736480544086457E-2</v>
      </c>
    </row>
    <row r="2246" spans="1:12">
      <c r="A2246" t="s">
        <v>4068</v>
      </c>
      <c r="B2246">
        <v>96</v>
      </c>
      <c r="C2246">
        <v>198407</v>
      </c>
      <c r="D2246" t="s">
        <v>256</v>
      </c>
      <c r="E2246" t="s">
        <v>4069</v>
      </c>
      <c r="F2246" t="s">
        <v>15</v>
      </c>
      <c r="G2246" t="s">
        <v>16</v>
      </c>
      <c r="H2246">
        <v>2000000</v>
      </c>
      <c r="I2246">
        <v>6.6</v>
      </c>
      <c r="J2246" t="str">
        <f>IF(ISNUMBER(SEARCH("|",D2246)),LEFT(D2246,SEARCH("|",D2246)-1),D2246)</f>
        <v>Drama</v>
      </c>
      <c r="K2246">
        <f>(C2246-H2246)</f>
        <v>-1801593</v>
      </c>
      <c r="L2246">
        <f>CORREL(H2246:H6031,C2246:C6031)</f>
        <v>6.6703238660302963E-2</v>
      </c>
    </row>
    <row r="2247" spans="1:12">
      <c r="A2247" t="s">
        <v>4070</v>
      </c>
      <c r="B2247">
        <v>94</v>
      </c>
      <c r="C2247">
        <v>4693919</v>
      </c>
      <c r="D2247" t="s">
        <v>96</v>
      </c>
      <c r="E2247" t="s">
        <v>4071</v>
      </c>
      <c r="F2247" t="s">
        <v>15</v>
      </c>
      <c r="G2247" t="s">
        <v>16</v>
      </c>
      <c r="H2247">
        <v>6500000</v>
      </c>
      <c r="I2247">
        <v>4.5999999999999996</v>
      </c>
      <c r="J2247" t="str">
        <f>IF(ISNUMBER(SEARCH("|",D2247)),LEFT(D2247,SEARCH("|",D2247)-1),D2247)</f>
        <v>Comedy</v>
      </c>
      <c r="K2247">
        <f>(C2247-H2247)</f>
        <v>-1806081</v>
      </c>
      <c r="L2247">
        <f>CORREL(H2247:H6032,C2247:C6032)</f>
        <v>6.6633732168879203E-2</v>
      </c>
    </row>
    <row r="2248" spans="1:12">
      <c r="A2248" t="s">
        <v>4072</v>
      </c>
      <c r="B2248">
        <v>117</v>
      </c>
      <c r="C2248">
        <v>379643</v>
      </c>
      <c r="D2248" t="s">
        <v>256</v>
      </c>
      <c r="E2248" t="s">
        <v>4073</v>
      </c>
      <c r="F2248" t="s">
        <v>15</v>
      </c>
      <c r="G2248" t="s">
        <v>16</v>
      </c>
      <c r="H2248">
        <v>2200000</v>
      </c>
      <c r="I2248">
        <v>5.9</v>
      </c>
      <c r="J2248" t="str">
        <f>IF(ISNUMBER(SEARCH("|",D2248)),LEFT(D2248,SEARCH("|",D2248)-1),D2248)</f>
        <v>Drama</v>
      </c>
      <c r="K2248">
        <f>(C2248-H2248)</f>
        <v>-1820357</v>
      </c>
      <c r="L2248">
        <f>CORREL(H2248:H6033,C2248:C6033)</f>
        <v>6.6581351624589863E-2</v>
      </c>
    </row>
    <row r="2249" spans="1:12">
      <c r="A2249" t="s">
        <v>582</v>
      </c>
      <c r="B2249">
        <v>111</v>
      </c>
      <c r="C2249">
        <v>38176892</v>
      </c>
      <c r="D2249" t="s">
        <v>583</v>
      </c>
      <c r="E2249" t="s">
        <v>4074</v>
      </c>
      <c r="F2249" t="s">
        <v>15</v>
      </c>
      <c r="G2249" t="s">
        <v>16</v>
      </c>
      <c r="H2249">
        <v>40000000</v>
      </c>
      <c r="I2249">
        <v>6.2</v>
      </c>
      <c r="J2249" t="str">
        <f>IF(ISNUMBER(SEARCH("|",D2249)),LEFT(D2249,SEARCH("|",D2249)-1),D2249)</f>
        <v>Horror</v>
      </c>
      <c r="K2249">
        <f>(C2249-H2249)</f>
        <v>-1823108</v>
      </c>
      <c r="L2249">
        <f>CORREL(H2249:H6034,C2249:C6034)</f>
        <v>6.6512385775772162E-2</v>
      </c>
    </row>
    <row r="2250" spans="1:12">
      <c r="A2250" t="s">
        <v>949</v>
      </c>
      <c r="B2250">
        <v>118</v>
      </c>
      <c r="C2250">
        <v>9170214</v>
      </c>
      <c r="D2250" t="s">
        <v>20</v>
      </c>
      <c r="E2250" t="s">
        <v>4075</v>
      </c>
      <c r="F2250" t="s">
        <v>15</v>
      </c>
      <c r="G2250" t="s">
        <v>16</v>
      </c>
      <c r="H2250">
        <v>11000000</v>
      </c>
      <c r="I2250">
        <v>7.8</v>
      </c>
      <c r="J2250" t="str">
        <f>IF(ISNUMBER(SEARCH("|",D2250)),LEFT(D2250,SEARCH("|",D2250)-1),D2250)</f>
        <v>Drama</v>
      </c>
      <c r="K2250">
        <f>(C2250-H2250)</f>
        <v>-1829786</v>
      </c>
      <c r="L2250">
        <f>CORREL(H2250:H6035,C2250:C6035)</f>
        <v>6.6540320341782422E-2</v>
      </c>
    </row>
    <row r="2251" spans="1:12">
      <c r="A2251" t="s">
        <v>352</v>
      </c>
      <c r="B2251">
        <v>125</v>
      </c>
      <c r="C2251">
        <v>48154732</v>
      </c>
      <c r="D2251" t="s">
        <v>258</v>
      </c>
      <c r="E2251" t="s">
        <v>4076</v>
      </c>
      <c r="F2251" t="s">
        <v>15</v>
      </c>
      <c r="G2251" t="s">
        <v>16</v>
      </c>
      <c r="H2251">
        <v>50000000</v>
      </c>
      <c r="I2251">
        <v>5.8</v>
      </c>
      <c r="J2251" t="str">
        <f>IF(ISNUMBER(SEARCH("|",D2251)),LEFT(D2251,SEARCH("|",D2251)-1),D2251)</f>
        <v>Action</v>
      </c>
      <c r="K2251">
        <f>(C2251-H2251)</f>
        <v>-1845268</v>
      </c>
      <c r="L2251">
        <f>CORREL(H2251:H6036,C2251:C6036)</f>
        <v>6.6503471027018923E-2</v>
      </c>
    </row>
    <row r="2252" spans="1:12">
      <c r="A2252" t="s">
        <v>4077</v>
      </c>
      <c r="B2252">
        <v>97</v>
      </c>
      <c r="C2252">
        <v>3629758</v>
      </c>
      <c r="D2252" t="s">
        <v>720</v>
      </c>
      <c r="E2252" t="s">
        <v>4078</v>
      </c>
      <c r="F2252" t="s">
        <v>770</v>
      </c>
      <c r="G2252" t="s">
        <v>357</v>
      </c>
      <c r="H2252">
        <v>5500000</v>
      </c>
      <c r="I2252">
        <v>7.9</v>
      </c>
      <c r="J2252" t="str">
        <f>IF(ISNUMBER(SEARCH("|",D2252)),LEFT(D2252,SEARCH("|",D2252)-1),D2252)</f>
        <v>Drama</v>
      </c>
      <c r="K2252">
        <f>(C2252-H2252)</f>
        <v>-1870242</v>
      </c>
      <c r="L2252">
        <f>CORREL(H2252:H6037,C2252:C6037)</f>
        <v>6.6539048469902537E-2</v>
      </c>
    </row>
    <row r="2253" spans="1:12">
      <c r="A2253" t="s">
        <v>4079</v>
      </c>
      <c r="B2253">
        <v>91</v>
      </c>
      <c r="C2253">
        <v>124494</v>
      </c>
      <c r="D2253" t="s">
        <v>4080</v>
      </c>
      <c r="E2253" t="s">
        <v>4081</v>
      </c>
      <c r="F2253" t="s">
        <v>15</v>
      </c>
      <c r="G2253" t="s">
        <v>16</v>
      </c>
      <c r="H2253">
        <v>2000000</v>
      </c>
      <c r="I2253">
        <v>6.7</v>
      </c>
      <c r="J2253" t="str">
        <f>IF(ISNUMBER(SEARCH("|",D2253)),LEFT(D2253,SEARCH("|",D2253)-1),D2253)</f>
        <v>Action</v>
      </c>
      <c r="K2253">
        <f>(C2253-H2253)</f>
        <v>-1875506</v>
      </c>
      <c r="L2253">
        <f>CORREL(H2253:H6038,C2253:C6038)</f>
        <v>6.6482586068848548E-2</v>
      </c>
    </row>
    <row r="2254" spans="1:12">
      <c r="A2254" t="s">
        <v>1141</v>
      </c>
      <c r="B2254">
        <v>97</v>
      </c>
      <c r="C2254">
        <v>8111360</v>
      </c>
      <c r="D2254" t="s">
        <v>716</v>
      </c>
      <c r="E2254" t="s">
        <v>4082</v>
      </c>
      <c r="F2254" t="s">
        <v>15</v>
      </c>
      <c r="G2254" t="s">
        <v>153</v>
      </c>
      <c r="H2254">
        <v>10000000</v>
      </c>
      <c r="I2254">
        <v>7.4</v>
      </c>
      <c r="J2254" t="str">
        <f>IF(ISNUMBER(SEARCH("|",D2254)),LEFT(D2254,SEARCH("|",D2254)-1),D2254)</f>
        <v>Crime</v>
      </c>
      <c r="K2254">
        <f>(C2254-H2254)</f>
        <v>-1888640</v>
      </c>
      <c r="L2254">
        <f>CORREL(H2254:H6039,C2254:C6039)</f>
        <v>6.6412414609565179E-2</v>
      </c>
    </row>
    <row r="2255" spans="1:12">
      <c r="A2255" t="s">
        <v>2200</v>
      </c>
      <c r="B2255">
        <v>101</v>
      </c>
      <c r="C2255">
        <v>14108518</v>
      </c>
      <c r="D2255" t="s">
        <v>233</v>
      </c>
      <c r="E2255" t="s">
        <v>4083</v>
      </c>
      <c r="F2255" t="s">
        <v>15</v>
      </c>
      <c r="G2255" t="s">
        <v>16</v>
      </c>
      <c r="H2255">
        <v>16000000</v>
      </c>
      <c r="I2255">
        <v>5.7</v>
      </c>
      <c r="J2255" t="str">
        <f>IF(ISNUMBER(SEARCH("|",D2255)),LEFT(D2255,SEARCH("|",D2255)-1),D2255)</f>
        <v>Comedy</v>
      </c>
      <c r="K2255">
        <f>(C2255-H2255)</f>
        <v>-1891482</v>
      </c>
      <c r="L2255">
        <f>CORREL(H2255:H6040,C2255:C6040)</f>
        <v>6.6371865652828571E-2</v>
      </c>
    </row>
    <row r="2256" spans="1:12">
      <c r="A2256" t="s">
        <v>2210</v>
      </c>
      <c r="B2256">
        <v>99</v>
      </c>
      <c r="C2256">
        <v>38105077</v>
      </c>
      <c r="D2256" t="s">
        <v>215</v>
      </c>
      <c r="E2256" t="s">
        <v>4084</v>
      </c>
      <c r="F2256" t="s">
        <v>15</v>
      </c>
      <c r="G2256" t="s">
        <v>16</v>
      </c>
      <c r="H2256">
        <v>40000000</v>
      </c>
      <c r="I2256">
        <v>6.4</v>
      </c>
      <c r="J2256" t="str">
        <f>IF(ISNUMBER(SEARCH("|",D2256)),LEFT(D2256,SEARCH("|",D2256)-1),D2256)</f>
        <v>Action</v>
      </c>
      <c r="K2256">
        <f>(C2256-H2256)</f>
        <v>-1894923</v>
      </c>
      <c r="L2256">
        <f>CORREL(H2256:H6041,C2256:C6041)</f>
        <v>6.6350413532202196E-2</v>
      </c>
    </row>
    <row r="2257" spans="1:12">
      <c r="A2257" t="s">
        <v>3653</v>
      </c>
      <c r="B2257">
        <v>90</v>
      </c>
      <c r="C2257">
        <v>99147</v>
      </c>
      <c r="D2257" t="s">
        <v>256</v>
      </c>
      <c r="E2257" t="s">
        <v>4085</v>
      </c>
      <c r="F2257" t="s">
        <v>15</v>
      </c>
      <c r="G2257" t="s">
        <v>16</v>
      </c>
      <c r="H2257">
        <v>2000000</v>
      </c>
      <c r="I2257">
        <v>6.2</v>
      </c>
      <c r="J2257" t="str">
        <f>IF(ISNUMBER(SEARCH("|",D2257)),LEFT(D2257,SEARCH("|",D2257)-1),D2257)</f>
        <v>Drama</v>
      </c>
      <c r="K2257">
        <f>(C2257-H2257)</f>
        <v>-1900853</v>
      </c>
      <c r="L2257">
        <f>CORREL(H2257:H6042,C2257:C6042)</f>
        <v>6.6378354076768648E-2</v>
      </c>
    </row>
    <row r="2258" spans="1:12">
      <c r="A2258" t="s">
        <v>4086</v>
      </c>
      <c r="B2258">
        <v>103</v>
      </c>
      <c r="C2258">
        <v>3093491</v>
      </c>
      <c r="D2258" t="s">
        <v>410</v>
      </c>
      <c r="E2258" t="s">
        <v>4087</v>
      </c>
      <c r="F2258" t="s">
        <v>15</v>
      </c>
      <c r="G2258" t="s">
        <v>16</v>
      </c>
      <c r="H2258">
        <v>5000000</v>
      </c>
      <c r="I2258">
        <v>6.6</v>
      </c>
      <c r="J2258" t="str">
        <f>IF(ISNUMBER(SEARCH("|",D2258)),LEFT(D2258,SEARCH("|",D2258)-1),D2258)</f>
        <v>Biography</v>
      </c>
      <c r="K2258">
        <f>(C2258-H2258)</f>
        <v>-1906509</v>
      </c>
      <c r="L2258">
        <f>CORREL(H2258:H6043,C2258:C6043)</f>
        <v>6.63078625429529E-2</v>
      </c>
    </row>
    <row r="2259" spans="1:12">
      <c r="A2259" t="s">
        <v>4088</v>
      </c>
      <c r="B2259">
        <v>105</v>
      </c>
      <c r="C2259">
        <v>92401</v>
      </c>
      <c r="D2259" t="s">
        <v>867</v>
      </c>
      <c r="E2259" t="s">
        <v>4089</v>
      </c>
      <c r="F2259" t="s">
        <v>15</v>
      </c>
      <c r="G2259" t="s">
        <v>16</v>
      </c>
      <c r="H2259">
        <v>2000000</v>
      </c>
      <c r="I2259">
        <v>6.3</v>
      </c>
      <c r="J2259" t="str">
        <f>IF(ISNUMBER(SEARCH("|",D2259)),LEFT(D2259,SEARCH("|",D2259)-1),D2259)</f>
        <v>Horror</v>
      </c>
      <c r="K2259">
        <f>(C2259-H2259)</f>
        <v>-1907599</v>
      </c>
      <c r="L2259">
        <f>CORREL(H2259:H6044,C2259:C6044)</f>
        <v>6.624900480338021E-2</v>
      </c>
    </row>
    <row r="2260" spans="1:12">
      <c r="A2260" t="s">
        <v>847</v>
      </c>
      <c r="B2260">
        <v>95</v>
      </c>
      <c r="C2260">
        <v>38087756</v>
      </c>
      <c r="D2260" t="s">
        <v>70</v>
      </c>
      <c r="E2260" t="s">
        <v>4090</v>
      </c>
      <c r="F2260" t="s">
        <v>15</v>
      </c>
      <c r="G2260" t="s">
        <v>16</v>
      </c>
      <c r="H2260">
        <v>40000000</v>
      </c>
      <c r="I2260">
        <v>5.2</v>
      </c>
      <c r="J2260" t="str">
        <f>IF(ISNUMBER(SEARCH("|",D2260)),LEFT(D2260,SEARCH("|",D2260)-1),D2260)</f>
        <v>Comedy</v>
      </c>
      <c r="K2260">
        <f>(C2260-H2260)</f>
        <v>-1912244</v>
      </c>
      <c r="L2260">
        <f>CORREL(H2260:H6045,C2260:C6045)</f>
        <v>6.6178274610185564E-2</v>
      </c>
    </row>
    <row r="2261" spans="1:12">
      <c r="A2261" t="s">
        <v>4091</v>
      </c>
      <c r="B2261">
        <v>68</v>
      </c>
      <c r="C2261">
        <v>18081626</v>
      </c>
      <c r="D2261" t="s">
        <v>4092</v>
      </c>
      <c r="E2261" t="s">
        <v>4093</v>
      </c>
      <c r="F2261" t="s">
        <v>15</v>
      </c>
      <c r="G2261" t="s">
        <v>16</v>
      </c>
      <c r="H2261">
        <v>20000000</v>
      </c>
      <c r="I2261">
        <v>6.4</v>
      </c>
      <c r="J2261" t="str">
        <f>IF(ISNUMBER(SEARCH("|",D2261)),LEFT(D2261,SEARCH("|",D2261)-1),D2261)</f>
        <v>Animation</v>
      </c>
      <c r="K2261">
        <f>(C2261-H2261)</f>
        <v>-1918374</v>
      </c>
      <c r="L2261">
        <f>CORREL(H2261:H6046,C2261:C6046)</f>
        <v>6.6206244998517808E-2</v>
      </c>
    </row>
    <row r="2262" spans="1:12">
      <c r="A2262" t="s">
        <v>3246</v>
      </c>
      <c r="B2262">
        <v>89</v>
      </c>
      <c r="C2262">
        <v>8070311</v>
      </c>
      <c r="D2262" t="s">
        <v>128</v>
      </c>
      <c r="E2262" t="s">
        <v>4094</v>
      </c>
      <c r="F2262" t="s">
        <v>15</v>
      </c>
      <c r="G2262" t="s">
        <v>16</v>
      </c>
      <c r="H2262">
        <v>10000000</v>
      </c>
      <c r="I2262">
        <v>5.3</v>
      </c>
      <c r="J2262" t="str">
        <f>IF(ISNUMBER(SEARCH("|",D2262)),LEFT(D2262,SEARCH("|",D2262)-1),D2262)</f>
        <v>Comedy</v>
      </c>
      <c r="K2262">
        <f>(C2262-H2262)</f>
        <v>-1929689</v>
      </c>
      <c r="L2262">
        <f>CORREL(H2262:H6047,C2262:C6047)</f>
        <v>6.6195871290261596E-2</v>
      </c>
    </row>
    <row r="2263" spans="1:12">
      <c r="A2263" t="s">
        <v>1223</v>
      </c>
      <c r="B2263">
        <v>108</v>
      </c>
      <c r="C2263">
        <v>13060843</v>
      </c>
      <c r="D2263" t="s">
        <v>256</v>
      </c>
      <c r="E2263" t="s">
        <v>4095</v>
      </c>
      <c r="F2263" t="s">
        <v>15</v>
      </c>
      <c r="G2263" t="s">
        <v>16</v>
      </c>
      <c r="H2263">
        <v>15000000</v>
      </c>
      <c r="I2263">
        <v>7.7</v>
      </c>
      <c r="J2263" t="str">
        <f>IF(ISNUMBER(SEARCH("|",D2263)),LEFT(D2263,SEARCH("|",D2263)-1),D2263)</f>
        <v>Drama</v>
      </c>
      <c r="K2263">
        <f>(C2263-H2263)</f>
        <v>-1939157</v>
      </c>
      <c r="L2263">
        <f>CORREL(H2263:H6048,C2263:C6048)</f>
        <v>6.6154866382637637E-2</v>
      </c>
    </row>
    <row r="2264" spans="1:12">
      <c r="A2264" t="s">
        <v>4096</v>
      </c>
      <c r="B2264">
        <v>90</v>
      </c>
      <c r="C2264">
        <v>52166</v>
      </c>
      <c r="D2264" t="s">
        <v>256</v>
      </c>
      <c r="E2264" t="s">
        <v>4097</v>
      </c>
      <c r="F2264" t="s">
        <v>15</v>
      </c>
      <c r="G2264" t="s">
        <v>16</v>
      </c>
      <c r="H2264">
        <v>2000000</v>
      </c>
      <c r="I2264">
        <v>6.7</v>
      </c>
      <c r="J2264" t="str">
        <f>IF(ISNUMBER(SEARCH("|",D2264)),LEFT(D2264,SEARCH("|",D2264)-1),D2264)</f>
        <v>Drama</v>
      </c>
      <c r="K2264">
        <f>(C2264-H2264)</f>
        <v>-1947834</v>
      </c>
      <c r="L2264">
        <f>CORREL(H2264:H6049,C2264:C6049)</f>
        <v>6.6130036040712478E-2</v>
      </c>
    </row>
    <row r="2265" spans="1:12">
      <c r="A2265" t="s">
        <v>59</v>
      </c>
      <c r="B2265">
        <v>108</v>
      </c>
      <c r="C2265">
        <v>3049135</v>
      </c>
      <c r="D2265" t="s">
        <v>4098</v>
      </c>
      <c r="E2265" t="s">
        <v>4099</v>
      </c>
      <c r="F2265" t="s">
        <v>15</v>
      </c>
      <c r="G2265" t="s">
        <v>111</v>
      </c>
      <c r="H2265">
        <v>5000000</v>
      </c>
      <c r="I2265">
        <v>7.4</v>
      </c>
      <c r="J2265" t="str">
        <f>IF(ISNUMBER(SEARCH("|",D2265)),LEFT(D2265,SEARCH("|",D2265)-1),D2265)</f>
        <v>Biography</v>
      </c>
      <c r="K2265">
        <f>(C2265-H2265)</f>
        <v>-1950865</v>
      </c>
      <c r="L2265">
        <f>CORREL(H2265:H6050,C2265:C6050)</f>
        <v>6.6058889674508445E-2</v>
      </c>
    </row>
    <row r="2266" spans="1:12">
      <c r="A2266" t="s">
        <v>861</v>
      </c>
      <c r="B2266">
        <v>108</v>
      </c>
      <c r="C2266">
        <v>548712</v>
      </c>
      <c r="D2266" t="s">
        <v>20</v>
      </c>
      <c r="E2266" t="s">
        <v>4100</v>
      </c>
      <c r="F2266" t="s">
        <v>15</v>
      </c>
      <c r="G2266" t="s">
        <v>16</v>
      </c>
      <c r="H2266">
        <v>2500000</v>
      </c>
      <c r="I2266">
        <v>6.9</v>
      </c>
      <c r="J2266" t="str">
        <f>IF(ISNUMBER(SEARCH("|",D2266)),LEFT(D2266,SEARCH("|",D2266)-1),D2266)</f>
        <v>Drama</v>
      </c>
      <c r="K2266">
        <f>(C2266-H2266)</f>
        <v>-1951288</v>
      </c>
      <c r="L2266">
        <f>CORREL(H2266:H6051,C2266:C6051)</f>
        <v>6.5999446170121143E-2</v>
      </c>
    </row>
    <row r="2267" spans="1:12">
      <c r="A2267" t="s">
        <v>4101</v>
      </c>
      <c r="B2267">
        <v>111</v>
      </c>
      <c r="C2267">
        <v>13034417</v>
      </c>
      <c r="D2267" t="s">
        <v>385</v>
      </c>
      <c r="E2267" t="s">
        <v>4102</v>
      </c>
      <c r="F2267" t="s">
        <v>15</v>
      </c>
      <c r="G2267" t="s">
        <v>16</v>
      </c>
      <c r="H2267">
        <v>15000000</v>
      </c>
      <c r="I2267">
        <v>6.9</v>
      </c>
      <c r="J2267" t="str">
        <f>IF(ISNUMBER(SEARCH("|",D2267)),LEFT(D2267,SEARCH("|",D2267)-1),D2267)</f>
        <v>Drama</v>
      </c>
      <c r="K2267">
        <f>(C2267-H2267)</f>
        <v>-1965583</v>
      </c>
      <c r="L2267">
        <f>CORREL(H2267:H6052,C2267:C6052)</f>
        <v>6.5930087705204463E-2</v>
      </c>
    </row>
    <row r="2268" spans="1:12">
      <c r="A2268" t="s">
        <v>4103</v>
      </c>
      <c r="B2268">
        <v>95</v>
      </c>
      <c r="C2268">
        <v>1028658</v>
      </c>
      <c r="D2268" t="s">
        <v>80</v>
      </c>
      <c r="E2268" t="s">
        <v>4104</v>
      </c>
      <c r="F2268" t="s">
        <v>15</v>
      </c>
      <c r="G2268" t="s">
        <v>1304</v>
      </c>
      <c r="H2268">
        <v>3000000</v>
      </c>
      <c r="I2268">
        <v>7</v>
      </c>
      <c r="J2268" t="str">
        <f>IF(ISNUMBER(SEARCH("|",D2268)),LEFT(D2268,SEARCH("|",D2268)-1),D2268)</f>
        <v>Drama</v>
      </c>
      <c r="K2268">
        <f>(C2268-H2268)</f>
        <v>-1971342</v>
      </c>
      <c r="L2268">
        <f>CORREL(H2268:H6053,C2268:C6053)</f>
        <v>6.5904967152902241E-2</v>
      </c>
    </row>
    <row r="2269" spans="1:12">
      <c r="A2269" t="s">
        <v>4105</v>
      </c>
      <c r="B2269">
        <v>92</v>
      </c>
      <c r="C2269">
        <v>7680</v>
      </c>
      <c r="D2269" t="s">
        <v>20</v>
      </c>
      <c r="E2269" t="s">
        <v>4106</v>
      </c>
      <c r="F2269" t="s">
        <v>15</v>
      </c>
      <c r="G2269" t="s">
        <v>16</v>
      </c>
      <c r="H2269">
        <v>2000000</v>
      </c>
      <c r="I2269">
        <v>6.4</v>
      </c>
      <c r="J2269" t="str">
        <f>IF(ISNUMBER(SEARCH("|",D2269)),LEFT(D2269,SEARCH("|",D2269)-1),D2269)</f>
        <v>Drama</v>
      </c>
      <c r="K2269">
        <f>(C2269-H2269)</f>
        <v>-1992320</v>
      </c>
      <c r="L2269">
        <f>CORREL(H2269:H6054,C2269:C6054)</f>
        <v>6.5837380406272933E-2</v>
      </c>
    </row>
    <row r="2270" spans="1:12">
      <c r="A2270" t="s">
        <v>4107</v>
      </c>
      <c r="B2270">
        <v>126</v>
      </c>
      <c r="C2270">
        <v>13005485</v>
      </c>
      <c r="D2270" t="s">
        <v>256</v>
      </c>
      <c r="E2270" t="s">
        <v>4108</v>
      </c>
      <c r="F2270" t="s">
        <v>15</v>
      </c>
      <c r="G2270" t="s">
        <v>16</v>
      </c>
      <c r="H2270">
        <v>15000000</v>
      </c>
      <c r="I2270">
        <v>7.6</v>
      </c>
      <c r="J2270" t="str">
        <f>IF(ISNUMBER(SEARCH("|",D2270)),LEFT(D2270,SEARCH("|",D2270)-1),D2270)</f>
        <v>Drama</v>
      </c>
      <c r="K2270">
        <f>(C2270-H2270)</f>
        <v>-1994515</v>
      </c>
      <c r="L2270">
        <f>CORREL(H2270:H6055,C2270:C6055)</f>
        <v>6.5765591340443436E-2</v>
      </c>
    </row>
    <row r="2271" spans="1:12">
      <c r="A2271" t="s">
        <v>4109</v>
      </c>
      <c r="B2271">
        <v>119</v>
      </c>
      <c r="C2271">
        <v>4958</v>
      </c>
      <c r="D2271" t="s">
        <v>3716</v>
      </c>
      <c r="E2271" t="s">
        <v>4110</v>
      </c>
      <c r="F2271" t="s">
        <v>15</v>
      </c>
      <c r="G2271" t="s">
        <v>608</v>
      </c>
      <c r="H2271">
        <v>2000000</v>
      </c>
      <c r="I2271">
        <v>7.8</v>
      </c>
      <c r="J2271" t="str">
        <f>IF(ISNUMBER(SEARCH("|",D2271)),LEFT(D2271,SEARCH("|",D2271)-1),D2271)</f>
        <v>Action</v>
      </c>
      <c r="K2271">
        <f>(C2271-H2271)</f>
        <v>-1995042</v>
      </c>
      <c r="L2271">
        <f>CORREL(H2271:H6056,C2271:C6056)</f>
        <v>6.5740231933346771E-2</v>
      </c>
    </row>
    <row r="2272" spans="1:12">
      <c r="A2272" t="s">
        <v>4111</v>
      </c>
      <c r="B2272">
        <v>106</v>
      </c>
      <c r="C2272">
        <v>2436</v>
      </c>
      <c r="D2272" t="s">
        <v>4112</v>
      </c>
      <c r="E2272" t="s">
        <v>4113</v>
      </c>
      <c r="F2272" t="s">
        <v>15</v>
      </c>
      <c r="G2272" t="s">
        <v>16</v>
      </c>
      <c r="H2272">
        <v>2000000</v>
      </c>
      <c r="I2272">
        <v>5.7</v>
      </c>
      <c r="J2272" t="str">
        <f>IF(ISNUMBER(SEARCH("|",D2272)),LEFT(D2272,SEARCH("|",D2272)-1),D2272)</f>
        <v>Comedy</v>
      </c>
      <c r="K2272">
        <f>(C2272-H2272)</f>
        <v>-1997564</v>
      </c>
      <c r="L2272">
        <f>CORREL(H2272:H6057,C2272:C6057)</f>
        <v>6.5668248399352286E-2</v>
      </c>
    </row>
    <row r="2273" spans="1:12">
      <c r="A2273" t="s">
        <v>4114</v>
      </c>
      <c r="B2273">
        <v>110</v>
      </c>
      <c r="C2273">
        <v>13998282</v>
      </c>
      <c r="D2273" t="s">
        <v>4115</v>
      </c>
      <c r="E2273" t="s">
        <v>4116</v>
      </c>
      <c r="F2273" t="s">
        <v>15</v>
      </c>
      <c r="G2273" t="s">
        <v>16</v>
      </c>
      <c r="H2273">
        <v>16000000</v>
      </c>
      <c r="I2273">
        <v>3.1</v>
      </c>
      <c r="J2273" t="str">
        <f>IF(ISNUMBER(SEARCH("|",D2273)),LEFT(D2273,SEARCH("|",D2273)-1),D2273)</f>
        <v>Action</v>
      </c>
      <c r="K2273">
        <f>(C2273-H2273)</f>
        <v>-2001718</v>
      </c>
      <c r="L2273">
        <f>CORREL(H2273:H6058,C2273:C6058)</f>
        <v>6.5596137565471918E-2</v>
      </c>
    </row>
    <row r="2274" spans="1:12">
      <c r="A2274" t="s">
        <v>3460</v>
      </c>
      <c r="B2274">
        <v>104</v>
      </c>
      <c r="C2274">
        <v>10996440</v>
      </c>
      <c r="D2274" t="s">
        <v>353</v>
      </c>
      <c r="E2274" t="s">
        <v>4117</v>
      </c>
      <c r="F2274" t="s">
        <v>15</v>
      </c>
      <c r="G2274" t="s">
        <v>16</v>
      </c>
      <c r="H2274">
        <v>13000000</v>
      </c>
      <c r="I2274">
        <v>6.3</v>
      </c>
      <c r="J2274" t="str">
        <f>IF(ISNUMBER(SEARCH("|",D2274)),LEFT(D2274,SEARCH("|",D2274)-1),D2274)</f>
        <v>Adventure</v>
      </c>
      <c r="K2274">
        <f>(C2274-H2274)</f>
        <v>-2003560</v>
      </c>
      <c r="L2274">
        <f>CORREL(H2274:H6059,C2274:C6059)</f>
        <v>6.5573646579556139E-2</v>
      </c>
    </row>
    <row r="2275" spans="1:12">
      <c r="A2275" t="s">
        <v>4118</v>
      </c>
      <c r="B2275">
        <v>114</v>
      </c>
      <c r="C2275">
        <v>25977365</v>
      </c>
      <c r="D2275" t="s">
        <v>453</v>
      </c>
      <c r="E2275" t="s">
        <v>4119</v>
      </c>
      <c r="F2275" t="s">
        <v>15</v>
      </c>
      <c r="G2275" t="s">
        <v>16</v>
      </c>
      <c r="H2275">
        <v>28000000</v>
      </c>
      <c r="I2275">
        <v>6.5</v>
      </c>
      <c r="J2275" t="str">
        <f>IF(ISNUMBER(SEARCH("|",D2275)),LEFT(D2275,SEARCH("|",D2275)-1),D2275)</f>
        <v>Crime</v>
      </c>
      <c r="K2275">
        <f>(C2275-H2275)</f>
        <v>-2022635</v>
      </c>
      <c r="L2275">
        <f>CORREL(H2275:H6060,C2275:C6060)</f>
        <v>6.5541713565700016E-2</v>
      </c>
    </row>
    <row r="2276" spans="1:12">
      <c r="A2276" t="s">
        <v>4120</v>
      </c>
      <c r="B2276">
        <v>91</v>
      </c>
      <c r="C2276">
        <v>13571817</v>
      </c>
      <c r="D2276" t="s">
        <v>479</v>
      </c>
      <c r="E2276" t="s">
        <v>4121</v>
      </c>
      <c r="F2276" t="s">
        <v>15</v>
      </c>
      <c r="G2276" t="s">
        <v>16</v>
      </c>
      <c r="H2276">
        <v>15600000</v>
      </c>
      <c r="I2276">
        <v>4.5</v>
      </c>
      <c r="J2276" t="str">
        <f>IF(ISNUMBER(SEARCH("|",D2276)),LEFT(D2276,SEARCH("|",D2276)-1),D2276)</f>
        <v>Comedy</v>
      </c>
      <c r="K2276">
        <f>(C2276-H2276)</f>
        <v>-2028183</v>
      </c>
      <c r="L2276">
        <f>CORREL(H2276:H6061,C2276:C6061)</f>
        <v>6.5549879819135154E-2</v>
      </c>
    </row>
    <row r="2277" spans="1:12">
      <c r="A2277" t="s">
        <v>247</v>
      </c>
      <c r="B2277">
        <v>117</v>
      </c>
      <c r="C2277">
        <v>24944213</v>
      </c>
      <c r="D2277" t="s">
        <v>276</v>
      </c>
      <c r="E2277" t="s">
        <v>4122</v>
      </c>
      <c r="F2277" t="s">
        <v>15</v>
      </c>
      <c r="G2277" t="s">
        <v>16</v>
      </c>
      <c r="H2277">
        <v>27000000</v>
      </c>
      <c r="I2277">
        <v>6.9</v>
      </c>
      <c r="J2277" t="str">
        <f>IF(ISNUMBER(SEARCH("|",D2277)),LEFT(D2277,SEARCH("|",D2277)-1),D2277)</f>
        <v>Comedy</v>
      </c>
      <c r="K2277">
        <f>(C2277-H2277)</f>
        <v>-2055787</v>
      </c>
      <c r="L2277">
        <f>CORREL(H2277:H6062,C2277:C6062)</f>
        <v>6.5526031200459939E-2</v>
      </c>
    </row>
    <row r="2278" spans="1:12">
      <c r="A2278" t="s">
        <v>4123</v>
      </c>
      <c r="B2278">
        <v>92</v>
      </c>
      <c r="C2278">
        <v>13922211</v>
      </c>
      <c r="D2278" t="s">
        <v>96</v>
      </c>
      <c r="E2278" t="s">
        <v>4124</v>
      </c>
      <c r="F2278" t="s">
        <v>15</v>
      </c>
      <c r="G2278" t="s">
        <v>16</v>
      </c>
      <c r="H2278">
        <v>16000000</v>
      </c>
      <c r="I2278">
        <v>4.4000000000000004</v>
      </c>
      <c r="J2278" t="str">
        <f>IF(ISNUMBER(SEARCH("|",D2278)),LEFT(D2278,SEARCH("|",D2278)-1),D2278)</f>
        <v>Comedy</v>
      </c>
      <c r="K2278">
        <f>(C2278-H2278)</f>
        <v>-2077789</v>
      </c>
      <c r="L2278">
        <f>CORREL(H2278:H6063,C2278:C6063)</f>
        <v>6.5531975849108415E-2</v>
      </c>
    </row>
    <row r="2279" spans="1:12">
      <c r="A2279" t="s">
        <v>4125</v>
      </c>
      <c r="B2279">
        <v>99</v>
      </c>
      <c r="C2279">
        <v>104257</v>
      </c>
      <c r="D2279" t="s">
        <v>242</v>
      </c>
      <c r="E2279" t="s">
        <v>4126</v>
      </c>
      <c r="F2279" t="s">
        <v>15</v>
      </c>
      <c r="G2279" t="s">
        <v>153</v>
      </c>
      <c r="H2279">
        <v>2200000</v>
      </c>
      <c r="I2279">
        <v>7.1</v>
      </c>
      <c r="J2279" t="str">
        <f>IF(ISNUMBER(SEARCH("|",D2279)),LEFT(D2279,SEARCH("|",D2279)-1),D2279)</f>
        <v>Comedy</v>
      </c>
      <c r="K2279">
        <f>(C2279-H2279)</f>
        <v>-2095743</v>
      </c>
      <c r="L2279">
        <f>CORREL(H2279:H6064,C2279:C6064)</f>
        <v>6.5509178095634404E-2</v>
      </c>
    </row>
    <row r="2280" spans="1:12">
      <c r="A2280" t="s">
        <v>4127</v>
      </c>
      <c r="B2280">
        <v>125</v>
      </c>
      <c r="C2280">
        <v>3330</v>
      </c>
      <c r="D2280" t="s">
        <v>326</v>
      </c>
      <c r="E2280" t="s">
        <v>4128</v>
      </c>
      <c r="F2280" t="s">
        <v>15</v>
      </c>
      <c r="G2280" t="s">
        <v>16</v>
      </c>
      <c r="H2280">
        <v>2100000</v>
      </c>
      <c r="I2280">
        <v>7.2</v>
      </c>
      <c r="J2280" t="str">
        <f>IF(ISNUMBER(SEARCH("|",D2280)),LEFT(D2280,SEARCH("|",D2280)-1),D2280)</f>
        <v>Crime</v>
      </c>
      <c r="K2280">
        <f>(C2280-H2280)</f>
        <v>-2096670</v>
      </c>
      <c r="L2280">
        <f>CORREL(H2280:H6065,C2280:C6065)</f>
        <v>6.5437175475895587E-2</v>
      </c>
    </row>
    <row r="2281" spans="1:12">
      <c r="A2281" t="s">
        <v>195</v>
      </c>
      <c r="B2281">
        <v>96</v>
      </c>
      <c r="C2281">
        <v>322157</v>
      </c>
      <c r="D2281" t="s">
        <v>245</v>
      </c>
      <c r="E2281" t="s">
        <v>4129</v>
      </c>
      <c r="F2281" t="s">
        <v>15</v>
      </c>
      <c r="G2281" t="s">
        <v>16</v>
      </c>
      <c r="H2281">
        <v>2500000</v>
      </c>
      <c r="I2281">
        <v>6.8</v>
      </c>
      <c r="J2281" t="str">
        <f>IF(ISNUMBER(SEARCH("|",D2281)),LEFT(D2281,SEARCH("|",D2281)-1),D2281)</f>
        <v>Comedy</v>
      </c>
      <c r="K2281">
        <f>(C2281-H2281)</f>
        <v>-2177843</v>
      </c>
      <c r="L2281">
        <f>CORREL(H2281:H6066,C2281:C6066)</f>
        <v>6.5364639746896366E-2</v>
      </c>
    </row>
    <row r="2282" spans="1:12">
      <c r="A2282" t="s">
        <v>3792</v>
      </c>
      <c r="B2282">
        <v>126</v>
      </c>
      <c r="C2282">
        <v>17804273</v>
      </c>
      <c r="D2282" t="s">
        <v>493</v>
      </c>
      <c r="E2282" t="s">
        <v>4130</v>
      </c>
      <c r="F2282" t="s">
        <v>15</v>
      </c>
      <c r="G2282" t="s">
        <v>16</v>
      </c>
      <c r="H2282">
        <v>20000000</v>
      </c>
      <c r="I2282">
        <v>7</v>
      </c>
      <c r="J2282" t="str">
        <f>IF(ISNUMBER(SEARCH("|",D2282)),LEFT(D2282,SEARCH("|",D2282)-1),D2282)</f>
        <v>Drama</v>
      </c>
      <c r="K2282">
        <f>(C2282-H2282)</f>
        <v>-2195727</v>
      </c>
      <c r="L2282">
        <f>CORREL(H2282:H6067,C2282:C6067)</f>
        <v>6.529339632240018E-2</v>
      </c>
    </row>
    <row r="2283" spans="1:12">
      <c r="A2283" t="s">
        <v>95</v>
      </c>
      <c r="B2283">
        <v>108</v>
      </c>
      <c r="C2283">
        <v>17803796</v>
      </c>
      <c r="D2283" t="s">
        <v>96</v>
      </c>
      <c r="E2283" t="s">
        <v>4131</v>
      </c>
      <c r="F2283" t="s">
        <v>15</v>
      </c>
      <c r="G2283" t="s">
        <v>16</v>
      </c>
      <c r="H2283">
        <v>20000000</v>
      </c>
      <c r="I2283">
        <v>5.9</v>
      </c>
      <c r="J2283" t="str">
        <f>IF(ISNUMBER(SEARCH("|",D2283)),LEFT(D2283,SEARCH("|",D2283)-1),D2283)</f>
        <v>Comedy</v>
      </c>
      <c r="K2283">
        <f>(C2283-H2283)</f>
        <v>-2196204</v>
      </c>
      <c r="L2283">
        <f>CORREL(H2283:H6068,C2283:C6068)</f>
        <v>6.5281640015841427E-2</v>
      </c>
    </row>
    <row r="2284" spans="1:12">
      <c r="A2284" t="s">
        <v>4132</v>
      </c>
      <c r="B2284">
        <v>101</v>
      </c>
      <c r="C2284">
        <v>12801190</v>
      </c>
      <c r="D2284" t="s">
        <v>13</v>
      </c>
      <c r="E2284" t="s">
        <v>4133</v>
      </c>
      <c r="F2284" t="s">
        <v>15</v>
      </c>
      <c r="G2284" t="s">
        <v>16</v>
      </c>
      <c r="H2284">
        <v>15000000</v>
      </c>
      <c r="I2284">
        <v>4.5999999999999996</v>
      </c>
      <c r="J2284" t="str">
        <f>IF(ISNUMBER(SEARCH("|",D2284)),LEFT(D2284,SEARCH("|",D2284)-1),D2284)</f>
        <v>Action</v>
      </c>
      <c r="K2284">
        <f>(C2284-H2284)</f>
        <v>-2198810</v>
      </c>
      <c r="L2284">
        <f>CORREL(H2284:H6069,C2284:C6069)</f>
        <v>6.5269866596559437E-2</v>
      </c>
    </row>
    <row r="2285" spans="1:12">
      <c r="A2285" t="s">
        <v>4134</v>
      </c>
      <c r="B2285">
        <v>131</v>
      </c>
      <c r="C2285">
        <v>52799004</v>
      </c>
      <c r="D2285" t="s">
        <v>20</v>
      </c>
      <c r="E2285" t="s">
        <v>4135</v>
      </c>
      <c r="F2285" t="s">
        <v>15</v>
      </c>
      <c r="G2285" t="s">
        <v>16</v>
      </c>
      <c r="H2285">
        <v>55000000</v>
      </c>
      <c r="I2285">
        <v>6.1</v>
      </c>
      <c r="J2285" t="str">
        <f>IF(ISNUMBER(SEARCH("|",D2285)),LEFT(D2285,SEARCH("|",D2285)-1),D2285)</f>
        <v>Drama</v>
      </c>
      <c r="K2285">
        <f>(C2285-H2285)</f>
        <v>-2200996</v>
      </c>
      <c r="L2285">
        <f>CORREL(H2285:H6070,C2285:C6070)</f>
        <v>6.5243403728000693E-2</v>
      </c>
    </row>
    <row r="2286" spans="1:12">
      <c r="A2286" t="s">
        <v>1490</v>
      </c>
      <c r="B2286">
        <v>100</v>
      </c>
      <c r="C2286">
        <v>19783777</v>
      </c>
      <c r="D2286" t="s">
        <v>35</v>
      </c>
      <c r="E2286" t="s">
        <v>4136</v>
      </c>
      <c r="F2286" t="s">
        <v>15</v>
      </c>
      <c r="G2286" t="s">
        <v>16</v>
      </c>
      <c r="H2286">
        <v>22000000</v>
      </c>
      <c r="I2286">
        <v>6.5</v>
      </c>
      <c r="J2286" t="str">
        <f>IF(ISNUMBER(SEARCH("|",D2286)),LEFT(D2286,SEARCH("|",D2286)-1),D2286)</f>
        <v>Action</v>
      </c>
      <c r="K2286">
        <f>(C2286-H2286)</f>
        <v>-2216223</v>
      </c>
      <c r="L2286">
        <f>CORREL(H2286:H6071,C2286:C6071)</f>
        <v>6.5280681805345825E-2</v>
      </c>
    </row>
    <row r="2287" spans="1:12">
      <c r="A2287" t="s">
        <v>4137</v>
      </c>
      <c r="B2287">
        <v>89</v>
      </c>
      <c r="C2287">
        <v>7764027</v>
      </c>
      <c r="D2287" t="s">
        <v>65</v>
      </c>
      <c r="E2287" t="s">
        <v>4138</v>
      </c>
      <c r="F2287" t="s">
        <v>15</v>
      </c>
      <c r="G2287" t="s">
        <v>16</v>
      </c>
      <c r="H2287">
        <v>10000000</v>
      </c>
      <c r="I2287">
        <v>6.7</v>
      </c>
      <c r="J2287" t="str">
        <f>IF(ISNUMBER(SEARCH("|",D2287)),LEFT(D2287,SEARCH("|",D2287)-1),D2287)</f>
        <v>Comedy</v>
      </c>
      <c r="K2287">
        <f>(C2287-H2287)</f>
        <v>-2235973</v>
      </c>
      <c r="L2287">
        <f>CORREL(H2287:H6072,C2287:C6072)</f>
        <v>6.5274198946473697E-2</v>
      </c>
    </row>
    <row r="2288" spans="1:12">
      <c r="A2288" t="s">
        <v>4139</v>
      </c>
      <c r="B2288">
        <v>92</v>
      </c>
      <c r="C2288">
        <v>20763013</v>
      </c>
      <c r="D2288" t="s">
        <v>636</v>
      </c>
      <c r="E2288" t="s">
        <v>4140</v>
      </c>
      <c r="F2288" t="s">
        <v>15</v>
      </c>
      <c r="G2288" t="s">
        <v>16</v>
      </c>
      <c r="H2288">
        <v>23000000</v>
      </c>
      <c r="I2288">
        <v>2.8</v>
      </c>
      <c r="J2288" t="str">
        <f>IF(ISNUMBER(SEARCH("|",D2288)),LEFT(D2288,SEARCH("|",D2288)-1),D2288)</f>
        <v>Adventure</v>
      </c>
      <c r="K2288">
        <f>(C2288-H2288)</f>
        <v>-2236987</v>
      </c>
      <c r="L2288">
        <f>CORREL(H2288:H6073,C2288:C6073)</f>
        <v>6.5231012786661033E-2</v>
      </c>
    </row>
    <row r="2289" spans="1:12">
      <c r="A2289" t="s">
        <v>4141</v>
      </c>
      <c r="B2289">
        <v>103</v>
      </c>
      <c r="C2289">
        <v>37752931</v>
      </c>
      <c r="D2289" t="s">
        <v>20</v>
      </c>
      <c r="E2289" t="s">
        <v>4142</v>
      </c>
      <c r="F2289" t="s">
        <v>15</v>
      </c>
      <c r="G2289" t="s">
        <v>16</v>
      </c>
      <c r="H2289">
        <v>40000000</v>
      </c>
      <c r="I2289">
        <v>5.5</v>
      </c>
      <c r="J2289" t="str">
        <f>IF(ISNUMBER(SEARCH("|",D2289)),LEFT(D2289,SEARCH("|",D2289)-1),D2289)</f>
        <v>Drama</v>
      </c>
      <c r="K2289">
        <f>(C2289-H2289)</f>
        <v>-2247069</v>
      </c>
      <c r="L2289">
        <f>CORREL(H2289:H6074,C2289:C6074)</f>
        <v>6.5226998238275005E-2</v>
      </c>
    </row>
    <row r="2290" spans="1:12">
      <c r="A2290" t="s">
        <v>4143</v>
      </c>
      <c r="B2290">
        <v>105</v>
      </c>
      <c r="C2290">
        <v>178739</v>
      </c>
      <c r="D2290" t="s">
        <v>4144</v>
      </c>
      <c r="E2290" t="s">
        <v>4145</v>
      </c>
      <c r="F2290" t="s">
        <v>15</v>
      </c>
      <c r="G2290" t="s">
        <v>16</v>
      </c>
      <c r="H2290">
        <v>2450000</v>
      </c>
      <c r="I2290">
        <v>3.9</v>
      </c>
      <c r="J2290" t="str">
        <f>IF(ISNUMBER(SEARCH("|",D2290)),LEFT(D2290,SEARCH("|",D2290)-1),D2290)</f>
        <v>Drama</v>
      </c>
      <c r="K2290">
        <f>(C2290-H2290)</f>
        <v>-2271261</v>
      </c>
      <c r="L2290">
        <f>CORREL(H2290:H6075,C2290:C6075)</f>
        <v>6.5254743003595517E-2</v>
      </c>
    </row>
    <row r="2291" spans="1:12">
      <c r="A2291" t="s">
        <v>4146</v>
      </c>
      <c r="B2291">
        <v>113</v>
      </c>
      <c r="C2291">
        <v>4720371</v>
      </c>
      <c r="D2291" t="s">
        <v>1891</v>
      </c>
      <c r="E2291" t="s">
        <v>4147</v>
      </c>
      <c r="F2291" t="s">
        <v>15</v>
      </c>
      <c r="G2291" t="s">
        <v>16</v>
      </c>
      <c r="H2291">
        <v>7000000</v>
      </c>
      <c r="I2291">
        <v>6.5</v>
      </c>
      <c r="J2291" t="str">
        <f>IF(ISNUMBER(SEARCH("|",D2291)),LEFT(D2291,SEARCH("|",D2291)-1),D2291)</f>
        <v>Adventure</v>
      </c>
      <c r="K2291">
        <f>(C2291-H2291)</f>
        <v>-2279629</v>
      </c>
      <c r="L2291">
        <f>CORREL(H2291:H6076,C2291:C6076)</f>
        <v>6.518261691203639E-2</v>
      </c>
    </row>
    <row r="2292" spans="1:12">
      <c r="A2292" t="s">
        <v>4148</v>
      </c>
      <c r="B2292">
        <v>97</v>
      </c>
      <c r="C2292">
        <v>2711210</v>
      </c>
      <c r="D2292" t="s">
        <v>65</v>
      </c>
      <c r="E2292" t="s">
        <v>4149</v>
      </c>
      <c r="F2292" t="s">
        <v>15</v>
      </c>
      <c r="G2292" t="s">
        <v>16</v>
      </c>
      <c r="H2292">
        <v>5000000</v>
      </c>
      <c r="I2292">
        <v>6.4</v>
      </c>
      <c r="J2292" t="str">
        <f>IF(ISNUMBER(SEARCH("|",D2292)),LEFT(D2292,SEARCH("|",D2292)-1),D2292)</f>
        <v>Comedy</v>
      </c>
      <c r="K2292">
        <f>(C2292-H2292)</f>
        <v>-2288790</v>
      </c>
      <c r="L2292">
        <f>CORREL(H2292:H6077,C2292:C6077)</f>
        <v>6.512822684850085E-2</v>
      </c>
    </row>
    <row r="2293" spans="1:12">
      <c r="A2293" t="s">
        <v>4150</v>
      </c>
      <c r="B2293">
        <v>92</v>
      </c>
      <c r="C2293">
        <v>7927</v>
      </c>
      <c r="D2293" t="s">
        <v>4151</v>
      </c>
      <c r="E2293" t="s">
        <v>4152</v>
      </c>
      <c r="F2293" t="s">
        <v>15</v>
      </c>
      <c r="G2293" t="s">
        <v>16</v>
      </c>
      <c r="H2293">
        <v>2300000</v>
      </c>
      <c r="I2293">
        <v>7.7</v>
      </c>
      <c r="J2293" t="str">
        <f>IF(ISNUMBER(SEARCH("|",D2293)),LEFT(D2293,SEARCH("|",D2293)-1),D2293)</f>
        <v>Crime</v>
      </c>
      <c r="K2293">
        <f>(C2293-H2293)</f>
        <v>-2292073</v>
      </c>
      <c r="L2293">
        <f>CORREL(H2293:H6078,C2293:C6078)</f>
        <v>6.5066055697064709E-2</v>
      </c>
    </row>
    <row r="2294" spans="1:12">
      <c r="A2294" t="s">
        <v>4153</v>
      </c>
      <c r="B2294">
        <v>86</v>
      </c>
      <c r="C2294">
        <v>703002</v>
      </c>
      <c r="D2294" t="s">
        <v>1570</v>
      </c>
      <c r="E2294" t="s">
        <v>4154</v>
      </c>
      <c r="F2294" t="s">
        <v>15</v>
      </c>
      <c r="G2294" t="s">
        <v>472</v>
      </c>
      <c r="H2294">
        <v>3000000</v>
      </c>
      <c r="I2294">
        <v>6.1</v>
      </c>
      <c r="J2294" t="str">
        <f>IF(ISNUMBER(SEARCH("|",D2294)),LEFT(D2294,SEARCH("|",D2294)-1),D2294)</f>
        <v>Action</v>
      </c>
      <c r="K2294">
        <f>(C2294-H2294)</f>
        <v>-2296998</v>
      </c>
      <c r="L2294">
        <f>CORREL(H2294:H6079,C2294:C6079)</f>
        <v>6.4992919564312746E-2</v>
      </c>
    </row>
    <row r="2295" spans="1:12">
      <c r="A2295" t="s">
        <v>2509</v>
      </c>
      <c r="B2295">
        <v>85</v>
      </c>
      <c r="C2295">
        <v>12701880</v>
      </c>
      <c r="D2295" t="s">
        <v>54</v>
      </c>
      <c r="E2295" t="s">
        <v>4155</v>
      </c>
      <c r="F2295" t="s">
        <v>15</v>
      </c>
      <c r="G2295" t="s">
        <v>16</v>
      </c>
      <c r="H2295">
        <v>15000000</v>
      </c>
      <c r="I2295">
        <v>5.7</v>
      </c>
      <c r="J2295" t="str">
        <f>IF(ISNUMBER(SEARCH("|",D2295)),LEFT(D2295,SEARCH("|",D2295)-1),D2295)</f>
        <v>Adventure</v>
      </c>
      <c r="K2295">
        <f>(C2295-H2295)</f>
        <v>-2298120</v>
      </c>
      <c r="L2295">
        <f>CORREL(H2295:H6080,C2295:C6080)</f>
        <v>6.4922517138072719E-2</v>
      </c>
    </row>
    <row r="2296" spans="1:12">
      <c r="A2296" t="s">
        <v>4156</v>
      </c>
      <c r="B2296">
        <v>111</v>
      </c>
      <c r="C2296">
        <v>7691700</v>
      </c>
      <c r="D2296" t="s">
        <v>318</v>
      </c>
      <c r="E2296" t="s">
        <v>4157</v>
      </c>
      <c r="F2296" t="s">
        <v>770</v>
      </c>
      <c r="G2296" t="s">
        <v>357</v>
      </c>
      <c r="H2296">
        <v>10000000</v>
      </c>
      <c r="I2296">
        <v>7.5</v>
      </c>
      <c r="J2296" t="str">
        <f>IF(ISNUMBER(SEARCH("|",D2296)),LEFT(D2296,SEARCH("|",D2296)-1),D2296)</f>
        <v>Drama</v>
      </c>
      <c r="K2296">
        <f>(C2296-H2296)</f>
        <v>-2308300</v>
      </c>
      <c r="L2296">
        <f>CORREL(H2296:H6081,C2296:C6081)</f>
        <v>6.4895399835880635E-2</v>
      </c>
    </row>
    <row r="2297" spans="1:12">
      <c r="A2297" t="s">
        <v>4158</v>
      </c>
      <c r="B2297">
        <v>86</v>
      </c>
      <c r="C2297">
        <v>475000</v>
      </c>
      <c r="D2297" t="s">
        <v>276</v>
      </c>
      <c r="E2297" t="s">
        <v>4159</v>
      </c>
      <c r="F2297" t="s">
        <v>15</v>
      </c>
      <c r="G2297" t="s">
        <v>16</v>
      </c>
      <c r="H2297">
        <v>2800000</v>
      </c>
      <c r="I2297">
        <v>6</v>
      </c>
      <c r="J2297" t="str">
        <f>IF(ISNUMBER(SEARCH("|",D2297)),LEFT(D2297,SEARCH("|",D2297)-1),D2297)</f>
        <v>Comedy</v>
      </c>
      <c r="K2297">
        <f>(C2297-H2297)</f>
        <v>-2325000</v>
      </c>
      <c r="L2297">
        <f>CORREL(H2297:H6082,C2297:C6082)</f>
        <v>6.485146691350524E-2</v>
      </c>
    </row>
    <row r="2298" spans="1:12">
      <c r="A2298" t="s">
        <v>4160</v>
      </c>
      <c r="B2298">
        <v>112</v>
      </c>
      <c r="C2298">
        <v>173783</v>
      </c>
      <c r="D2298" t="s">
        <v>768</v>
      </c>
      <c r="E2298" t="s">
        <v>4161</v>
      </c>
      <c r="F2298" t="s">
        <v>15</v>
      </c>
      <c r="G2298" t="s">
        <v>16</v>
      </c>
      <c r="H2298">
        <v>2500000</v>
      </c>
      <c r="I2298">
        <v>7.6</v>
      </c>
      <c r="J2298" t="str">
        <f>IF(ISNUMBER(SEARCH("|",D2298)),LEFT(D2298,SEARCH("|",D2298)-1),D2298)</f>
        <v>Documentary</v>
      </c>
      <c r="K2298">
        <f>(C2298-H2298)</f>
        <v>-2326217</v>
      </c>
      <c r="L2298">
        <f>CORREL(H2298:H6083,C2298:C6083)</f>
        <v>6.4779892146004617E-2</v>
      </c>
    </row>
    <row r="2299" spans="1:12">
      <c r="A2299" t="s">
        <v>4162</v>
      </c>
      <c r="B2299">
        <v>100</v>
      </c>
      <c r="C2299">
        <v>118666</v>
      </c>
      <c r="D2299" t="s">
        <v>256</v>
      </c>
      <c r="E2299" t="s">
        <v>4163</v>
      </c>
      <c r="F2299" t="s">
        <v>15</v>
      </c>
      <c r="G2299" t="s">
        <v>16</v>
      </c>
      <c r="H2299">
        <v>2500000</v>
      </c>
      <c r="I2299">
        <v>6.6</v>
      </c>
      <c r="J2299" t="str">
        <f>IF(ISNUMBER(SEARCH("|",D2299)),LEFT(D2299,SEARCH("|",D2299)-1),D2299)</f>
        <v>Drama</v>
      </c>
      <c r="K2299">
        <f>(C2299-H2299)</f>
        <v>-2381334</v>
      </c>
      <c r="L2299">
        <f>CORREL(H2299:H6084,C2299:C6084)</f>
        <v>6.4706957776357349E-2</v>
      </c>
    </row>
    <row r="2300" spans="1:12">
      <c r="A2300" t="s">
        <v>4164</v>
      </c>
      <c r="B2300">
        <v>109</v>
      </c>
      <c r="C2300">
        <v>5100000</v>
      </c>
      <c r="D2300" t="s">
        <v>233</v>
      </c>
      <c r="E2300" t="s">
        <v>4165</v>
      </c>
      <c r="F2300" t="s">
        <v>15</v>
      </c>
      <c r="G2300" t="s">
        <v>153</v>
      </c>
      <c r="H2300">
        <v>7500000</v>
      </c>
      <c r="I2300">
        <v>6</v>
      </c>
      <c r="J2300" t="str">
        <f>IF(ISNUMBER(SEARCH("|",D2300)),LEFT(D2300,SEARCH("|",D2300)-1),D2300)</f>
        <v>Comedy</v>
      </c>
      <c r="K2300">
        <f>(C2300-H2300)</f>
        <v>-2400000</v>
      </c>
      <c r="L2300">
        <f>CORREL(H2300:H6085,C2300:C6085)</f>
        <v>6.4633747099420061E-2</v>
      </c>
    </row>
    <row r="2301" spans="1:12">
      <c r="A2301" t="s">
        <v>4166</v>
      </c>
      <c r="B2301">
        <v>80</v>
      </c>
      <c r="C2301">
        <v>99851</v>
      </c>
      <c r="D2301" t="s">
        <v>768</v>
      </c>
      <c r="E2301" t="s">
        <v>4167</v>
      </c>
      <c r="F2301" t="s">
        <v>15</v>
      </c>
      <c r="G2301" t="s">
        <v>16</v>
      </c>
      <c r="H2301">
        <v>2500000</v>
      </c>
      <c r="I2301">
        <v>7.1</v>
      </c>
      <c r="J2301" t="str">
        <f>IF(ISNUMBER(SEARCH("|",D2301)),LEFT(D2301,SEARCH("|",D2301)-1),D2301)</f>
        <v>Documentary</v>
      </c>
      <c r="K2301">
        <f>(C2301-H2301)</f>
        <v>-2400149</v>
      </c>
      <c r="L2301">
        <f>CORREL(H2301:H6086,C2301:C6086)</f>
        <v>6.4580091309490467E-2</v>
      </c>
    </row>
    <row r="2302" spans="1:12">
      <c r="A2302" t="s">
        <v>4168</v>
      </c>
      <c r="B2302">
        <v>99</v>
      </c>
      <c r="C2302">
        <v>92191</v>
      </c>
      <c r="D2302" t="s">
        <v>795</v>
      </c>
      <c r="E2302" t="s">
        <v>4169</v>
      </c>
      <c r="F2302" t="s">
        <v>15</v>
      </c>
      <c r="G2302" t="s">
        <v>153</v>
      </c>
      <c r="H2302">
        <v>2500000</v>
      </c>
      <c r="I2302">
        <v>6.5</v>
      </c>
      <c r="J2302" t="str">
        <f>IF(ISNUMBER(SEARCH("|",D2302)),LEFT(D2302,SEARCH("|",D2302)-1),D2302)</f>
        <v>Comedy</v>
      </c>
      <c r="K2302">
        <f>(C2302-H2302)</f>
        <v>-2407809</v>
      </c>
      <c r="L2302">
        <f>CORREL(H2302:H6087,C2302:C6087)</f>
        <v>6.4506601097069086E-2</v>
      </c>
    </row>
    <row r="2303" spans="1:12">
      <c r="A2303" t="s">
        <v>1839</v>
      </c>
      <c r="B2303">
        <v>106</v>
      </c>
      <c r="C2303">
        <v>3588432</v>
      </c>
      <c r="D2303" t="s">
        <v>65</v>
      </c>
      <c r="E2303" t="s">
        <v>4170</v>
      </c>
      <c r="F2303" t="s">
        <v>15</v>
      </c>
      <c r="G2303" t="s">
        <v>16</v>
      </c>
      <c r="H2303">
        <v>6000000</v>
      </c>
      <c r="I2303">
        <v>6.7</v>
      </c>
      <c r="J2303" t="str">
        <f>IF(ISNUMBER(SEARCH("|",D2303)),LEFT(D2303,SEARCH("|",D2303)-1),D2303)</f>
        <v>Comedy</v>
      </c>
      <c r="K2303">
        <f>(C2303-H2303)</f>
        <v>-2411568</v>
      </c>
      <c r="L2303">
        <f>CORREL(H2303:H6088,C2303:C6088)</f>
        <v>6.4432964220514866E-2</v>
      </c>
    </row>
    <row r="2304" spans="1:12">
      <c r="A2304" t="s">
        <v>4171</v>
      </c>
      <c r="B2304">
        <v>90</v>
      </c>
      <c r="C2304">
        <v>75727</v>
      </c>
      <c r="D2304" t="s">
        <v>4172</v>
      </c>
      <c r="E2304" t="s">
        <v>4173</v>
      </c>
      <c r="F2304" t="s">
        <v>1316</v>
      </c>
      <c r="G2304" t="s">
        <v>16</v>
      </c>
      <c r="H2304">
        <v>2500000</v>
      </c>
      <c r="I2304">
        <v>5.9</v>
      </c>
      <c r="J2304" t="str">
        <f>IF(ISNUMBER(SEARCH("|",D2304)),LEFT(D2304,SEARCH("|",D2304)-1),D2304)</f>
        <v>Drama</v>
      </c>
      <c r="K2304">
        <f>(C2304-H2304)</f>
        <v>-2424273</v>
      </c>
      <c r="L2304">
        <f>CORREL(H2304:H6089,C2304:C6089)</f>
        <v>6.4373251301862153E-2</v>
      </c>
    </row>
    <row r="2305" spans="1:12">
      <c r="A2305" t="s">
        <v>2888</v>
      </c>
      <c r="B2305">
        <v>97</v>
      </c>
      <c r="C2305">
        <v>7574066</v>
      </c>
      <c r="D2305" t="s">
        <v>65</v>
      </c>
      <c r="E2305" t="s">
        <v>4174</v>
      </c>
      <c r="F2305" t="s">
        <v>15</v>
      </c>
      <c r="G2305" t="s">
        <v>16</v>
      </c>
      <c r="H2305">
        <v>10000000</v>
      </c>
      <c r="I2305">
        <v>6.3</v>
      </c>
      <c r="J2305" t="str">
        <f>IF(ISNUMBER(SEARCH("|",D2305)),LEFT(D2305,SEARCH("|",D2305)-1),D2305)</f>
        <v>Comedy</v>
      </c>
      <c r="K2305">
        <f>(C2305-H2305)</f>
        <v>-2425934</v>
      </c>
      <c r="L2305">
        <f>CORREL(H2305:H6090,C2305:C6090)</f>
        <v>6.4299332642086968E-2</v>
      </c>
    </row>
    <row r="2306" spans="1:12">
      <c r="A2306" t="s">
        <v>4175</v>
      </c>
      <c r="B2306">
        <v>100</v>
      </c>
      <c r="C2306">
        <v>71904</v>
      </c>
      <c r="D2306" t="s">
        <v>224</v>
      </c>
      <c r="E2306" t="s">
        <v>4176</v>
      </c>
      <c r="F2306" t="s">
        <v>15</v>
      </c>
      <c r="G2306" t="s">
        <v>16</v>
      </c>
      <c r="H2306">
        <v>2500000</v>
      </c>
      <c r="I2306">
        <v>5.7</v>
      </c>
      <c r="J2306" t="str">
        <f>IF(ISNUMBER(SEARCH("|",D2306)),LEFT(D2306,SEARCH("|",D2306)-1),D2306)</f>
        <v>Comedy</v>
      </c>
      <c r="K2306">
        <f>(C2306-H2306)</f>
        <v>-2428096</v>
      </c>
      <c r="L2306">
        <f>CORREL(H2306:H6091,C2306:C6091)</f>
        <v>6.4254313808890712E-2</v>
      </c>
    </row>
    <row r="2307" spans="1:12">
      <c r="A2307" t="s">
        <v>1318</v>
      </c>
      <c r="B2307">
        <v>93</v>
      </c>
      <c r="C2307">
        <v>64359</v>
      </c>
      <c r="D2307" t="s">
        <v>128</v>
      </c>
      <c r="E2307" t="s">
        <v>4177</v>
      </c>
      <c r="F2307" t="s">
        <v>15</v>
      </c>
      <c r="G2307" t="s">
        <v>153</v>
      </c>
      <c r="H2307">
        <v>2500000</v>
      </c>
      <c r="I2307">
        <v>5.9</v>
      </c>
      <c r="J2307" t="str">
        <f>IF(ISNUMBER(SEARCH("|",D2307)),LEFT(D2307,SEARCH("|",D2307)-1),D2307)</f>
        <v>Comedy</v>
      </c>
      <c r="K2307">
        <f>(C2307-H2307)</f>
        <v>-2435641</v>
      </c>
      <c r="L2307">
        <f>CORREL(H2307:H6092,C2307:C6092)</f>
        <v>6.418016440296484E-2</v>
      </c>
    </row>
    <row r="2308" spans="1:12">
      <c r="A2308" t="s">
        <v>4178</v>
      </c>
      <c r="B2308">
        <v>95</v>
      </c>
      <c r="C2308">
        <v>7563670</v>
      </c>
      <c r="D2308" t="s">
        <v>300</v>
      </c>
      <c r="E2308" t="s">
        <v>4179</v>
      </c>
      <c r="F2308" t="s">
        <v>15</v>
      </c>
      <c r="G2308" t="s">
        <v>16</v>
      </c>
      <c r="H2308">
        <v>10000000</v>
      </c>
      <c r="I2308">
        <v>5.2</v>
      </c>
      <c r="J2308" t="str">
        <f>IF(ISNUMBER(SEARCH("|",D2308)),LEFT(D2308,SEARCH("|",D2308)-1),D2308)</f>
        <v>Comedy</v>
      </c>
      <c r="K2308">
        <f>(C2308-H2308)</f>
        <v>-2436330</v>
      </c>
      <c r="L2308">
        <f>CORREL(H2308:H6093,C2308:C6093)</f>
        <v>6.410586680482791E-2</v>
      </c>
    </row>
    <row r="2309" spans="1:12">
      <c r="A2309" t="s">
        <v>1663</v>
      </c>
      <c r="B2309">
        <v>125</v>
      </c>
      <c r="C2309">
        <v>15561627</v>
      </c>
      <c r="D2309" t="s">
        <v>256</v>
      </c>
      <c r="E2309" t="s">
        <v>4180</v>
      </c>
      <c r="F2309" t="s">
        <v>15</v>
      </c>
      <c r="G2309" t="s">
        <v>16</v>
      </c>
      <c r="H2309">
        <v>18000000</v>
      </c>
      <c r="I2309">
        <v>7.5</v>
      </c>
      <c r="J2309" t="str">
        <f>IF(ISNUMBER(SEARCH("|",D2309)),LEFT(D2309,SEARCH("|",D2309)-1),D2309)</f>
        <v>Drama</v>
      </c>
      <c r="K2309">
        <f>(C2309-H2309)</f>
        <v>-2438373</v>
      </c>
      <c r="L2309">
        <f>CORREL(H2309:H6094,C2309:C6094)</f>
        <v>6.4060563850012936E-2</v>
      </c>
    </row>
    <row r="2310" spans="1:12">
      <c r="A2310" t="s">
        <v>4181</v>
      </c>
      <c r="B2310">
        <v>109</v>
      </c>
      <c r="C2310">
        <v>37553932</v>
      </c>
      <c r="D2310" t="s">
        <v>600</v>
      </c>
      <c r="E2310" t="s">
        <v>4182</v>
      </c>
      <c r="F2310" t="s">
        <v>15</v>
      </c>
      <c r="G2310" t="s">
        <v>16</v>
      </c>
      <c r="H2310">
        <v>40000000</v>
      </c>
      <c r="I2310">
        <v>6.7</v>
      </c>
      <c r="J2310" t="str">
        <f>IF(ISNUMBER(SEARCH("|",D2310)),LEFT(D2310,SEARCH("|",D2310)-1),D2310)</f>
        <v>Action</v>
      </c>
      <c r="K2310">
        <f>(C2310-H2310)</f>
        <v>-2446068</v>
      </c>
      <c r="L2310">
        <f>CORREL(H2310:H6095,C2310:C6095)</f>
        <v>6.4041458943273691E-2</v>
      </c>
    </row>
    <row r="2311" spans="1:12">
      <c r="A2311" t="s">
        <v>3177</v>
      </c>
      <c r="B2311">
        <v>89</v>
      </c>
      <c r="C2311">
        <v>47553512</v>
      </c>
      <c r="D2311" t="s">
        <v>130</v>
      </c>
      <c r="E2311" t="s">
        <v>4183</v>
      </c>
      <c r="F2311" t="s">
        <v>15</v>
      </c>
      <c r="G2311" t="s">
        <v>16</v>
      </c>
      <c r="H2311">
        <v>50000000</v>
      </c>
      <c r="I2311">
        <v>5.8</v>
      </c>
      <c r="J2311" t="str">
        <f>IF(ISNUMBER(SEARCH("|",D2311)),LEFT(D2311,SEARCH("|",D2311)-1),D2311)</f>
        <v>Action</v>
      </c>
      <c r="K2311">
        <f>(C2311-H2311)</f>
        <v>-2446488</v>
      </c>
      <c r="L2311">
        <f>CORREL(H2311:H6096,C2311:C6096)</f>
        <v>6.4068978621884376E-2</v>
      </c>
    </row>
    <row r="2312" spans="1:12">
      <c r="A2312" t="s">
        <v>4184</v>
      </c>
      <c r="B2312">
        <v>121</v>
      </c>
      <c r="C2312">
        <v>12549485</v>
      </c>
      <c r="D2312" t="s">
        <v>4185</v>
      </c>
      <c r="E2312" t="s">
        <v>4186</v>
      </c>
      <c r="F2312" t="s">
        <v>15</v>
      </c>
      <c r="G2312" t="s">
        <v>16</v>
      </c>
      <c r="H2312">
        <v>15000000</v>
      </c>
      <c r="I2312">
        <v>6.2</v>
      </c>
      <c r="J2312" t="str">
        <f>IF(ISNUMBER(SEARCH("|",D2312)),LEFT(D2312,SEARCH("|",D2312)-1),D2312)</f>
        <v>Crime</v>
      </c>
      <c r="K2312">
        <f>(C2312-H2312)</f>
        <v>-2450515</v>
      </c>
      <c r="L2312">
        <f>CORREL(H2312:H6097,C2312:C6097)</f>
        <v>6.4105349547492044E-2</v>
      </c>
    </row>
    <row r="2313" spans="1:12">
      <c r="A2313" t="s">
        <v>1188</v>
      </c>
      <c r="B2313">
        <v>119</v>
      </c>
      <c r="C2313">
        <v>6047856</v>
      </c>
      <c r="D2313" t="s">
        <v>35</v>
      </c>
      <c r="E2313" t="s">
        <v>4187</v>
      </c>
      <c r="F2313" t="s">
        <v>15</v>
      </c>
      <c r="G2313" t="s">
        <v>16</v>
      </c>
      <c r="H2313">
        <v>8500000</v>
      </c>
      <c r="I2313">
        <v>6.7</v>
      </c>
      <c r="J2313" t="str">
        <f>IF(ISNUMBER(SEARCH("|",D2313)),LEFT(D2313,SEARCH("|",D2313)-1),D2313)</f>
        <v>Action</v>
      </c>
      <c r="K2313">
        <f>(C2313-H2313)</f>
        <v>-2452144</v>
      </c>
      <c r="L2313">
        <f>CORREL(H2313:H6098,C2313:C6098)</f>
        <v>6.4076958503585052E-2</v>
      </c>
    </row>
    <row r="2314" spans="1:12">
      <c r="A2314" t="s">
        <v>4188</v>
      </c>
      <c r="B2314">
        <v>95</v>
      </c>
      <c r="C2314">
        <v>17529157</v>
      </c>
      <c r="D2314" t="s">
        <v>4189</v>
      </c>
      <c r="E2314" t="s">
        <v>4190</v>
      </c>
      <c r="F2314" t="s">
        <v>15</v>
      </c>
      <c r="G2314" t="s">
        <v>357</v>
      </c>
      <c r="H2314">
        <v>20000000</v>
      </c>
      <c r="I2314">
        <v>5</v>
      </c>
      <c r="J2314" t="str">
        <f>IF(ISNUMBER(SEARCH("|",D2314)),LEFT(D2314,SEARCH("|",D2314)-1),D2314)</f>
        <v>Adventure</v>
      </c>
      <c r="K2314">
        <f>(C2314-H2314)</f>
        <v>-2470843</v>
      </c>
      <c r="L2314">
        <f>CORREL(H2314:H6099,C2314:C6099)</f>
        <v>6.4025996709608485E-2</v>
      </c>
    </row>
    <row r="2315" spans="1:12">
      <c r="A2315" t="s">
        <v>4191</v>
      </c>
      <c r="B2315">
        <v>150</v>
      </c>
      <c r="C2315">
        <v>32519322</v>
      </c>
      <c r="D2315" t="s">
        <v>924</v>
      </c>
      <c r="E2315" t="s">
        <v>4192</v>
      </c>
      <c r="F2315" t="s">
        <v>15</v>
      </c>
      <c r="G2315" t="s">
        <v>357</v>
      </c>
      <c r="H2315">
        <v>35000000</v>
      </c>
      <c r="I2315">
        <v>8.5</v>
      </c>
      <c r="J2315" t="str">
        <f>IF(ISNUMBER(SEARCH("|",D2315)),LEFT(D2315,SEARCH("|",D2315)-1),D2315)</f>
        <v>Biography</v>
      </c>
      <c r="K2315">
        <f>(C2315-H2315)</f>
        <v>-2480678</v>
      </c>
      <c r="L2315">
        <f>CORREL(H2315:H6100,C2315:C6100)</f>
        <v>6.4012564235107552E-2</v>
      </c>
    </row>
    <row r="2316" spans="1:12">
      <c r="A2316" t="s">
        <v>2366</v>
      </c>
      <c r="B2316">
        <v>103</v>
      </c>
      <c r="C2316">
        <v>17518220</v>
      </c>
      <c r="D2316" t="s">
        <v>233</v>
      </c>
      <c r="E2316" t="s">
        <v>4193</v>
      </c>
      <c r="F2316" t="s">
        <v>15</v>
      </c>
      <c r="G2316" t="s">
        <v>16</v>
      </c>
      <c r="H2316">
        <v>20000000</v>
      </c>
      <c r="I2316">
        <v>6.6</v>
      </c>
      <c r="J2316" t="str">
        <f>IF(ISNUMBER(SEARCH("|",D2316)),LEFT(D2316,SEARCH("|",D2316)-1),D2316)</f>
        <v>Comedy</v>
      </c>
      <c r="K2316">
        <f>(C2316-H2316)</f>
        <v>-2481780</v>
      </c>
      <c r="L2316">
        <f>CORREL(H2316:H6101,C2316:C6101)</f>
        <v>6.4032796996155397E-2</v>
      </c>
    </row>
    <row r="2317" spans="1:12">
      <c r="A2317" t="s">
        <v>4194</v>
      </c>
      <c r="B2317">
        <v>80</v>
      </c>
      <c r="C2317">
        <v>7002255</v>
      </c>
      <c r="D2317" t="s">
        <v>4195</v>
      </c>
      <c r="E2317" t="s">
        <v>4196</v>
      </c>
      <c r="F2317" t="s">
        <v>770</v>
      </c>
      <c r="G2317" t="s">
        <v>357</v>
      </c>
      <c r="H2317">
        <v>9500000</v>
      </c>
      <c r="I2317">
        <v>7.8</v>
      </c>
      <c r="J2317" t="str">
        <f>IF(ISNUMBER(SEARCH("|",D2317)),LEFT(D2317,SEARCH("|",D2317)-1),D2317)</f>
        <v>Animation</v>
      </c>
      <c r="K2317">
        <f>(C2317-H2317)</f>
        <v>-2497745</v>
      </c>
      <c r="L2317">
        <f>CORREL(H2317:H6102,C2317:C6102)</f>
        <v>6.4019328648523915E-2</v>
      </c>
    </row>
    <row r="2318" spans="1:12">
      <c r="A2318" t="s">
        <v>1380</v>
      </c>
      <c r="B2318">
        <v>101</v>
      </c>
      <c r="C2318">
        <v>4000304</v>
      </c>
      <c r="D2318" t="s">
        <v>256</v>
      </c>
      <c r="E2318" t="s">
        <v>4197</v>
      </c>
      <c r="F2318" t="s">
        <v>15</v>
      </c>
      <c r="G2318" t="s">
        <v>153</v>
      </c>
      <c r="H2318">
        <v>6500000</v>
      </c>
      <c r="I2318">
        <v>7.3</v>
      </c>
      <c r="J2318" t="str">
        <f>IF(ISNUMBER(SEARCH("|",D2318)),LEFT(D2318,SEARCH("|",D2318)-1),D2318)</f>
        <v>Drama</v>
      </c>
      <c r="K2318">
        <f>(C2318-H2318)</f>
        <v>-2499696</v>
      </c>
      <c r="L2318">
        <f>CORREL(H2318:H6103,C2318:C6103)</f>
        <v>6.397176523837661E-2</v>
      </c>
    </row>
    <row r="2319" spans="1:12">
      <c r="A2319" t="s">
        <v>4198</v>
      </c>
      <c r="B2319">
        <v>103</v>
      </c>
      <c r="C2319">
        <v>22466994</v>
      </c>
      <c r="D2319" t="s">
        <v>215</v>
      </c>
      <c r="E2319" t="s">
        <v>4199</v>
      </c>
      <c r="F2319" t="s">
        <v>15</v>
      </c>
      <c r="G2319" t="s">
        <v>16</v>
      </c>
      <c r="H2319">
        <v>25000000</v>
      </c>
      <c r="I2319">
        <v>6.3</v>
      </c>
      <c r="J2319" t="str">
        <f>IF(ISNUMBER(SEARCH("|",D2319)),LEFT(D2319,SEARCH("|",D2319)-1),D2319)</f>
        <v>Action</v>
      </c>
      <c r="K2319">
        <f>(C2319-H2319)</f>
        <v>-2533006</v>
      </c>
      <c r="L2319">
        <f>CORREL(H2319:H6104,C2319:C6104)</f>
        <v>6.3912813039605304E-2</v>
      </c>
    </row>
    <row r="2320" spans="1:12">
      <c r="A2320" t="s">
        <v>2728</v>
      </c>
      <c r="B2320">
        <v>141</v>
      </c>
      <c r="C2320">
        <v>3064356</v>
      </c>
      <c r="D2320" t="s">
        <v>20</v>
      </c>
      <c r="E2320" t="s">
        <v>4200</v>
      </c>
      <c r="F2320" t="s">
        <v>15</v>
      </c>
      <c r="G2320" t="s">
        <v>16</v>
      </c>
      <c r="H2320">
        <v>5600000</v>
      </c>
      <c r="I2320">
        <v>6.9</v>
      </c>
      <c r="J2320" t="str">
        <f>IF(ISNUMBER(SEARCH("|",D2320)),LEFT(D2320,SEARCH("|",D2320)-1),D2320)</f>
        <v>Drama</v>
      </c>
      <c r="K2320">
        <f>(C2320-H2320)</f>
        <v>-2535644</v>
      </c>
      <c r="L2320">
        <f>CORREL(H2320:H6105,C2320:C6105)</f>
        <v>6.3912336753184279E-2</v>
      </c>
    </row>
    <row r="2321" spans="1:12">
      <c r="A2321" t="s">
        <v>3469</v>
      </c>
      <c r="B2321">
        <v>112</v>
      </c>
      <c r="C2321">
        <v>2445646</v>
      </c>
      <c r="D2321" t="s">
        <v>4201</v>
      </c>
      <c r="E2321" t="s">
        <v>4202</v>
      </c>
      <c r="F2321" t="s">
        <v>15</v>
      </c>
      <c r="G2321" t="s">
        <v>16</v>
      </c>
      <c r="H2321">
        <v>5000000</v>
      </c>
      <c r="I2321">
        <v>7</v>
      </c>
      <c r="J2321" t="str">
        <f>IF(ISNUMBER(SEARCH("|",D2321)),LEFT(D2321,SEARCH("|",D2321)-1),D2321)</f>
        <v>Biography</v>
      </c>
      <c r="K2321">
        <f>(C2321-H2321)</f>
        <v>-2554354</v>
      </c>
      <c r="L2321">
        <f>CORREL(H2321:H6106,C2321:C6106)</f>
        <v>6.3849623318933554E-2</v>
      </c>
    </row>
    <row r="2322" spans="1:12">
      <c r="A2322" t="s">
        <v>4203</v>
      </c>
      <c r="B2322">
        <v>66</v>
      </c>
      <c r="C2322">
        <v>38108</v>
      </c>
      <c r="D2322" t="s">
        <v>2173</v>
      </c>
      <c r="E2322" t="s">
        <v>4204</v>
      </c>
      <c r="F2322" t="s">
        <v>1316</v>
      </c>
      <c r="G2322" t="s">
        <v>1304</v>
      </c>
      <c r="H2322">
        <v>2600000</v>
      </c>
      <c r="I2322">
        <v>7.2</v>
      </c>
      <c r="J2322" t="str">
        <f>IF(ISNUMBER(SEARCH("|",D2322)),LEFT(D2322,SEARCH("|",D2322)-1),D2322)</f>
        <v>Horror</v>
      </c>
      <c r="K2322">
        <f>(C2322-H2322)</f>
        <v>-2561892</v>
      </c>
      <c r="L2322">
        <f>CORREL(H2322:H6107,C2322:C6107)</f>
        <v>6.3784360456128758E-2</v>
      </c>
    </row>
    <row r="2323" spans="1:12">
      <c r="A2323" t="s">
        <v>587</v>
      </c>
      <c r="B2323">
        <v>293</v>
      </c>
      <c r="C2323">
        <v>11433134</v>
      </c>
      <c r="D2323" t="s">
        <v>4205</v>
      </c>
      <c r="E2323" t="s">
        <v>4206</v>
      </c>
      <c r="F2323" t="s">
        <v>2656</v>
      </c>
      <c r="G2323" t="s">
        <v>4207</v>
      </c>
      <c r="H2323">
        <v>14000000</v>
      </c>
      <c r="I2323">
        <v>8.4</v>
      </c>
      <c r="J2323" t="str">
        <f>IF(ISNUMBER(SEARCH("|",D2323)),LEFT(D2323,SEARCH("|",D2323)-1),D2323)</f>
        <v>Adventure</v>
      </c>
      <c r="K2323">
        <f>(C2323-H2323)</f>
        <v>-2566866</v>
      </c>
      <c r="L2323">
        <f>CORREL(H2323:H6108,C2323:C6108)</f>
        <v>6.3709098645124751E-2</v>
      </c>
    </row>
    <row r="2324" spans="1:12">
      <c r="A2324" t="s">
        <v>4208</v>
      </c>
      <c r="B2324">
        <v>112</v>
      </c>
      <c r="C2324">
        <v>3432342</v>
      </c>
      <c r="D2324" t="s">
        <v>4209</v>
      </c>
      <c r="E2324" t="s">
        <v>4210</v>
      </c>
      <c r="F2324" t="s">
        <v>770</v>
      </c>
      <c r="G2324" t="s">
        <v>472</v>
      </c>
      <c r="H2324">
        <v>6000000</v>
      </c>
      <c r="I2324">
        <v>7.7</v>
      </c>
      <c r="J2324" t="str">
        <f>IF(ISNUMBER(SEARCH("|",D2324)),LEFT(D2324,SEARCH("|",D2324)-1),D2324)</f>
        <v>Comedy</v>
      </c>
      <c r="K2324">
        <f>(C2324-H2324)</f>
        <v>-2567658</v>
      </c>
      <c r="L2324">
        <f>CORREL(H2324:H6109,C2324:C6109)</f>
        <v>6.3676621141611905E-2</v>
      </c>
    </row>
    <row r="2325" spans="1:12">
      <c r="A2325" t="s">
        <v>4211</v>
      </c>
      <c r="B2325">
        <v>87</v>
      </c>
      <c r="C2325">
        <v>418268</v>
      </c>
      <c r="D2325" t="s">
        <v>128</v>
      </c>
      <c r="E2325" t="s">
        <v>4212</v>
      </c>
      <c r="F2325" t="s">
        <v>15</v>
      </c>
      <c r="G2325" t="s">
        <v>16</v>
      </c>
      <c r="H2325">
        <v>3000000</v>
      </c>
      <c r="I2325">
        <v>5.3</v>
      </c>
      <c r="J2325" t="str">
        <f>IF(ISNUMBER(SEARCH("|",D2325)),LEFT(D2325,SEARCH("|",D2325)-1),D2325)</f>
        <v>Comedy</v>
      </c>
      <c r="K2325">
        <f>(C2325-H2325)</f>
        <v>-2581732</v>
      </c>
      <c r="L2325">
        <f>CORREL(H2325:H6110,C2325:C6110)</f>
        <v>6.361500747303353E-2</v>
      </c>
    </row>
    <row r="2326" spans="1:12">
      <c r="A2326" t="s">
        <v>4213</v>
      </c>
      <c r="B2326">
        <v>98</v>
      </c>
      <c r="C2326">
        <v>95016</v>
      </c>
      <c r="D2326" t="s">
        <v>479</v>
      </c>
      <c r="E2326" t="s">
        <v>4214</v>
      </c>
      <c r="F2326" t="s">
        <v>2656</v>
      </c>
      <c r="G2326" t="s">
        <v>1097</v>
      </c>
      <c r="H2326">
        <v>2700000</v>
      </c>
      <c r="I2326">
        <v>7.4</v>
      </c>
      <c r="J2326" t="str">
        <f>IF(ISNUMBER(SEARCH("|",D2326)),LEFT(D2326,SEARCH("|",D2326)-1),D2326)</f>
        <v>Comedy</v>
      </c>
      <c r="K2326">
        <f>(C2326-H2326)</f>
        <v>-2604984</v>
      </c>
      <c r="L2326">
        <f>CORREL(H2326:H6111,C2326:C6111)</f>
        <v>6.3541044613932993E-2</v>
      </c>
    </row>
    <row r="2327" spans="1:12">
      <c r="A2327" t="s">
        <v>4215</v>
      </c>
      <c r="B2327">
        <v>106</v>
      </c>
      <c r="C2327">
        <v>886410</v>
      </c>
      <c r="D2327" t="s">
        <v>1589</v>
      </c>
      <c r="E2327" t="s">
        <v>4216</v>
      </c>
      <c r="F2327" t="s">
        <v>1316</v>
      </c>
      <c r="G2327" t="s">
        <v>1317</v>
      </c>
      <c r="H2327">
        <v>3500000</v>
      </c>
      <c r="I2327">
        <v>6.8</v>
      </c>
      <c r="J2327" t="str">
        <f>IF(ISNUMBER(SEARCH("|",D2327)),LEFT(D2327,SEARCH("|",D2327)-1),D2327)</f>
        <v>Drama</v>
      </c>
      <c r="K2327">
        <f>(C2327-H2327)</f>
        <v>-2613590</v>
      </c>
      <c r="L2327">
        <f>CORREL(H2327:H6112,C2327:C6112)</f>
        <v>6.3465627285125142E-2</v>
      </c>
    </row>
    <row r="2328" spans="1:12">
      <c r="A2328" t="s">
        <v>490</v>
      </c>
      <c r="B2328">
        <v>109</v>
      </c>
      <c r="C2328">
        <v>37371385</v>
      </c>
      <c r="D2328" t="s">
        <v>154</v>
      </c>
      <c r="E2328" t="s">
        <v>4217</v>
      </c>
      <c r="F2328" t="s">
        <v>15</v>
      </c>
      <c r="G2328" t="s">
        <v>16</v>
      </c>
      <c r="H2328">
        <v>40000000</v>
      </c>
      <c r="I2328">
        <v>7</v>
      </c>
      <c r="J2328" t="str">
        <f>IF(ISNUMBER(SEARCH("|",D2328)),LEFT(D2328,SEARCH("|",D2328)-1),D2328)</f>
        <v>Adventure</v>
      </c>
      <c r="K2328">
        <f>(C2328-H2328)</f>
        <v>-2628615</v>
      </c>
      <c r="L2328">
        <f>CORREL(H2328:H6113,C2328:C6113)</f>
        <v>6.3393405813621531E-2</v>
      </c>
    </row>
    <row r="2329" spans="1:12">
      <c r="A2329" t="s">
        <v>323</v>
      </c>
      <c r="B2329">
        <v>96</v>
      </c>
      <c r="C2329">
        <v>19351569</v>
      </c>
      <c r="D2329" t="s">
        <v>2625</v>
      </c>
      <c r="E2329" t="s">
        <v>4218</v>
      </c>
      <c r="F2329" t="s">
        <v>15</v>
      </c>
      <c r="G2329" t="s">
        <v>16</v>
      </c>
      <c r="H2329">
        <v>22000000</v>
      </c>
      <c r="I2329">
        <v>5.9</v>
      </c>
      <c r="J2329" t="str">
        <f>IF(ISNUMBER(SEARCH("|",D2329)),LEFT(D2329,SEARCH("|",D2329)-1),D2329)</f>
        <v>Comedy</v>
      </c>
      <c r="K2329">
        <f>(C2329-H2329)</f>
        <v>-2648431</v>
      </c>
      <c r="L2329">
        <f>CORREL(H2329:H6114,C2329:C6114)</f>
        <v>6.3420817477990249E-2</v>
      </c>
    </row>
    <row r="2330" spans="1:12">
      <c r="A2330" t="s">
        <v>3175</v>
      </c>
      <c r="B2330">
        <v>96</v>
      </c>
      <c r="C2330">
        <v>1325073</v>
      </c>
      <c r="D2330" t="s">
        <v>65</v>
      </c>
      <c r="E2330" t="s">
        <v>4219</v>
      </c>
      <c r="F2330" t="s">
        <v>15</v>
      </c>
      <c r="G2330" t="s">
        <v>16</v>
      </c>
      <c r="H2330">
        <v>4000000</v>
      </c>
      <c r="I2330">
        <v>6.6</v>
      </c>
      <c r="J2330" t="str">
        <f>IF(ISNUMBER(SEARCH("|",D2330)),LEFT(D2330,SEARCH("|",D2330)-1),D2330)</f>
        <v>Comedy</v>
      </c>
      <c r="K2330">
        <f>(C2330-H2330)</f>
        <v>-2674927</v>
      </c>
      <c r="L2330">
        <f>CORREL(H2330:H6115,C2330:C6115)</f>
        <v>6.3412009256967453E-2</v>
      </c>
    </row>
    <row r="2331" spans="1:12">
      <c r="A2331" t="s">
        <v>4220</v>
      </c>
      <c r="B2331">
        <v>99</v>
      </c>
      <c r="C2331">
        <v>302204</v>
      </c>
      <c r="D2331" t="s">
        <v>2625</v>
      </c>
      <c r="E2331" t="s">
        <v>4221</v>
      </c>
      <c r="F2331" t="s">
        <v>15</v>
      </c>
      <c r="G2331" t="s">
        <v>153</v>
      </c>
      <c r="H2331">
        <v>3000000</v>
      </c>
      <c r="I2331">
        <v>6.6</v>
      </c>
      <c r="J2331" t="str">
        <f>IF(ISNUMBER(SEARCH("|",D2331)),LEFT(D2331,SEARCH("|",D2331)-1),D2331)</f>
        <v>Comedy</v>
      </c>
      <c r="K2331">
        <f>(C2331-H2331)</f>
        <v>-2697796</v>
      </c>
      <c r="L2331">
        <f>CORREL(H2331:H6116,C2331:C6116)</f>
        <v>6.3341520581912641E-2</v>
      </c>
    </row>
    <row r="2332" spans="1:12">
      <c r="A2332" t="s">
        <v>879</v>
      </c>
      <c r="B2332">
        <v>104</v>
      </c>
      <c r="C2332">
        <v>1487477</v>
      </c>
      <c r="D2332" t="s">
        <v>4222</v>
      </c>
      <c r="E2332" t="s">
        <v>4223</v>
      </c>
      <c r="F2332" t="s">
        <v>4224</v>
      </c>
      <c r="G2332" t="s">
        <v>4225</v>
      </c>
      <c r="H2332">
        <v>4200000</v>
      </c>
      <c r="I2332">
        <v>6.5</v>
      </c>
      <c r="J2332" t="str">
        <f>IF(ISNUMBER(SEARCH("|",D2332)),LEFT(D2332,SEARCH("|",D2332)-1),D2332)</f>
        <v>Fantasy</v>
      </c>
      <c r="K2332">
        <f>(C2332-H2332)</f>
        <v>-2712523</v>
      </c>
      <c r="L2332">
        <f>CORREL(H2332:H6117,C2332:C6117)</f>
        <v>6.3266676064695035E-2</v>
      </c>
    </row>
    <row r="2333" spans="1:12">
      <c r="A2333" t="s">
        <v>1223</v>
      </c>
      <c r="B2333">
        <v>142</v>
      </c>
      <c r="C2333">
        <v>19283782</v>
      </c>
      <c r="D2333" t="s">
        <v>864</v>
      </c>
      <c r="E2333" t="s">
        <v>4226</v>
      </c>
      <c r="F2333" t="s">
        <v>15</v>
      </c>
      <c r="G2333" t="s">
        <v>16</v>
      </c>
      <c r="H2333">
        <v>22000000</v>
      </c>
      <c r="I2333">
        <v>6.6</v>
      </c>
      <c r="J2333" t="str">
        <f>IF(ISNUMBER(SEARCH("|",D2333)),LEFT(D2333,SEARCH("|",D2333)-1),D2333)</f>
        <v>Crime</v>
      </c>
      <c r="K2333">
        <f>(C2333-H2333)</f>
        <v>-2716218</v>
      </c>
      <c r="L2333">
        <f>CORREL(H2333:H6118,C2333:C6118)</f>
        <v>6.3196661712215205E-2</v>
      </c>
    </row>
    <row r="2334" spans="1:12">
      <c r="A2334" t="s">
        <v>1328</v>
      </c>
      <c r="B2334">
        <v>90</v>
      </c>
      <c r="C2334">
        <v>15281286</v>
      </c>
      <c r="D2334" t="s">
        <v>233</v>
      </c>
      <c r="E2334" t="s">
        <v>4227</v>
      </c>
      <c r="F2334" t="s">
        <v>15</v>
      </c>
      <c r="G2334" t="s">
        <v>16</v>
      </c>
      <c r="H2334">
        <v>18000000</v>
      </c>
      <c r="I2334">
        <v>6.5</v>
      </c>
      <c r="J2334" t="str">
        <f>IF(ISNUMBER(SEARCH("|",D2334)),LEFT(D2334,SEARCH("|",D2334)-1),D2334)</f>
        <v>Comedy</v>
      </c>
      <c r="K2334">
        <f>(C2334-H2334)</f>
        <v>-2718714</v>
      </c>
      <c r="L2334">
        <f>CORREL(H2334:H6119,C2334:C6119)</f>
        <v>6.3187524184118118E-2</v>
      </c>
    </row>
    <row r="2335" spans="1:12">
      <c r="A2335" t="s">
        <v>2306</v>
      </c>
      <c r="B2335">
        <v>99</v>
      </c>
      <c r="C2335">
        <v>3273588</v>
      </c>
      <c r="D2335" t="s">
        <v>686</v>
      </c>
      <c r="E2335" t="s">
        <v>4228</v>
      </c>
      <c r="F2335" t="s">
        <v>15</v>
      </c>
      <c r="G2335" t="s">
        <v>16</v>
      </c>
      <c r="H2335">
        <v>6000000</v>
      </c>
      <c r="I2335">
        <v>6.7</v>
      </c>
      <c r="J2335" t="str">
        <f>IF(ISNUMBER(SEARCH("|",D2335)),LEFT(D2335,SEARCH("|",D2335)-1),D2335)</f>
        <v>Action</v>
      </c>
      <c r="K2335">
        <f>(C2335-H2335)</f>
        <v>-2726412</v>
      </c>
      <c r="L2335">
        <f>CORREL(H2335:H6120,C2335:C6120)</f>
        <v>6.3166815334382939E-2</v>
      </c>
    </row>
    <row r="2336" spans="1:12">
      <c r="A2336" t="s">
        <v>3272</v>
      </c>
      <c r="B2336">
        <v>106</v>
      </c>
      <c r="C2336">
        <v>6262942</v>
      </c>
      <c r="D2336" t="s">
        <v>4057</v>
      </c>
      <c r="E2336" t="s">
        <v>4229</v>
      </c>
      <c r="F2336" t="s">
        <v>15</v>
      </c>
      <c r="G2336" t="s">
        <v>16</v>
      </c>
      <c r="H2336">
        <v>9000000</v>
      </c>
      <c r="I2336">
        <v>6.9</v>
      </c>
      <c r="J2336" t="str">
        <f>IF(ISNUMBER(SEARCH("|",D2336)),LEFT(D2336,SEARCH("|",D2336)-1),D2336)</f>
        <v>Action</v>
      </c>
      <c r="K2336">
        <f>(C2336-H2336)</f>
        <v>-2737058</v>
      </c>
      <c r="L2336">
        <f>CORREL(H2336:H6121,C2336:C6121)</f>
        <v>6.3103839044044555E-2</v>
      </c>
    </row>
    <row r="2337" spans="1:12">
      <c r="A2337" t="s">
        <v>4230</v>
      </c>
      <c r="B2337">
        <v>100</v>
      </c>
      <c r="C2337">
        <v>23222861</v>
      </c>
      <c r="D2337" t="s">
        <v>4231</v>
      </c>
      <c r="E2337" t="s">
        <v>4232</v>
      </c>
      <c r="F2337" t="s">
        <v>15</v>
      </c>
      <c r="G2337" t="s">
        <v>16</v>
      </c>
      <c r="H2337">
        <v>26000000</v>
      </c>
      <c r="I2337">
        <v>4.5</v>
      </c>
      <c r="J2337" t="str">
        <f>IF(ISNUMBER(SEARCH("|",D2337)),LEFT(D2337,SEARCH("|",D2337)-1),D2337)</f>
        <v>Action</v>
      </c>
      <c r="K2337">
        <f>(C2337-H2337)</f>
        <v>-2777139</v>
      </c>
      <c r="L2337">
        <f>CORREL(H2337:H6122,C2337:C6122)</f>
        <v>6.3052355450963896E-2</v>
      </c>
    </row>
    <row r="2338" spans="1:12">
      <c r="A2338" t="s">
        <v>3593</v>
      </c>
      <c r="B2338">
        <v>91</v>
      </c>
      <c r="C2338">
        <v>2221809</v>
      </c>
      <c r="D2338" t="s">
        <v>256</v>
      </c>
      <c r="E2338" t="s">
        <v>4233</v>
      </c>
      <c r="F2338" t="s">
        <v>15</v>
      </c>
      <c r="G2338" t="s">
        <v>16</v>
      </c>
      <c r="H2338">
        <v>5000000</v>
      </c>
      <c r="I2338">
        <v>7</v>
      </c>
      <c r="J2338" t="str">
        <f>IF(ISNUMBER(SEARCH("|",D2338)),LEFT(D2338,SEARCH("|",D2338)-1),D2338)</f>
        <v>Drama</v>
      </c>
      <c r="K2338">
        <f>(C2338-H2338)</f>
        <v>-2778191</v>
      </c>
      <c r="L2338">
        <f>CORREL(H2338:H6123,C2338:C6123)</f>
        <v>6.3053282363958851E-2</v>
      </c>
    </row>
    <row r="2339" spans="1:12">
      <c r="A2339" t="s">
        <v>4060</v>
      </c>
      <c r="B2339">
        <v>97</v>
      </c>
      <c r="C2339">
        <v>12212417</v>
      </c>
      <c r="D2339" t="s">
        <v>516</v>
      </c>
      <c r="E2339" t="s">
        <v>4234</v>
      </c>
      <c r="F2339" t="s">
        <v>15</v>
      </c>
      <c r="G2339" t="s">
        <v>16</v>
      </c>
      <c r="H2339">
        <v>15000000</v>
      </c>
      <c r="I2339">
        <v>6.7</v>
      </c>
      <c r="J2339" t="str">
        <f>IF(ISNUMBER(SEARCH("|",D2339)),LEFT(D2339,SEARCH("|",D2339)-1),D2339)</f>
        <v>Crime</v>
      </c>
      <c r="K2339">
        <f>(C2339-H2339)</f>
        <v>-2787583</v>
      </c>
      <c r="L2339">
        <f>CORREL(H2339:H6124,C2339:C6124)</f>
        <v>6.2985893071374394E-2</v>
      </c>
    </row>
    <row r="2340" spans="1:12">
      <c r="A2340" t="s">
        <v>4235</v>
      </c>
      <c r="B2340">
        <v>112</v>
      </c>
      <c r="C2340">
        <v>11204499</v>
      </c>
      <c r="D2340" t="s">
        <v>1589</v>
      </c>
      <c r="E2340" t="s">
        <v>4236</v>
      </c>
      <c r="F2340" t="s">
        <v>15</v>
      </c>
      <c r="G2340" t="s">
        <v>16</v>
      </c>
      <c r="H2340">
        <v>14000000</v>
      </c>
      <c r="I2340">
        <v>7</v>
      </c>
      <c r="J2340" t="str">
        <f>IF(ISNUMBER(SEARCH("|",D2340)),LEFT(D2340,SEARCH("|",D2340)-1),D2340)</f>
        <v>Drama</v>
      </c>
      <c r="K2340">
        <f>(C2340-H2340)</f>
        <v>-2795501</v>
      </c>
      <c r="L2340">
        <f>CORREL(H2340:H6125,C2340:C6125)</f>
        <v>6.2955257593048222E-2</v>
      </c>
    </row>
    <row r="2341" spans="1:12">
      <c r="A2341" t="s">
        <v>4237</v>
      </c>
      <c r="B2341">
        <v>93</v>
      </c>
      <c r="C2341">
        <v>200803</v>
      </c>
      <c r="D2341" t="s">
        <v>96</v>
      </c>
      <c r="E2341" t="s">
        <v>4238</v>
      </c>
      <c r="F2341" t="s">
        <v>15</v>
      </c>
      <c r="G2341" t="s">
        <v>16</v>
      </c>
      <c r="H2341">
        <v>3000000</v>
      </c>
      <c r="I2341">
        <v>5.3</v>
      </c>
      <c r="J2341" t="str">
        <f>IF(ISNUMBER(SEARCH("|",D2341)),LEFT(D2341,SEARCH("|",D2341)-1),D2341)</f>
        <v>Comedy</v>
      </c>
      <c r="K2341">
        <f>(C2341-H2341)</f>
        <v>-2799197</v>
      </c>
      <c r="L2341">
        <f>CORREL(H2341:H6126,C2341:C6126)</f>
        <v>6.2921217575170746E-2</v>
      </c>
    </row>
    <row r="2342" spans="1:12">
      <c r="A2342" t="s">
        <v>4239</v>
      </c>
      <c r="B2342">
        <v>97</v>
      </c>
      <c r="C2342">
        <v>22200000</v>
      </c>
      <c r="D2342" t="s">
        <v>233</v>
      </c>
      <c r="E2342" t="s">
        <v>4240</v>
      </c>
      <c r="F2342" t="s">
        <v>15</v>
      </c>
      <c r="G2342" t="s">
        <v>16</v>
      </c>
      <c r="H2342">
        <v>25000000</v>
      </c>
      <c r="I2342">
        <v>6.8</v>
      </c>
      <c r="J2342" t="str">
        <f>IF(ISNUMBER(SEARCH("|",D2342)),LEFT(D2342,SEARCH("|",D2342)-1),D2342)</f>
        <v>Comedy</v>
      </c>
      <c r="K2342">
        <f>(C2342-H2342)</f>
        <v>-2800000</v>
      </c>
      <c r="L2342">
        <f>CORREL(H2342:H6127,C2342:C6127)</f>
        <v>6.2845169210336518E-2</v>
      </c>
    </row>
    <row r="2343" spans="1:12">
      <c r="A2343" t="s">
        <v>317</v>
      </c>
      <c r="B2343">
        <v>140</v>
      </c>
      <c r="C2343">
        <v>35183792</v>
      </c>
      <c r="D2343" t="s">
        <v>2817</v>
      </c>
      <c r="E2343" t="s">
        <v>4241</v>
      </c>
      <c r="F2343" t="s">
        <v>15</v>
      </c>
      <c r="G2343" t="s">
        <v>16</v>
      </c>
      <c r="H2343">
        <v>38000000</v>
      </c>
      <c r="I2343">
        <v>7.2</v>
      </c>
      <c r="J2343" t="str">
        <f>IF(ISNUMBER(SEARCH("|",D2343)),LEFT(D2343,SEARCH("|",D2343)-1),D2343)</f>
        <v>Biography</v>
      </c>
      <c r="K2343">
        <f>(C2343-H2343)</f>
        <v>-2816208</v>
      </c>
      <c r="L2343">
        <f>CORREL(H2343:H6128,C2343:C6128)</f>
        <v>6.2843452825854601E-2</v>
      </c>
    </row>
    <row r="2344" spans="1:12">
      <c r="A2344" t="s">
        <v>492</v>
      </c>
      <c r="B2344">
        <v>94</v>
      </c>
      <c r="C2344">
        <v>15155772</v>
      </c>
      <c r="D2344" t="s">
        <v>233</v>
      </c>
      <c r="E2344" t="s">
        <v>4242</v>
      </c>
      <c r="F2344" t="s">
        <v>15</v>
      </c>
      <c r="G2344" t="s">
        <v>16</v>
      </c>
      <c r="H2344">
        <v>18000000</v>
      </c>
      <c r="I2344">
        <v>5.7</v>
      </c>
      <c r="J2344" t="str">
        <f>IF(ISNUMBER(SEARCH("|",D2344)),LEFT(D2344,SEARCH("|",D2344)-1),D2344)</f>
        <v>Comedy</v>
      </c>
      <c r="K2344">
        <f>(C2344-H2344)</f>
        <v>-2844228</v>
      </c>
      <c r="L2344">
        <f>CORREL(H2344:H6129,C2344:C6129)</f>
        <v>6.2867822789492836E-2</v>
      </c>
    </row>
    <row r="2345" spans="1:12">
      <c r="A2345" t="s">
        <v>4243</v>
      </c>
      <c r="B2345">
        <v>89</v>
      </c>
      <c r="C2345">
        <v>4443403</v>
      </c>
      <c r="D2345" t="s">
        <v>4244</v>
      </c>
      <c r="E2345" t="s">
        <v>4245</v>
      </c>
      <c r="F2345" t="s">
        <v>770</v>
      </c>
      <c r="G2345" t="s">
        <v>357</v>
      </c>
      <c r="H2345">
        <v>7300000</v>
      </c>
      <c r="I2345">
        <v>8</v>
      </c>
      <c r="J2345" t="str">
        <f>IF(ISNUMBER(SEARCH("|",D2345)),LEFT(D2345,SEARCH("|",D2345)-1),D2345)</f>
        <v>Animation</v>
      </c>
      <c r="K2345">
        <f>(C2345-H2345)</f>
        <v>-2856597</v>
      </c>
      <c r="L2345">
        <f>CORREL(H2345:H6130,C2345:C6130)</f>
        <v>6.2846428132562651E-2</v>
      </c>
    </row>
    <row r="2346" spans="1:12">
      <c r="A2346" t="s">
        <v>4246</v>
      </c>
      <c r="B2346">
        <v>86</v>
      </c>
      <c r="C2346">
        <v>535249</v>
      </c>
      <c r="D2346" t="s">
        <v>96</v>
      </c>
      <c r="E2346" t="s">
        <v>4247</v>
      </c>
      <c r="F2346" t="s">
        <v>15</v>
      </c>
      <c r="G2346" t="s">
        <v>16</v>
      </c>
      <c r="H2346">
        <v>3400000</v>
      </c>
      <c r="I2346">
        <v>4.5999999999999996</v>
      </c>
      <c r="J2346" t="str">
        <f>IF(ISNUMBER(SEARCH("|",D2346)),LEFT(D2346,SEARCH("|",D2346)-1),D2346)</f>
        <v>Comedy</v>
      </c>
      <c r="K2346">
        <f>(C2346-H2346)</f>
        <v>-2864751</v>
      </c>
      <c r="L2346">
        <f>CORREL(H2346:H6131,C2346:C6131)</f>
        <v>6.2787550315462654E-2</v>
      </c>
    </row>
    <row r="2347" spans="1:12">
      <c r="A2347" t="s">
        <v>2575</v>
      </c>
      <c r="B2347">
        <v>141</v>
      </c>
      <c r="C2347">
        <v>47105085</v>
      </c>
      <c r="D2347" t="s">
        <v>326</v>
      </c>
      <c r="E2347" t="s">
        <v>4248</v>
      </c>
      <c r="F2347" t="s">
        <v>15</v>
      </c>
      <c r="G2347" t="s">
        <v>16</v>
      </c>
      <c r="H2347">
        <v>50000000</v>
      </c>
      <c r="I2347">
        <v>7.4</v>
      </c>
      <c r="J2347" t="str">
        <f>IF(ISNUMBER(SEARCH("|",D2347)),LEFT(D2347,SEARCH("|",D2347)-1),D2347)</f>
        <v>Crime</v>
      </c>
      <c r="K2347">
        <f>(C2347-H2347)</f>
        <v>-2894915</v>
      </c>
      <c r="L2347">
        <f>CORREL(H2347:H6132,C2347:C6132)</f>
        <v>6.2712654713710597E-2</v>
      </c>
    </row>
    <row r="2348" spans="1:12">
      <c r="A2348" t="s">
        <v>4249</v>
      </c>
      <c r="B2348">
        <v>99</v>
      </c>
      <c r="C2348">
        <v>17104669</v>
      </c>
      <c r="D2348" t="s">
        <v>484</v>
      </c>
      <c r="E2348" t="s">
        <v>4250</v>
      </c>
      <c r="F2348" t="s">
        <v>1813</v>
      </c>
      <c r="G2348" t="s">
        <v>1814</v>
      </c>
      <c r="H2348">
        <v>20000000</v>
      </c>
      <c r="I2348">
        <v>7.8</v>
      </c>
      <c r="J2348" t="str">
        <f>IF(ISNUMBER(SEARCH("|",D2348)),LEFT(D2348,SEARCH("|",D2348)-1),D2348)</f>
        <v>Action</v>
      </c>
      <c r="K2348">
        <f>(C2348-H2348)</f>
        <v>-2895331</v>
      </c>
      <c r="L2348">
        <f>CORREL(H2348:H6133,C2348:C6133)</f>
        <v>6.2749332786846926E-2</v>
      </c>
    </row>
    <row r="2349" spans="1:12">
      <c r="A2349" t="s">
        <v>340</v>
      </c>
      <c r="B2349">
        <v>95</v>
      </c>
      <c r="C2349">
        <v>37101011</v>
      </c>
      <c r="D2349" t="s">
        <v>65</v>
      </c>
      <c r="E2349" t="s">
        <v>4251</v>
      </c>
      <c r="F2349" t="s">
        <v>15</v>
      </c>
      <c r="G2349" t="s">
        <v>16</v>
      </c>
      <c r="H2349">
        <v>40000000</v>
      </c>
      <c r="I2349">
        <v>5.8</v>
      </c>
      <c r="J2349" t="str">
        <f>IF(ISNUMBER(SEARCH("|",D2349)),LEFT(D2349,SEARCH("|",D2349)-1),D2349)</f>
        <v>Comedy</v>
      </c>
      <c r="K2349">
        <f>(C2349-H2349)</f>
        <v>-2898989</v>
      </c>
      <c r="L2349">
        <f>CORREL(H2349:H6134,C2349:C6134)</f>
        <v>6.2733696709133493E-2</v>
      </c>
    </row>
    <row r="2350" spans="1:12">
      <c r="A2350" t="s">
        <v>4252</v>
      </c>
      <c r="B2350">
        <v>93</v>
      </c>
      <c r="C2350">
        <v>100675</v>
      </c>
      <c r="D2350" t="s">
        <v>768</v>
      </c>
      <c r="E2350" t="s">
        <v>4253</v>
      </c>
      <c r="F2350" t="s">
        <v>15</v>
      </c>
      <c r="G2350" t="s">
        <v>16</v>
      </c>
      <c r="H2350">
        <v>3000000</v>
      </c>
      <c r="I2350">
        <v>6.4</v>
      </c>
      <c r="J2350" t="str">
        <f>IF(ISNUMBER(SEARCH("|",D2350)),LEFT(D2350,SEARCH("|",D2350)-1),D2350)</f>
        <v>Documentary</v>
      </c>
      <c r="K2350">
        <f>(C2350-H2350)</f>
        <v>-2899325</v>
      </c>
      <c r="L2350">
        <f>CORREL(H2350:H6135,C2350:C6135)</f>
        <v>6.2760863534626898E-2</v>
      </c>
    </row>
    <row r="2351" spans="1:12">
      <c r="A2351" t="s">
        <v>4254</v>
      </c>
      <c r="B2351">
        <v>100</v>
      </c>
      <c r="C2351">
        <v>73678</v>
      </c>
      <c r="D2351" t="s">
        <v>1817</v>
      </c>
      <c r="E2351" t="s">
        <v>4255</v>
      </c>
      <c r="F2351" t="s">
        <v>15</v>
      </c>
      <c r="G2351" t="s">
        <v>16</v>
      </c>
      <c r="H2351">
        <v>3000000</v>
      </c>
      <c r="I2351">
        <v>5.9</v>
      </c>
      <c r="J2351" t="str">
        <f>IF(ISNUMBER(SEARCH("|",D2351)),LEFT(D2351,SEARCH("|",D2351)-1),D2351)</f>
        <v>Drama</v>
      </c>
      <c r="K2351">
        <f>(C2351-H2351)</f>
        <v>-2926322</v>
      </c>
      <c r="L2351">
        <f>CORREL(H2351:H6136,C2351:C6136)</f>
        <v>6.2684006173709339E-2</v>
      </c>
    </row>
    <row r="2352" spans="1:12">
      <c r="A2352" t="s">
        <v>4256</v>
      </c>
      <c r="B2352">
        <v>97</v>
      </c>
      <c r="C2352">
        <v>39852</v>
      </c>
      <c r="D2352" t="s">
        <v>65</v>
      </c>
      <c r="E2352" t="s">
        <v>4257</v>
      </c>
      <c r="F2352" t="s">
        <v>15</v>
      </c>
      <c r="G2352" t="s">
        <v>16</v>
      </c>
      <c r="H2352">
        <v>3000000</v>
      </c>
      <c r="I2352">
        <v>6.7</v>
      </c>
      <c r="J2352" t="str">
        <f>IF(ISNUMBER(SEARCH("|",D2352)),LEFT(D2352,SEARCH("|",D2352)-1),D2352)</f>
        <v>Comedy</v>
      </c>
      <c r="K2352">
        <f>(C2352-H2352)</f>
        <v>-2960148</v>
      </c>
      <c r="L2352">
        <f>CORREL(H2352:H6137,C2352:C6137)</f>
        <v>6.2606935431468044E-2</v>
      </c>
    </row>
    <row r="2353" spans="1:12">
      <c r="A2353" t="s">
        <v>1444</v>
      </c>
      <c r="B2353">
        <v>140</v>
      </c>
      <c r="C2353">
        <v>97030725</v>
      </c>
      <c r="D2353" t="s">
        <v>4258</v>
      </c>
      <c r="E2353" t="s">
        <v>4259</v>
      </c>
      <c r="F2353" t="s">
        <v>15</v>
      </c>
      <c r="G2353" t="s">
        <v>16</v>
      </c>
      <c r="H2353">
        <v>100000000</v>
      </c>
      <c r="I2353">
        <v>7</v>
      </c>
      <c r="J2353" t="str">
        <f>IF(ISNUMBER(SEARCH("|",D2353)),LEFT(D2353,SEARCH("|",D2353)-1),D2353)</f>
        <v>Biography</v>
      </c>
      <c r="K2353">
        <f>(C2353-H2353)</f>
        <v>-2969275</v>
      </c>
      <c r="L2353">
        <f>CORREL(H2353:H6138,C2353:C6138)</f>
        <v>6.2529631080648337E-2</v>
      </c>
    </row>
    <row r="2354" spans="1:12">
      <c r="A2354" t="s">
        <v>3593</v>
      </c>
      <c r="B2354">
        <v>95</v>
      </c>
      <c r="C2354">
        <v>3029081</v>
      </c>
      <c r="D2354" t="s">
        <v>4260</v>
      </c>
      <c r="E2354" t="s">
        <v>4261</v>
      </c>
      <c r="F2354" t="s">
        <v>15</v>
      </c>
      <c r="G2354" t="s">
        <v>16</v>
      </c>
      <c r="H2354">
        <v>6000000</v>
      </c>
      <c r="I2354">
        <v>7.8</v>
      </c>
      <c r="J2354" t="str">
        <f>IF(ISNUMBER(SEARCH("|",D2354)),LEFT(D2354,SEARCH("|",D2354)-1),D2354)</f>
        <v>Comedy</v>
      </c>
      <c r="K2354">
        <f>(C2354-H2354)</f>
        <v>-2970919</v>
      </c>
      <c r="L2354">
        <f>CORREL(H2354:H6139,C2354:C6139)</f>
        <v>6.2496520199916729E-2</v>
      </c>
    </row>
    <row r="2355" spans="1:12">
      <c r="A2355" t="s">
        <v>4262</v>
      </c>
      <c r="B2355">
        <v>112</v>
      </c>
      <c r="C2355">
        <v>26345</v>
      </c>
      <c r="D2355" t="s">
        <v>3716</v>
      </c>
      <c r="E2355" t="s">
        <v>4263</v>
      </c>
      <c r="F2355" t="s">
        <v>15</v>
      </c>
      <c r="G2355" t="s">
        <v>153</v>
      </c>
      <c r="H2355">
        <v>3000000</v>
      </c>
      <c r="I2355">
        <v>6.1</v>
      </c>
      <c r="J2355" t="str">
        <f>IF(ISNUMBER(SEARCH("|",D2355)),LEFT(D2355,SEARCH("|",D2355)-1),D2355)</f>
        <v>Action</v>
      </c>
      <c r="K2355">
        <f>(C2355-H2355)</f>
        <v>-2973655</v>
      </c>
      <c r="L2355">
        <f>CORREL(H2355:H6140,C2355:C6140)</f>
        <v>6.2431609843497354E-2</v>
      </c>
    </row>
    <row r="2356" spans="1:12">
      <c r="A2356" t="s">
        <v>2255</v>
      </c>
      <c r="B2356">
        <v>122</v>
      </c>
      <c r="C2356">
        <v>22000</v>
      </c>
      <c r="D2356" t="s">
        <v>227</v>
      </c>
      <c r="E2356" t="s">
        <v>4264</v>
      </c>
      <c r="F2356" t="s">
        <v>15</v>
      </c>
      <c r="G2356" t="s">
        <v>1097</v>
      </c>
      <c r="H2356">
        <v>3000000</v>
      </c>
      <c r="I2356">
        <v>5.8</v>
      </c>
      <c r="J2356" t="str">
        <f>IF(ISNUMBER(SEARCH("|",D2356)),LEFT(D2356,SEARCH("|",D2356)-1),D2356)</f>
        <v>Drama</v>
      </c>
      <c r="K2356">
        <f>(C2356-H2356)</f>
        <v>-2978000</v>
      </c>
      <c r="L2356">
        <f>CORREL(H2356:H6141,C2356:C6141)</f>
        <v>6.2354049930672728E-2</v>
      </c>
    </row>
    <row r="2357" spans="1:12">
      <c r="A2357" t="s">
        <v>4265</v>
      </c>
      <c r="B2357">
        <v>92</v>
      </c>
      <c r="C2357">
        <v>5018450</v>
      </c>
      <c r="D2357" t="s">
        <v>300</v>
      </c>
      <c r="E2357" t="s">
        <v>4266</v>
      </c>
      <c r="F2357" t="s">
        <v>15</v>
      </c>
      <c r="G2357" t="s">
        <v>16</v>
      </c>
      <c r="H2357">
        <v>8000000</v>
      </c>
      <c r="I2357">
        <v>5.3</v>
      </c>
      <c r="J2357" t="str">
        <f>IF(ISNUMBER(SEARCH("|",D2357)),LEFT(D2357,SEARCH("|",D2357)-1),D2357)</f>
        <v>Comedy</v>
      </c>
      <c r="K2357">
        <f>(C2357-H2357)</f>
        <v>-2981550</v>
      </c>
      <c r="L2357">
        <f>CORREL(H2357:H6142,C2357:C6142)</f>
        <v>6.2276339535033115E-2</v>
      </c>
    </row>
    <row r="2358" spans="1:12">
      <c r="A2358" t="s">
        <v>4267</v>
      </c>
      <c r="B2358">
        <v>118</v>
      </c>
      <c r="C2358">
        <v>1705139</v>
      </c>
      <c r="D2358" t="s">
        <v>996</v>
      </c>
      <c r="E2358" t="s">
        <v>4268</v>
      </c>
      <c r="F2358" t="s">
        <v>15</v>
      </c>
      <c r="G2358" t="s">
        <v>16</v>
      </c>
      <c r="H2358">
        <v>4700000</v>
      </c>
      <c r="I2358">
        <v>6.7</v>
      </c>
      <c r="J2358" t="str">
        <f>IF(ISNUMBER(SEARCH("|",D2358)),LEFT(D2358,SEARCH("|",D2358)-1),D2358)</f>
        <v>Fantasy</v>
      </c>
      <c r="K2358">
        <f>(C2358-H2358)</f>
        <v>-2994861</v>
      </c>
      <c r="L2358">
        <f>CORREL(H2358:H6143,C2358:C6143)</f>
        <v>6.2219020507352049E-2</v>
      </c>
    </row>
    <row r="2359" spans="1:12">
      <c r="A2359" t="s">
        <v>4269</v>
      </c>
      <c r="B2359">
        <v>96</v>
      </c>
      <c r="C2359">
        <v>5005</v>
      </c>
      <c r="D2359" t="s">
        <v>256</v>
      </c>
      <c r="E2359" t="s">
        <v>4270</v>
      </c>
      <c r="F2359" t="s">
        <v>15</v>
      </c>
      <c r="G2359" t="s">
        <v>16</v>
      </c>
      <c r="H2359">
        <v>3000000</v>
      </c>
      <c r="I2359">
        <v>5.9</v>
      </c>
      <c r="J2359" t="str">
        <f>IF(ISNUMBER(SEARCH("|",D2359)),LEFT(D2359,SEARCH("|",D2359)-1),D2359)</f>
        <v>Drama</v>
      </c>
      <c r="K2359">
        <f>(C2359-H2359)</f>
        <v>-2994995</v>
      </c>
      <c r="L2359">
        <f>CORREL(H2359:H6144,C2359:C6144)</f>
        <v>6.2148222337215862E-2</v>
      </c>
    </row>
    <row r="2360" spans="1:12">
      <c r="A2360" t="s">
        <v>4271</v>
      </c>
      <c r="B2360">
        <v>81</v>
      </c>
      <c r="C2360">
        <v>6982680</v>
      </c>
      <c r="D2360" t="s">
        <v>397</v>
      </c>
      <c r="E2360" t="s">
        <v>4272</v>
      </c>
      <c r="F2360" t="s">
        <v>15</v>
      </c>
      <c r="G2360" t="s">
        <v>16</v>
      </c>
      <c r="H2360">
        <v>10000000</v>
      </c>
      <c r="I2360">
        <v>5.7</v>
      </c>
      <c r="J2360" t="str">
        <f>IF(ISNUMBER(SEARCH("|",D2360)),LEFT(D2360,SEARCH("|",D2360)-1),D2360)</f>
        <v>Comedy</v>
      </c>
      <c r="K2360">
        <f>(C2360-H2360)</f>
        <v>-3017320</v>
      </c>
      <c r="L2360">
        <f>CORREL(H2360:H6145,C2360:C6145)</f>
        <v>6.2070079438405368E-2</v>
      </c>
    </row>
    <row r="2361" spans="1:12">
      <c r="A2361" t="s">
        <v>4273</v>
      </c>
      <c r="B2361">
        <v>132</v>
      </c>
      <c r="C2361">
        <v>46982632</v>
      </c>
      <c r="D2361" t="s">
        <v>4274</v>
      </c>
      <c r="E2361" t="s">
        <v>4275</v>
      </c>
      <c r="F2361" t="s">
        <v>15</v>
      </c>
      <c r="G2361" t="s">
        <v>472</v>
      </c>
      <c r="H2361">
        <v>50000000</v>
      </c>
      <c r="I2361">
        <v>6.6</v>
      </c>
      <c r="J2361" t="str">
        <f>IF(ISNUMBER(SEARCH("|",D2361)),LEFT(D2361,SEARCH("|",D2361)-1),D2361)</f>
        <v>Adventure</v>
      </c>
      <c r="K2361">
        <f>(C2361-H2361)</f>
        <v>-3017368</v>
      </c>
      <c r="L2361">
        <f>CORREL(H2361:H6146,C2361:C6146)</f>
        <v>6.2020030651798043E-2</v>
      </c>
    </row>
    <row r="2362" spans="1:12">
      <c r="A2362" t="s">
        <v>652</v>
      </c>
      <c r="B2362">
        <v>116</v>
      </c>
      <c r="C2362">
        <v>1980338</v>
      </c>
      <c r="D2362" t="s">
        <v>4276</v>
      </c>
      <c r="E2362" t="s">
        <v>4277</v>
      </c>
      <c r="F2362" t="s">
        <v>15</v>
      </c>
      <c r="G2362" t="s">
        <v>16</v>
      </c>
      <c r="H2362">
        <v>5000000</v>
      </c>
      <c r="I2362">
        <v>7</v>
      </c>
      <c r="J2362" t="str">
        <f>IF(ISNUMBER(SEARCH("|",D2362)),LEFT(D2362,SEARCH("|",D2362)-1),D2362)</f>
        <v>Comedy</v>
      </c>
      <c r="K2362">
        <f>(C2362-H2362)</f>
        <v>-3019662</v>
      </c>
      <c r="L2362">
        <f>CORREL(H2362:H6147,C2362:C6147)</f>
        <v>6.2057050463981162E-2</v>
      </c>
    </row>
    <row r="2363" spans="1:12">
      <c r="A2363" t="s">
        <v>4278</v>
      </c>
      <c r="B2363">
        <v>82</v>
      </c>
      <c r="C2363">
        <v>9975684</v>
      </c>
      <c r="D2363" t="s">
        <v>96</v>
      </c>
      <c r="E2363" t="s">
        <v>4279</v>
      </c>
      <c r="F2363" t="s">
        <v>15</v>
      </c>
      <c r="G2363" t="s">
        <v>472</v>
      </c>
      <c r="H2363">
        <v>13000000</v>
      </c>
      <c r="I2363">
        <v>6.4</v>
      </c>
      <c r="J2363" t="str">
        <f>IF(ISNUMBER(SEARCH("|",D2363)),LEFT(D2363,SEARCH("|",D2363)-1),D2363)</f>
        <v>Comedy</v>
      </c>
      <c r="K2363">
        <f>(C2363-H2363)</f>
        <v>-3024316</v>
      </c>
      <c r="L2363">
        <f>CORREL(H2363:H6148,C2363:C6148)</f>
        <v>6.1987108170841659E-2</v>
      </c>
    </row>
    <row r="2364" spans="1:12">
      <c r="A2364" t="s">
        <v>4280</v>
      </c>
      <c r="B2364">
        <v>112</v>
      </c>
      <c r="C2364">
        <v>34912982</v>
      </c>
      <c r="D2364" t="s">
        <v>18</v>
      </c>
      <c r="E2364" t="s">
        <v>4281</v>
      </c>
      <c r="F2364" t="s">
        <v>15</v>
      </c>
      <c r="G2364" t="s">
        <v>16</v>
      </c>
      <c r="H2364">
        <v>38000000</v>
      </c>
      <c r="I2364">
        <v>5.2</v>
      </c>
      <c r="J2364" t="str">
        <f>IF(ISNUMBER(SEARCH("|",D2364)),LEFT(D2364,SEARCH("|",D2364)-1),D2364)</f>
        <v>Action</v>
      </c>
      <c r="K2364">
        <f>(C2364-H2364)</f>
        <v>-3087018</v>
      </c>
      <c r="L2364">
        <f>CORREL(H2364:H6149,C2364:C6149)</f>
        <v>6.1947851458303026E-2</v>
      </c>
    </row>
    <row r="2365" spans="1:12">
      <c r="A2365" t="s">
        <v>4282</v>
      </c>
      <c r="B2365">
        <v>85</v>
      </c>
      <c r="C2365">
        <v>15911333</v>
      </c>
      <c r="D2365" t="s">
        <v>4283</v>
      </c>
      <c r="E2365" t="s">
        <v>4284</v>
      </c>
      <c r="F2365" t="s">
        <v>15</v>
      </c>
      <c r="G2365" t="s">
        <v>153</v>
      </c>
      <c r="H2365">
        <v>19000000</v>
      </c>
      <c r="I2365">
        <v>3.6</v>
      </c>
      <c r="J2365" t="str">
        <f>IF(ISNUMBER(SEARCH("|",D2365)),LEFT(D2365,SEARCH("|",D2365)-1),D2365)</f>
        <v>Adventure</v>
      </c>
      <c r="K2365">
        <f>(C2365-H2365)</f>
        <v>-3088667</v>
      </c>
      <c r="L2365">
        <f>CORREL(H2365:H6150,C2365:C6150)</f>
        <v>6.1971967063073258E-2</v>
      </c>
    </row>
    <row r="2366" spans="1:12">
      <c r="A2366" t="s">
        <v>4285</v>
      </c>
      <c r="B2366">
        <v>101</v>
      </c>
      <c r="C2366">
        <v>864959</v>
      </c>
      <c r="D2366" t="s">
        <v>345</v>
      </c>
      <c r="E2366" t="s">
        <v>4286</v>
      </c>
      <c r="F2366" t="s">
        <v>15</v>
      </c>
      <c r="G2366" t="s">
        <v>153</v>
      </c>
      <c r="H2366">
        <v>4000000</v>
      </c>
      <c r="I2366">
        <v>6.9</v>
      </c>
      <c r="J2366" t="str">
        <f>IF(ISNUMBER(SEARCH("|",D2366)),LEFT(D2366,SEARCH("|",D2366)-1),D2366)</f>
        <v>Adventure</v>
      </c>
      <c r="K2366">
        <f>(C2366-H2366)</f>
        <v>-3135041</v>
      </c>
      <c r="L2366">
        <f>CORREL(H2366:H6151,C2366:C6151)</f>
        <v>6.1952284555463442E-2</v>
      </c>
    </row>
    <row r="2367" spans="1:12">
      <c r="A2367" t="s">
        <v>4287</v>
      </c>
      <c r="B2367">
        <v>82</v>
      </c>
      <c r="C2367">
        <v>6842058</v>
      </c>
      <c r="D2367" t="s">
        <v>1010</v>
      </c>
      <c r="E2367" t="s">
        <v>4288</v>
      </c>
      <c r="F2367" t="s">
        <v>15</v>
      </c>
      <c r="G2367" t="s">
        <v>16</v>
      </c>
      <c r="H2367">
        <v>10000000</v>
      </c>
      <c r="I2367">
        <v>6.1</v>
      </c>
      <c r="J2367" t="str">
        <f>IF(ISNUMBER(SEARCH("|",D2367)),LEFT(D2367,SEARCH("|",D2367)-1),D2367)</f>
        <v>Action</v>
      </c>
      <c r="K2367">
        <f>(C2367-H2367)</f>
        <v>-3157942</v>
      </c>
      <c r="L2367">
        <f>CORREL(H2367:H6152,C2367:C6152)</f>
        <v>6.1877520108585389E-2</v>
      </c>
    </row>
    <row r="2368" spans="1:12">
      <c r="A2368" t="s">
        <v>3481</v>
      </c>
      <c r="B2368">
        <v>115</v>
      </c>
      <c r="C2368">
        <v>610968</v>
      </c>
      <c r="D2368" t="s">
        <v>256</v>
      </c>
      <c r="E2368" t="s">
        <v>4289</v>
      </c>
      <c r="F2368" t="s">
        <v>3483</v>
      </c>
      <c r="G2368" t="s">
        <v>3484</v>
      </c>
      <c r="H2368">
        <v>3800000</v>
      </c>
      <c r="I2368">
        <v>8.3000000000000007</v>
      </c>
      <c r="J2368" t="str">
        <f>IF(ISNUMBER(SEARCH("|",D2368)),LEFT(D2368,SEARCH("|",D2368)-1),D2368)</f>
        <v>Drama</v>
      </c>
      <c r="K2368">
        <f>(C2368-H2368)</f>
        <v>-3189032</v>
      </c>
      <c r="L2368">
        <f>CORREL(H2368:H6153,C2368:C6153)</f>
        <v>6.1826710018846605E-2</v>
      </c>
    </row>
    <row r="2369" spans="1:12">
      <c r="A2369" t="s">
        <v>4290</v>
      </c>
      <c r="B2369">
        <v>87</v>
      </c>
      <c r="C2369">
        <v>800000</v>
      </c>
      <c r="D2369" t="s">
        <v>345</v>
      </c>
      <c r="E2369" t="s">
        <v>4291</v>
      </c>
      <c r="F2369" t="s">
        <v>15</v>
      </c>
      <c r="G2369" t="s">
        <v>16</v>
      </c>
      <c r="H2369">
        <v>4000000</v>
      </c>
      <c r="I2369">
        <v>4.8</v>
      </c>
      <c r="J2369" t="str">
        <f>IF(ISNUMBER(SEARCH("|",D2369)),LEFT(D2369,SEARCH("|",D2369)-1),D2369)</f>
        <v>Adventure</v>
      </c>
      <c r="K2369">
        <f>(C2369-H2369)</f>
        <v>-3200000</v>
      </c>
      <c r="L2369">
        <f>CORREL(H2369:H6154,C2369:C6154)</f>
        <v>6.1750697441158665E-2</v>
      </c>
    </row>
    <row r="2370" spans="1:12">
      <c r="A2370" t="s">
        <v>69</v>
      </c>
      <c r="B2370">
        <v>102</v>
      </c>
      <c r="C2370">
        <v>14793904</v>
      </c>
      <c r="D2370" t="s">
        <v>128</v>
      </c>
      <c r="E2370" t="s">
        <v>4292</v>
      </c>
      <c r="F2370" t="s">
        <v>15</v>
      </c>
      <c r="G2370" t="s">
        <v>472</v>
      </c>
      <c r="H2370">
        <v>18000000</v>
      </c>
      <c r="I2370">
        <v>5.3</v>
      </c>
      <c r="J2370" t="str">
        <f>IF(ISNUMBER(SEARCH("|",D2370)),LEFT(D2370,SEARCH("|",D2370)-1),D2370)</f>
        <v>Comedy</v>
      </c>
      <c r="K2370">
        <f>(C2370-H2370)</f>
        <v>-3206096</v>
      </c>
      <c r="L2370">
        <f>CORREL(H2370:H6155,C2370:C6155)</f>
        <v>6.1675374298637793E-2</v>
      </c>
    </row>
    <row r="2371" spans="1:12">
      <c r="A2371" t="s">
        <v>1152</v>
      </c>
      <c r="B2371">
        <v>100</v>
      </c>
      <c r="C2371">
        <v>5480996</v>
      </c>
      <c r="D2371" t="s">
        <v>4293</v>
      </c>
      <c r="E2371" t="s">
        <v>4294</v>
      </c>
      <c r="F2371" t="s">
        <v>15</v>
      </c>
      <c r="G2371" t="s">
        <v>16</v>
      </c>
      <c r="H2371">
        <v>8700000</v>
      </c>
      <c r="I2371">
        <v>7.1</v>
      </c>
      <c r="J2371" t="str">
        <f>IF(ISNUMBER(SEARCH("|",D2371)),LEFT(D2371,SEARCH("|",D2371)-1),D2371)</f>
        <v>Animation</v>
      </c>
      <c r="K2371">
        <f>(C2371-H2371)</f>
        <v>-3219004</v>
      </c>
      <c r="L2371">
        <f>CORREL(H2371:H6156,C2371:C6156)</f>
        <v>6.1651982073454868E-2</v>
      </c>
    </row>
    <row r="2372" spans="1:12">
      <c r="A2372" t="s">
        <v>4295</v>
      </c>
      <c r="B2372">
        <v>93</v>
      </c>
      <c r="C2372">
        <v>611709</v>
      </c>
      <c r="D2372" t="s">
        <v>65</v>
      </c>
      <c r="E2372" t="s">
        <v>4296</v>
      </c>
      <c r="F2372" t="s">
        <v>770</v>
      </c>
      <c r="G2372" t="s">
        <v>4297</v>
      </c>
      <c r="H2372">
        <v>3850000</v>
      </c>
      <c r="I2372">
        <v>7.2</v>
      </c>
      <c r="J2372" t="str">
        <f>IF(ISNUMBER(SEARCH("|",D2372)),LEFT(D2372,SEARCH("|",D2372)-1),D2372)</f>
        <v>Comedy</v>
      </c>
      <c r="K2372">
        <f>(C2372-H2372)</f>
        <v>-3238291</v>
      </c>
      <c r="L2372">
        <f>CORREL(H2372:H6157,C2372:C6157)</f>
        <v>6.1595642832384966E-2</v>
      </c>
    </row>
    <row r="2373" spans="1:12">
      <c r="A2373" t="s">
        <v>4298</v>
      </c>
      <c r="B2373">
        <v>104</v>
      </c>
      <c r="C2373">
        <v>17757087</v>
      </c>
      <c r="D2373" t="s">
        <v>856</v>
      </c>
      <c r="E2373" t="s">
        <v>4299</v>
      </c>
      <c r="F2373" t="s">
        <v>15</v>
      </c>
      <c r="G2373" t="s">
        <v>16</v>
      </c>
      <c r="H2373">
        <v>21000000</v>
      </c>
      <c r="I2373">
        <v>4.5999999999999996</v>
      </c>
      <c r="J2373" t="str">
        <f>IF(ISNUMBER(SEARCH("|",D2373)),LEFT(D2373,SEARCH("|",D2373)-1),D2373)</f>
        <v>Horror</v>
      </c>
      <c r="K2373">
        <f>(C2373-H2373)</f>
        <v>-3242913</v>
      </c>
      <c r="L2373">
        <f>CORREL(H2373:H6158,C2373:C6158)</f>
        <v>6.151924814250697E-2</v>
      </c>
    </row>
    <row r="2374" spans="1:12">
      <c r="A2374" t="s">
        <v>4300</v>
      </c>
      <c r="B2374">
        <v>102</v>
      </c>
      <c r="C2374">
        <v>4239767</v>
      </c>
      <c r="D2374" t="s">
        <v>479</v>
      </c>
      <c r="E2374" t="s">
        <v>4301</v>
      </c>
      <c r="F2374" t="s">
        <v>15</v>
      </c>
      <c r="G2374" t="s">
        <v>472</v>
      </c>
      <c r="H2374">
        <v>7500000</v>
      </c>
      <c r="I2374">
        <v>6</v>
      </c>
      <c r="J2374" t="str">
        <f>IF(ISNUMBER(SEARCH("|",D2374)),LEFT(D2374,SEARCH("|",D2374)-1),D2374)</f>
        <v>Comedy</v>
      </c>
      <c r="K2374">
        <f>(C2374-H2374)</f>
        <v>-3260233</v>
      </c>
      <c r="L2374">
        <f>CORREL(H2374:H6159,C2374:C6159)</f>
        <v>6.1504749683307068E-2</v>
      </c>
    </row>
    <row r="2375" spans="1:12">
      <c r="A2375" t="s">
        <v>328</v>
      </c>
      <c r="B2375">
        <v>103</v>
      </c>
      <c r="C2375">
        <v>236266</v>
      </c>
      <c r="D2375" t="s">
        <v>4302</v>
      </c>
      <c r="E2375" t="s">
        <v>4303</v>
      </c>
      <c r="F2375" t="s">
        <v>15</v>
      </c>
      <c r="G2375" t="s">
        <v>16</v>
      </c>
      <c r="H2375">
        <v>3500000</v>
      </c>
      <c r="I2375">
        <v>6.2</v>
      </c>
      <c r="J2375" t="str">
        <f>IF(ISNUMBER(SEARCH("|",D2375)),LEFT(D2375,SEARCH("|",D2375)-1),D2375)</f>
        <v>Adventure</v>
      </c>
      <c r="K2375">
        <f>(C2375-H2375)</f>
        <v>-3263734</v>
      </c>
      <c r="L2375">
        <f>CORREL(H2375:H6160,C2375:C6160)</f>
        <v>6.1443280021104378E-2</v>
      </c>
    </row>
    <row r="2376" spans="1:12">
      <c r="A2376" t="s">
        <v>2505</v>
      </c>
      <c r="B2376">
        <v>121</v>
      </c>
      <c r="C2376">
        <v>1729969</v>
      </c>
      <c r="D2376" t="s">
        <v>493</v>
      </c>
      <c r="E2376" t="s">
        <v>4304</v>
      </c>
      <c r="F2376" t="s">
        <v>15</v>
      </c>
      <c r="G2376" t="s">
        <v>16</v>
      </c>
      <c r="H2376">
        <v>5000000</v>
      </c>
      <c r="I2376">
        <v>7.4</v>
      </c>
      <c r="J2376" t="str">
        <f>IF(ISNUMBER(SEARCH("|",D2376)),LEFT(D2376,SEARCH("|",D2376)-1),D2376)</f>
        <v>Drama</v>
      </c>
      <c r="K2376">
        <f>(C2376-H2376)</f>
        <v>-3270031</v>
      </c>
      <c r="L2376">
        <f>CORREL(H2376:H6161,C2376:C6161)</f>
        <v>6.1364981837584466E-2</v>
      </c>
    </row>
    <row r="2377" spans="1:12">
      <c r="A2377" t="s">
        <v>4305</v>
      </c>
      <c r="B2377">
        <v>101</v>
      </c>
      <c r="C2377">
        <v>220234</v>
      </c>
      <c r="D2377" t="s">
        <v>128</v>
      </c>
      <c r="E2377" t="s">
        <v>4306</v>
      </c>
      <c r="F2377" t="s">
        <v>15</v>
      </c>
      <c r="G2377" t="s">
        <v>16</v>
      </c>
      <c r="H2377">
        <v>3500000</v>
      </c>
      <c r="I2377">
        <v>6.5</v>
      </c>
      <c r="J2377" t="str">
        <f>IF(ISNUMBER(SEARCH("|",D2377)),LEFT(D2377,SEARCH("|",D2377)-1),D2377)</f>
        <v>Comedy</v>
      </c>
      <c r="K2377">
        <f>(C2377-H2377)</f>
        <v>-3279766</v>
      </c>
      <c r="L2377">
        <f>CORREL(H2377:H6162,C2377:C6162)</f>
        <v>6.1292950347103477E-2</v>
      </c>
    </row>
    <row r="2378" spans="1:12">
      <c r="A2378" t="s">
        <v>4307</v>
      </c>
      <c r="B2378">
        <v>115</v>
      </c>
      <c r="C2378">
        <v>56702901</v>
      </c>
      <c r="D2378" t="s">
        <v>256</v>
      </c>
      <c r="E2378" t="s">
        <v>4308</v>
      </c>
      <c r="F2378" t="s">
        <v>15</v>
      </c>
      <c r="G2378" t="s">
        <v>16</v>
      </c>
      <c r="H2378">
        <v>60000000</v>
      </c>
      <c r="I2378">
        <v>6.5</v>
      </c>
      <c r="J2378" t="str">
        <f>IF(ISNUMBER(SEARCH("|",D2378)),LEFT(D2378,SEARCH("|",D2378)-1),D2378)</f>
        <v>Drama</v>
      </c>
      <c r="K2378">
        <f>(C2378-H2378)</f>
        <v>-3297099</v>
      </c>
      <c r="L2378">
        <f>CORREL(H2378:H6163,C2378:C6163)</f>
        <v>6.1214330464903467E-2</v>
      </c>
    </row>
    <row r="2379" spans="1:12">
      <c r="A2379" t="s">
        <v>4309</v>
      </c>
      <c r="B2379">
        <v>89</v>
      </c>
      <c r="C2379">
        <v>4692814</v>
      </c>
      <c r="D2379" t="s">
        <v>96</v>
      </c>
      <c r="E2379" t="s">
        <v>4310</v>
      </c>
      <c r="F2379" t="s">
        <v>15</v>
      </c>
      <c r="G2379" t="s">
        <v>16</v>
      </c>
      <c r="H2379">
        <v>8000000</v>
      </c>
      <c r="I2379">
        <v>5.0999999999999996</v>
      </c>
      <c r="J2379" t="str">
        <f>IF(ISNUMBER(SEARCH("|",D2379)),LEFT(D2379,SEARCH("|",D2379)-1),D2379)</f>
        <v>Comedy</v>
      </c>
      <c r="K2379">
        <f>(C2379-H2379)</f>
        <v>-3307186</v>
      </c>
      <c r="L2379">
        <f>CORREL(H2379:H6164,C2379:C6164)</f>
        <v>6.1253604350582684E-2</v>
      </c>
    </row>
    <row r="2380" spans="1:12">
      <c r="A2380" t="s">
        <v>4311</v>
      </c>
      <c r="B2380">
        <v>63</v>
      </c>
      <c r="C2380">
        <v>26687172</v>
      </c>
      <c r="D2380" t="s">
        <v>978</v>
      </c>
      <c r="E2380" t="s">
        <v>4312</v>
      </c>
      <c r="F2380" t="s">
        <v>15</v>
      </c>
      <c r="G2380" t="s">
        <v>16</v>
      </c>
      <c r="H2380">
        <v>30000000</v>
      </c>
      <c r="I2380">
        <v>7.3</v>
      </c>
      <c r="J2380" t="str">
        <f>IF(ISNUMBER(SEARCH("|",D2380)),LEFT(D2380,SEARCH("|",D2380)-1),D2380)</f>
        <v>Adventure</v>
      </c>
      <c r="K2380">
        <f>(C2380-H2380)</f>
        <v>-3312828</v>
      </c>
      <c r="L2380">
        <f>CORREL(H2380:H6165,C2380:C6165)</f>
        <v>6.1193591948486808E-2</v>
      </c>
    </row>
    <row r="2381" spans="1:12">
      <c r="A2381" t="s">
        <v>544</v>
      </c>
      <c r="B2381">
        <v>112</v>
      </c>
      <c r="C2381">
        <v>36665854</v>
      </c>
      <c r="D2381" t="s">
        <v>35</v>
      </c>
      <c r="E2381" t="s">
        <v>4313</v>
      </c>
      <c r="F2381" t="s">
        <v>15</v>
      </c>
      <c r="G2381" t="s">
        <v>357</v>
      </c>
      <c r="H2381">
        <v>40000000</v>
      </c>
      <c r="I2381">
        <v>6.4</v>
      </c>
      <c r="J2381" t="str">
        <f>IF(ISNUMBER(SEARCH("|",D2381)),LEFT(D2381,SEARCH("|",D2381)-1),D2381)</f>
        <v>Action</v>
      </c>
      <c r="K2381">
        <f>(C2381-H2381)</f>
        <v>-3334146</v>
      </c>
      <c r="L2381">
        <f>CORREL(H2381:H6166,C2381:C6166)</f>
        <v>6.120201135432423E-2</v>
      </c>
    </row>
    <row r="2382" spans="1:12">
      <c r="A2382" t="s">
        <v>4314</v>
      </c>
      <c r="B2382">
        <v>97</v>
      </c>
      <c r="C2382">
        <v>4131640</v>
      </c>
      <c r="D2382" t="s">
        <v>397</v>
      </c>
      <c r="E2382" t="s">
        <v>4315</v>
      </c>
      <c r="F2382" t="s">
        <v>15</v>
      </c>
      <c r="G2382" t="s">
        <v>16</v>
      </c>
      <c r="H2382">
        <v>7500000</v>
      </c>
      <c r="I2382">
        <v>3.1</v>
      </c>
      <c r="J2382" t="str">
        <f>IF(ISNUMBER(SEARCH("|",D2382)),LEFT(D2382,SEARCH("|",D2382)-1),D2382)</f>
        <v>Comedy</v>
      </c>
      <c r="K2382">
        <f>(C2382-H2382)</f>
        <v>-3368360</v>
      </c>
      <c r="L2382">
        <f>CORREL(H2382:H6167,C2382:C6167)</f>
        <v>6.122874337757462E-2</v>
      </c>
    </row>
    <row r="2383" spans="1:12">
      <c r="A2383" t="s">
        <v>4316</v>
      </c>
      <c r="B2383">
        <v>105</v>
      </c>
      <c r="C2383">
        <v>123777</v>
      </c>
      <c r="D2383" t="s">
        <v>4317</v>
      </c>
      <c r="E2383" t="s">
        <v>4318</v>
      </c>
      <c r="F2383" t="s">
        <v>15</v>
      </c>
      <c r="G2383" t="s">
        <v>472</v>
      </c>
      <c r="H2383">
        <v>3500000</v>
      </c>
      <c r="I2383">
        <v>4.7</v>
      </c>
      <c r="J2383" t="str">
        <f>IF(ISNUMBER(SEARCH("|",D2383)),LEFT(D2383,SEARCH("|",D2383)-1),D2383)</f>
        <v>Action</v>
      </c>
      <c r="K2383">
        <f>(C2383-H2383)</f>
        <v>-3376223</v>
      </c>
      <c r="L2383">
        <f>CORREL(H2383:H6168,C2383:C6168)</f>
        <v>6.1166427702964959E-2</v>
      </c>
    </row>
    <row r="2384" spans="1:12">
      <c r="A2384" t="s">
        <v>4319</v>
      </c>
      <c r="B2384">
        <v>101</v>
      </c>
      <c r="C2384">
        <v>6619173</v>
      </c>
      <c r="D2384" t="s">
        <v>4320</v>
      </c>
      <c r="E2384" t="s">
        <v>4321</v>
      </c>
      <c r="F2384" t="s">
        <v>15</v>
      </c>
      <c r="G2384" t="s">
        <v>16</v>
      </c>
      <c r="H2384">
        <v>10000000</v>
      </c>
      <c r="I2384">
        <v>6.7</v>
      </c>
      <c r="J2384" t="str">
        <f>IF(ISNUMBER(SEARCH("|",D2384)),LEFT(D2384,SEARCH("|",D2384)-1),D2384)</f>
        <v>Adventure</v>
      </c>
      <c r="K2384">
        <f>(C2384-H2384)</f>
        <v>-3380827</v>
      </c>
      <c r="L2384">
        <f>CORREL(H2384:H6169,C2384:C6169)</f>
        <v>6.1087155565467982E-2</v>
      </c>
    </row>
    <row r="2385" spans="1:12">
      <c r="A2385" t="s">
        <v>4322</v>
      </c>
      <c r="B2385">
        <v>97</v>
      </c>
      <c r="C2385">
        <v>11614236</v>
      </c>
      <c r="D2385" t="s">
        <v>96</v>
      </c>
      <c r="E2385" t="s">
        <v>4323</v>
      </c>
      <c r="F2385" t="s">
        <v>15</v>
      </c>
      <c r="G2385" t="s">
        <v>16</v>
      </c>
      <c r="H2385">
        <v>15000000</v>
      </c>
      <c r="I2385">
        <v>5.6</v>
      </c>
      <c r="J2385" t="str">
        <f>IF(ISNUMBER(SEARCH("|",D2385)),LEFT(D2385,SEARCH("|",D2385)-1),D2385)</f>
        <v>Comedy</v>
      </c>
      <c r="K2385">
        <f>(C2385-H2385)</f>
        <v>-3385764</v>
      </c>
      <c r="L2385">
        <f>CORREL(H2385:H6170,C2385:C6170)</f>
        <v>6.1034452000388928E-2</v>
      </c>
    </row>
    <row r="2386" spans="1:12">
      <c r="A2386" t="s">
        <v>4324</v>
      </c>
      <c r="B2386">
        <v>98</v>
      </c>
      <c r="C2386">
        <v>101228</v>
      </c>
      <c r="D2386" t="s">
        <v>65</v>
      </c>
      <c r="E2386" t="s">
        <v>4325</v>
      </c>
      <c r="F2386" t="s">
        <v>15</v>
      </c>
      <c r="G2386" t="s">
        <v>16</v>
      </c>
      <c r="H2386">
        <v>3500000</v>
      </c>
      <c r="I2386">
        <v>6.4</v>
      </c>
      <c r="J2386" t="str">
        <f>IF(ISNUMBER(SEARCH("|",D2386)),LEFT(D2386,SEARCH("|",D2386)-1),D2386)</f>
        <v>Comedy</v>
      </c>
      <c r="K2386">
        <f>(C2386-H2386)</f>
        <v>-3398772</v>
      </c>
      <c r="L2386">
        <f>CORREL(H2386:H6171,C2386:C6171)</f>
        <v>6.0999914252577454E-2</v>
      </c>
    </row>
    <row r="2387" spans="1:12">
      <c r="A2387" t="s">
        <v>3947</v>
      </c>
      <c r="B2387">
        <v>104</v>
      </c>
      <c r="C2387">
        <v>2600000</v>
      </c>
      <c r="D2387" t="s">
        <v>318</v>
      </c>
      <c r="E2387" t="s">
        <v>4326</v>
      </c>
      <c r="F2387" t="s">
        <v>15</v>
      </c>
      <c r="G2387" t="s">
        <v>153</v>
      </c>
      <c r="H2387">
        <v>6000000</v>
      </c>
      <c r="I2387">
        <v>7.5</v>
      </c>
      <c r="J2387" t="str">
        <f>IF(ISNUMBER(SEARCH("|",D2387)),LEFT(D2387,SEARCH("|",D2387)-1),D2387)</f>
        <v>Drama</v>
      </c>
      <c r="K2387">
        <f>(C2387-H2387)</f>
        <v>-3400000</v>
      </c>
      <c r="L2387">
        <f>CORREL(H2387:H6172,C2387:C6172)</f>
        <v>6.0920231143832063E-2</v>
      </c>
    </row>
    <row r="2388" spans="1:12">
      <c r="A2388" t="s">
        <v>1832</v>
      </c>
      <c r="B2388">
        <v>122</v>
      </c>
      <c r="C2388">
        <v>31598308</v>
      </c>
      <c r="D2388" t="s">
        <v>372</v>
      </c>
      <c r="E2388" t="s">
        <v>4327</v>
      </c>
      <c r="F2388" t="s">
        <v>15</v>
      </c>
      <c r="G2388" t="s">
        <v>16</v>
      </c>
      <c r="H2388">
        <v>35000000</v>
      </c>
      <c r="I2388">
        <v>6.8</v>
      </c>
      <c r="J2388" t="str">
        <f>IF(ISNUMBER(SEARCH("|",D2388)),LEFT(D2388,SEARCH("|",D2388)-1),D2388)</f>
        <v>Horror</v>
      </c>
      <c r="K2388">
        <f>(C2388-H2388)</f>
        <v>-3401692</v>
      </c>
      <c r="L2388">
        <f>CORREL(H2388:H6173,C2388:C6173)</f>
        <v>6.0851112545206879E-2</v>
      </c>
    </row>
    <row r="2389" spans="1:12">
      <c r="A2389" t="s">
        <v>2233</v>
      </c>
      <c r="B2389">
        <v>91</v>
      </c>
      <c r="C2389">
        <v>96793</v>
      </c>
      <c r="D2389" t="s">
        <v>1727</v>
      </c>
      <c r="E2389" t="s">
        <v>4328</v>
      </c>
      <c r="F2389" t="s">
        <v>15</v>
      </c>
      <c r="G2389" t="s">
        <v>16</v>
      </c>
      <c r="H2389">
        <v>3500000</v>
      </c>
      <c r="I2389">
        <v>5.3</v>
      </c>
      <c r="J2389" t="str">
        <f>IF(ISNUMBER(SEARCH("|",D2389)),LEFT(D2389,SEARCH("|",D2389)-1),D2389)</f>
        <v>Action</v>
      </c>
      <c r="K2389">
        <f>(C2389-H2389)</f>
        <v>-3403207</v>
      </c>
      <c r="L2389">
        <f>CORREL(H2389:H6174,C2389:C6174)</f>
        <v>6.0869492214560519E-2</v>
      </c>
    </row>
    <row r="2390" spans="1:12">
      <c r="A2390" t="s">
        <v>4329</v>
      </c>
      <c r="B2390">
        <v>99</v>
      </c>
      <c r="C2390">
        <v>562059</v>
      </c>
      <c r="D2390" t="s">
        <v>493</v>
      </c>
      <c r="E2390" t="s">
        <v>4330</v>
      </c>
      <c r="F2390" t="s">
        <v>15</v>
      </c>
      <c r="G2390" t="s">
        <v>16</v>
      </c>
      <c r="H2390">
        <v>4000000</v>
      </c>
      <c r="I2390">
        <v>7</v>
      </c>
      <c r="J2390" t="str">
        <f>IF(ISNUMBER(SEARCH("|",D2390)),LEFT(D2390,SEARCH("|",D2390)-1),D2390)</f>
        <v>Drama</v>
      </c>
      <c r="K2390">
        <f>(C2390-H2390)</f>
        <v>-3437941</v>
      </c>
      <c r="L2390">
        <f>CORREL(H2390:H6175,C2390:C6175)</f>
        <v>6.0789504807183807E-2</v>
      </c>
    </row>
    <row r="2391" spans="1:12">
      <c r="A2391" t="s">
        <v>1223</v>
      </c>
      <c r="B2391">
        <v>136</v>
      </c>
      <c r="C2391">
        <v>21554585</v>
      </c>
      <c r="D2391" t="s">
        <v>385</v>
      </c>
      <c r="E2391" t="s">
        <v>4331</v>
      </c>
      <c r="F2391" t="s">
        <v>15</v>
      </c>
      <c r="G2391" t="s">
        <v>16</v>
      </c>
      <c r="H2391">
        <v>25000000</v>
      </c>
      <c r="I2391">
        <v>6.9</v>
      </c>
      <c r="J2391" t="str">
        <f>IF(ISNUMBER(SEARCH("|",D2391)),LEFT(D2391,SEARCH("|",D2391)-1),D2391)</f>
        <v>Drama</v>
      </c>
      <c r="K2391">
        <f>(C2391-H2391)</f>
        <v>-3445415</v>
      </c>
      <c r="L2391">
        <f>CORREL(H2391:H6176,C2391:C6176)</f>
        <v>6.0711457563872459E-2</v>
      </c>
    </row>
    <row r="2392" spans="1:12">
      <c r="A2392" t="s">
        <v>4332</v>
      </c>
      <c r="B2392">
        <v>103</v>
      </c>
      <c r="C2392">
        <v>542860</v>
      </c>
      <c r="D2392" t="s">
        <v>1817</v>
      </c>
      <c r="E2392" t="s">
        <v>4333</v>
      </c>
      <c r="F2392" t="s">
        <v>4334</v>
      </c>
      <c r="G2392" t="s">
        <v>4335</v>
      </c>
      <c r="H2392">
        <v>4000000</v>
      </c>
      <c r="I2392">
        <v>7.1</v>
      </c>
      <c r="J2392" t="str">
        <f>IF(ISNUMBER(SEARCH("|",D2392)),LEFT(D2392,SEARCH("|",D2392)-1),D2392)</f>
        <v>Drama</v>
      </c>
      <c r="K2392">
        <f>(C2392-H2392)</f>
        <v>-3457140</v>
      </c>
      <c r="L2392">
        <f>CORREL(H2392:H6177,C2392:C6177)</f>
        <v>6.0707072500776504E-2</v>
      </c>
    </row>
    <row r="2393" spans="1:12">
      <c r="A2393" t="s">
        <v>4336</v>
      </c>
      <c r="B2393">
        <v>95</v>
      </c>
      <c r="C2393">
        <v>37606</v>
      </c>
      <c r="D2393" t="s">
        <v>245</v>
      </c>
      <c r="E2393" t="s">
        <v>4337</v>
      </c>
      <c r="F2393" t="s">
        <v>15</v>
      </c>
      <c r="G2393" t="s">
        <v>472</v>
      </c>
      <c r="H2393">
        <v>3500000</v>
      </c>
      <c r="I2393">
        <v>6.8</v>
      </c>
      <c r="J2393" t="str">
        <f>IF(ISNUMBER(SEARCH("|",D2393)),LEFT(D2393,SEARCH("|",D2393)-1),D2393)</f>
        <v>Comedy</v>
      </c>
      <c r="K2393">
        <f>(C2393-H2393)</f>
        <v>-3462394</v>
      </c>
      <c r="L2393">
        <f>CORREL(H2393:H6178,C2393:C6178)</f>
        <v>6.0628779300750023E-2</v>
      </c>
    </row>
    <row r="2394" spans="1:12">
      <c r="A2394" t="s">
        <v>4338</v>
      </c>
      <c r="B2394">
        <v>94</v>
      </c>
      <c r="C2394">
        <v>9030581</v>
      </c>
      <c r="D2394" t="s">
        <v>318</v>
      </c>
      <c r="E2394" t="s">
        <v>4339</v>
      </c>
      <c r="F2394" t="s">
        <v>15</v>
      </c>
      <c r="G2394" t="s">
        <v>153</v>
      </c>
      <c r="H2394">
        <v>12500000</v>
      </c>
      <c r="I2394">
        <v>7.8</v>
      </c>
      <c r="J2394" t="str">
        <f>IF(ISNUMBER(SEARCH("|",D2394)),LEFT(D2394,SEARCH("|",D2394)-1),D2394)</f>
        <v>Drama</v>
      </c>
      <c r="K2394">
        <f>(C2394-H2394)</f>
        <v>-3469419</v>
      </c>
      <c r="L2394">
        <f>CORREL(H2394:H6179,C2394:C6179)</f>
        <v>6.0548133192416899E-2</v>
      </c>
    </row>
    <row r="2395" spans="1:12">
      <c r="A2395" t="s">
        <v>3767</v>
      </c>
      <c r="B2395">
        <v>100</v>
      </c>
      <c r="C2395">
        <v>29233</v>
      </c>
      <c r="D2395" t="s">
        <v>768</v>
      </c>
      <c r="E2395" t="s">
        <v>4340</v>
      </c>
      <c r="F2395" t="s">
        <v>15</v>
      </c>
      <c r="G2395" t="s">
        <v>16</v>
      </c>
      <c r="H2395">
        <v>3500000</v>
      </c>
      <c r="I2395">
        <v>7</v>
      </c>
      <c r="J2395" t="str">
        <f>IF(ISNUMBER(SEARCH("|",D2395)),LEFT(D2395,SEARCH("|",D2395)-1),D2395)</f>
        <v>Documentary</v>
      </c>
      <c r="K2395">
        <f>(C2395-H2395)</f>
        <v>-3470767</v>
      </c>
      <c r="L2395">
        <f>CORREL(H2395:H6180,C2395:C6180)</f>
        <v>6.0503788508594537E-2</v>
      </c>
    </row>
    <row r="2396" spans="1:12">
      <c r="A2396" t="s">
        <v>3069</v>
      </c>
      <c r="B2396">
        <v>108</v>
      </c>
      <c r="C2396">
        <v>26525834</v>
      </c>
      <c r="D2396" t="s">
        <v>233</v>
      </c>
      <c r="E2396" t="s">
        <v>4341</v>
      </c>
      <c r="F2396" t="s">
        <v>15</v>
      </c>
      <c r="G2396" t="s">
        <v>16</v>
      </c>
      <c r="H2396">
        <v>30000000</v>
      </c>
      <c r="I2396">
        <v>6.8</v>
      </c>
      <c r="J2396" t="str">
        <f>IF(ISNUMBER(SEARCH("|",D2396)),LEFT(D2396,SEARCH("|",D2396)-1),D2396)</f>
        <v>Comedy</v>
      </c>
      <c r="K2396">
        <f>(C2396-H2396)</f>
        <v>-3474166</v>
      </c>
      <c r="L2396">
        <f>CORREL(H2396:H6181,C2396:C6181)</f>
        <v>6.042286670808978E-2</v>
      </c>
    </row>
    <row r="2397" spans="1:12">
      <c r="A2397" t="s">
        <v>4342</v>
      </c>
      <c r="B2397">
        <v>74</v>
      </c>
      <c r="C2397">
        <v>6491350</v>
      </c>
      <c r="D2397" t="s">
        <v>4343</v>
      </c>
      <c r="E2397" t="s">
        <v>4344</v>
      </c>
      <c r="F2397" t="s">
        <v>15</v>
      </c>
      <c r="G2397" t="s">
        <v>16</v>
      </c>
      <c r="H2397">
        <v>10000000</v>
      </c>
      <c r="I2397">
        <v>5.8</v>
      </c>
      <c r="J2397" t="str">
        <f>IF(ISNUMBER(SEARCH("|",D2397)),LEFT(D2397,SEARCH("|",D2397)-1),D2397)</f>
        <v>Animation</v>
      </c>
      <c r="K2397">
        <f>(C2397-H2397)</f>
        <v>-3508650</v>
      </c>
      <c r="L2397">
        <f>CORREL(H2397:H6182,C2397:C6182)</f>
        <v>6.0430641826046912E-2</v>
      </c>
    </row>
    <row r="2398" spans="1:12">
      <c r="A2398" t="s">
        <v>4345</v>
      </c>
      <c r="B2398">
        <v>96</v>
      </c>
      <c r="C2398">
        <v>1474508</v>
      </c>
      <c r="D2398" t="s">
        <v>65</v>
      </c>
      <c r="E2398" t="s">
        <v>4346</v>
      </c>
      <c r="F2398" t="s">
        <v>15</v>
      </c>
      <c r="G2398" t="s">
        <v>16</v>
      </c>
      <c r="H2398">
        <v>5000000</v>
      </c>
      <c r="I2398">
        <v>6.5</v>
      </c>
      <c r="J2398" t="str">
        <f>IF(ISNUMBER(SEARCH("|",D2398)),LEFT(D2398,SEARCH("|",D2398)-1),D2398)</f>
        <v>Comedy</v>
      </c>
      <c r="K2398">
        <f>(C2398-H2398)</f>
        <v>-3525492</v>
      </c>
      <c r="L2398">
        <f>CORREL(H2398:H6183,C2398:C6183)</f>
        <v>6.0376495464195809E-2</v>
      </c>
    </row>
    <row r="2399" spans="1:12">
      <c r="A2399" t="s">
        <v>352</v>
      </c>
      <c r="B2399">
        <v>124</v>
      </c>
      <c r="C2399">
        <v>126464904</v>
      </c>
      <c r="D2399" t="s">
        <v>816</v>
      </c>
      <c r="E2399" t="s">
        <v>4347</v>
      </c>
      <c r="F2399" t="s">
        <v>15</v>
      </c>
      <c r="G2399" t="s">
        <v>16</v>
      </c>
      <c r="H2399">
        <v>130000000</v>
      </c>
      <c r="I2399">
        <v>7</v>
      </c>
      <c r="J2399" t="str">
        <f>IF(ISNUMBER(SEARCH("|",D2399)),LEFT(D2399,SEARCH("|",D2399)-1),D2399)</f>
        <v>Adventure</v>
      </c>
      <c r="K2399">
        <f>(C2399-H2399)</f>
        <v>-3535096</v>
      </c>
      <c r="L2399">
        <f>CORREL(H2399:H6184,C2399:C6184)</f>
        <v>6.0301671709432632E-2</v>
      </c>
    </row>
    <row r="2400" spans="1:12">
      <c r="A2400" t="s">
        <v>422</v>
      </c>
      <c r="B2400">
        <v>124</v>
      </c>
      <c r="C2400">
        <v>56443482</v>
      </c>
      <c r="D2400" t="s">
        <v>4348</v>
      </c>
      <c r="E2400" t="s">
        <v>4349</v>
      </c>
      <c r="F2400" t="s">
        <v>15</v>
      </c>
      <c r="G2400" t="s">
        <v>16</v>
      </c>
      <c r="H2400">
        <v>60000000</v>
      </c>
      <c r="I2400">
        <v>6.6</v>
      </c>
      <c r="J2400" t="str">
        <f>IF(ISNUMBER(SEARCH("|",D2400)),LEFT(D2400,SEARCH("|",D2400)-1),D2400)</f>
        <v>Biography</v>
      </c>
      <c r="K2400">
        <f>(C2400-H2400)</f>
        <v>-3556518</v>
      </c>
      <c r="L2400">
        <f>CORREL(H2400:H6185,C2400:C6185)</f>
        <v>6.0133562996624798E-2</v>
      </c>
    </row>
    <row r="2401" spans="1:12">
      <c r="A2401" t="s">
        <v>1613</v>
      </c>
      <c r="B2401">
        <v>119</v>
      </c>
      <c r="C2401">
        <v>4992159</v>
      </c>
      <c r="D2401" t="s">
        <v>2295</v>
      </c>
      <c r="E2401" t="s">
        <v>4350</v>
      </c>
      <c r="F2401" t="s">
        <v>15</v>
      </c>
      <c r="G2401" t="s">
        <v>16</v>
      </c>
      <c r="H2401">
        <v>8550000</v>
      </c>
      <c r="I2401">
        <v>5.6</v>
      </c>
      <c r="J2401" t="str">
        <f>IF(ISNUMBER(SEARCH("|",D2401)),LEFT(D2401,SEARCH("|",D2401)-1),D2401)</f>
        <v>Comedy</v>
      </c>
      <c r="K2401">
        <f>(C2401-H2401)</f>
        <v>-3557841</v>
      </c>
      <c r="L2401">
        <f>CORREL(H2401:H6186,C2401:C6186)</f>
        <v>6.0173675933923775E-2</v>
      </c>
    </row>
    <row r="2402" spans="1:12">
      <c r="A2402" t="s">
        <v>1678</v>
      </c>
      <c r="B2402">
        <v>106</v>
      </c>
      <c r="C2402">
        <v>399793</v>
      </c>
      <c r="D2402" t="s">
        <v>256</v>
      </c>
      <c r="E2402" t="s">
        <v>4351</v>
      </c>
      <c r="F2402" t="s">
        <v>15</v>
      </c>
      <c r="G2402" t="s">
        <v>16</v>
      </c>
      <c r="H2402">
        <v>4000000</v>
      </c>
      <c r="I2402">
        <v>5.4</v>
      </c>
      <c r="J2402" t="str">
        <f>IF(ISNUMBER(SEARCH("|",D2402)),LEFT(D2402,SEARCH("|",D2402)-1),D2402)</f>
        <v>Drama</v>
      </c>
      <c r="K2402">
        <f>(C2402-H2402)</f>
        <v>-3600207</v>
      </c>
      <c r="L2402">
        <f>CORREL(H2402:H6187,C2402:C6187)</f>
        <v>6.0113513060381797E-2</v>
      </c>
    </row>
    <row r="2403" spans="1:12">
      <c r="A2403" t="s">
        <v>622</v>
      </c>
      <c r="B2403">
        <v>86</v>
      </c>
      <c r="C2403">
        <v>10397365</v>
      </c>
      <c r="D2403" t="s">
        <v>4352</v>
      </c>
      <c r="E2403" t="s">
        <v>4353</v>
      </c>
      <c r="F2403" t="s">
        <v>15</v>
      </c>
      <c r="G2403" t="s">
        <v>16</v>
      </c>
      <c r="H2403">
        <v>14000000</v>
      </c>
      <c r="I2403">
        <v>5.4</v>
      </c>
      <c r="J2403" t="str">
        <f>IF(ISNUMBER(SEARCH("|",D2403)),LEFT(D2403,SEARCH("|",D2403)-1),D2403)</f>
        <v>Comedy</v>
      </c>
      <c r="K2403">
        <f>(C2403-H2403)</f>
        <v>-3602635</v>
      </c>
      <c r="L2403">
        <f>CORREL(H2403:H6188,C2403:C6188)</f>
        <v>6.0033878694615989E-2</v>
      </c>
    </row>
    <row r="2404" spans="1:12">
      <c r="A2404" t="s">
        <v>4354</v>
      </c>
      <c r="B2404">
        <v>112</v>
      </c>
      <c r="C2404">
        <v>375723</v>
      </c>
      <c r="D2404" t="s">
        <v>65</v>
      </c>
      <c r="E2404" t="s">
        <v>4355</v>
      </c>
      <c r="F2404" t="s">
        <v>3025</v>
      </c>
      <c r="G2404" t="s">
        <v>3026</v>
      </c>
      <c r="H2404">
        <v>4000000</v>
      </c>
      <c r="I2404">
        <v>7.9</v>
      </c>
      <c r="J2404" t="str">
        <f>IF(ISNUMBER(SEARCH("|",D2404)),LEFT(D2404,SEARCH("|",D2404)-1),D2404)</f>
        <v>Comedy</v>
      </c>
      <c r="K2404">
        <f>(C2404-H2404)</f>
        <v>-3624277</v>
      </c>
      <c r="L2404">
        <f>CORREL(H2404:H6189,C2404:C6189)</f>
        <v>5.9994223098270662E-2</v>
      </c>
    </row>
    <row r="2405" spans="1:12">
      <c r="A2405" t="s">
        <v>861</v>
      </c>
      <c r="B2405">
        <v>117</v>
      </c>
      <c r="C2405">
        <v>371897</v>
      </c>
      <c r="D2405" t="s">
        <v>256</v>
      </c>
      <c r="E2405" t="s">
        <v>4356</v>
      </c>
      <c r="F2405" t="s">
        <v>15</v>
      </c>
      <c r="G2405" t="s">
        <v>16</v>
      </c>
      <c r="H2405">
        <v>4000000</v>
      </c>
      <c r="I2405">
        <v>6.9</v>
      </c>
      <c r="J2405" t="str">
        <f>IF(ISNUMBER(SEARCH("|",D2405)),LEFT(D2405,SEARCH("|",D2405)-1),D2405)</f>
        <v>Drama</v>
      </c>
      <c r="K2405">
        <f>(C2405-H2405)</f>
        <v>-3628103</v>
      </c>
      <c r="L2405">
        <f>CORREL(H2405:H6190,C2405:C6190)</f>
        <v>5.9914273962143758E-2</v>
      </c>
    </row>
    <row r="2406" spans="1:12">
      <c r="A2406" t="s">
        <v>2263</v>
      </c>
      <c r="B2406">
        <v>122</v>
      </c>
      <c r="C2406">
        <v>871577</v>
      </c>
      <c r="D2406" t="s">
        <v>1108</v>
      </c>
      <c r="E2406" t="s">
        <v>4357</v>
      </c>
      <c r="F2406" t="s">
        <v>15</v>
      </c>
      <c r="G2406" t="s">
        <v>153</v>
      </c>
      <c r="H2406">
        <v>4500000</v>
      </c>
      <c r="I2406">
        <v>7.7</v>
      </c>
      <c r="J2406" t="str">
        <f>IF(ISNUMBER(SEARCH("|",D2406)),LEFT(D2406,SEARCH("|",D2406)-1),D2406)</f>
        <v>Biography</v>
      </c>
      <c r="K2406">
        <f>(C2406-H2406)</f>
        <v>-3628423</v>
      </c>
      <c r="L2406">
        <f>CORREL(H2406:H6191,C2406:C6191)</f>
        <v>5.9834166397739592E-2</v>
      </c>
    </row>
    <row r="2407" spans="1:12">
      <c r="A2407" t="s">
        <v>4358</v>
      </c>
      <c r="B2407">
        <v>102</v>
      </c>
      <c r="C2407">
        <v>106369117</v>
      </c>
      <c r="D2407" t="s">
        <v>261</v>
      </c>
      <c r="E2407" t="s">
        <v>4359</v>
      </c>
      <c r="F2407" t="s">
        <v>15</v>
      </c>
      <c r="G2407" t="s">
        <v>16</v>
      </c>
      <c r="H2407">
        <v>110000000</v>
      </c>
      <c r="I2407">
        <v>6.2</v>
      </c>
      <c r="J2407" t="str">
        <f>IF(ISNUMBER(SEARCH("|",D2407)),LEFT(D2407,SEARCH("|",D2407)-1),D2407)</f>
        <v>Action</v>
      </c>
      <c r="K2407">
        <f>(C2407-H2407)</f>
        <v>-3630883</v>
      </c>
      <c r="L2407">
        <f>CORREL(H2407:H6192,C2407:C6192)</f>
        <v>5.9756117872187937E-2</v>
      </c>
    </row>
    <row r="2408" spans="1:12">
      <c r="A2408" t="s">
        <v>4360</v>
      </c>
      <c r="B2408">
        <v>79</v>
      </c>
      <c r="C2408">
        <v>4350774</v>
      </c>
      <c r="D2408" t="s">
        <v>96</v>
      </c>
      <c r="E2408" t="s">
        <v>4361</v>
      </c>
      <c r="F2408" t="s">
        <v>15</v>
      </c>
      <c r="G2408" t="s">
        <v>16</v>
      </c>
      <c r="H2408">
        <v>8000000</v>
      </c>
      <c r="I2408">
        <v>6.5</v>
      </c>
      <c r="J2408" t="str">
        <f>IF(ISNUMBER(SEARCH("|",D2408)),LEFT(D2408,SEARCH("|",D2408)-1),D2408)</f>
        <v>Comedy</v>
      </c>
      <c r="K2408">
        <f>(C2408-H2408)</f>
        <v>-3649226</v>
      </c>
      <c r="L2408">
        <f>CORREL(H2408:H6193,C2408:C6193)</f>
        <v>5.9688186899966786E-2</v>
      </c>
    </row>
    <row r="2409" spans="1:12">
      <c r="A2409" t="s">
        <v>4362</v>
      </c>
      <c r="B2409">
        <v>85</v>
      </c>
      <c r="C2409">
        <v>100669</v>
      </c>
      <c r="D2409" t="s">
        <v>65</v>
      </c>
      <c r="E2409" t="s">
        <v>4363</v>
      </c>
      <c r="F2409" t="s">
        <v>15</v>
      </c>
      <c r="G2409" t="s">
        <v>16</v>
      </c>
      <c r="H2409">
        <v>3800000</v>
      </c>
      <c r="I2409">
        <v>5.8</v>
      </c>
      <c r="J2409" t="str">
        <f>IF(ISNUMBER(SEARCH("|",D2409)),LEFT(D2409,SEARCH("|",D2409)-1),D2409)</f>
        <v>Comedy</v>
      </c>
      <c r="K2409">
        <f>(C2409-H2409)</f>
        <v>-3699331</v>
      </c>
      <c r="L2409">
        <f>CORREL(H2409:H6194,C2409:C6194)</f>
        <v>5.9624891723628802E-2</v>
      </c>
    </row>
    <row r="2410" spans="1:12">
      <c r="A2410" t="s">
        <v>115</v>
      </c>
      <c r="B2410">
        <v>87</v>
      </c>
      <c r="C2410">
        <v>35287788</v>
      </c>
      <c r="D2410" t="s">
        <v>4364</v>
      </c>
      <c r="E2410" t="s">
        <v>4365</v>
      </c>
      <c r="F2410" t="s">
        <v>15</v>
      </c>
      <c r="G2410" t="s">
        <v>16</v>
      </c>
      <c r="H2410">
        <v>39000000</v>
      </c>
      <c r="I2410">
        <v>7</v>
      </c>
      <c r="J2410" t="str">
        <f>IF(ISNUMBER(SEARCH("|",D2410)),LEFT(D2410,SEARCH("|",D2410)-1),D2410)</f>
        <v>Animation</v>
      </c>
      <c r="K2410">
        <f>(C2410-H2410)</f>
        <v>-3712212</v>
      </c>
      <c r="L2410">
        <f>CORREL(H2410:H6195,C2410:C6195)</f>
        <v>5.954328919795978E-2</v>
      </c>
    </row>
    <row r="2411" spans="1:12">
      <c r="A2411" t="s">
        <v>4366</v>
      </c>
      <c r="B2411">
        <v>125</v>
      </c>
      <c r="C2411">
        <v>1110286</v>
      </c>
      <c r="D2411" t="s">
        <v>20</v>
      </c>
      <c r="E2411" t="s">
        <v>4367</v>
      </c>
      <c r="F2411" t="s">
        <v>15</v>
      </c>
      <c r="G2411" t="s">
        <v>16</v>
      </c>
      <c r="H2411">
        <v>4825000</v>
      </c>
      <c r="I2411">
        <v>7.2</v>
      </c>
      <c r="J2411" t="str">
        <f>IF(ISNUMBER(SEARCH("|",D2411)),LEFT(D2411,SEARCH("|",D2411)-1),D2411)</f>
        <v>Drama</v>
      </c>
      <c r="K2411">
        <f>(C2411-H2411)</f>
        <v>-3714714</v>
      </c>
      <c r="L2411">
        <f>CORREL(H2411:H6196,C2411:C6196)</f>
        <v>5.9568298942398824E-2</v>
      </c>
    </row>
    <row r="2412" spans="1:12">
      <c r="A2412" t="s">
        <v>625</v>
      </c>
      <c r="B2412">
        <v>123</v>
      </c>
      <c r="C2412">
        <v>36283504</v>
      </c>
      <c r="D2412" t="s">
        <v>552</v>
      </c>
      <c r="E2412" t="s">
        <v>4368</v>
      </c>
      <c r="F2412" t="s">
        <v>15</v>
      </c>
      <c r="G2412" t="s">
        <v>1097</v>
      </c>
      <c r="H2412">
        <v>40000000</v>
      </c>
      <c r="I2412">
        <v>6.5</v>
      </c>
      <c r="J2412" t="str">
        <f>IF(ISNUMBER(SEARCH("|",D2412)),LEFT(D2412,SEARCH("|",D2412)-1),D2412)</f>
        <v>Mystery</v>
      </c>
      <c r="K2412">
        <f>(C2412-H2412)</f>
        <v>-3716496</v>
      </c>
      <c r="L2412">
        <f>CORREL(H2412:H6197,C2412:C6197)</f>
        <v>5.9491040978127747E-2</v>
      </c>
    </row>
    <row r="2413" spans="1:12">
      <c r="A2413" t="s">
        <v>4369</v>
      </c>
      <c r="B2413">
        <v>99</v>
      </c>
      <c r="C2413">
        <v>274385</v>
      </c>
      <c r="D2413" t="s">
        <v>65</v>
      </c>
      <c r="E2413" t="s">
        <v>4370</v>
      </c>
      <c r="F2413" t="s">
        <v>2656</v>
      </c>
      <c r="G2413" t="s">
        <v>1097</v>
      </c>
      <c r="H2413">
        <v>4000000</v>
      </c>
      <c r="I2413">
        <v>7.3</v>
      </c>
      <c r="J2413" t="str">
        <f>IF(ISNUMBER(SEARCH("|",D2413)),LEFT(D2413,SEARCH("|",D2413)-1),D2413)</f>
        <v>Comedy</v>
      </c>
      <c r="K2413">
        <f>(C2413-H2413)</f>
        <v>-3725615</v>
      </c>
      <c r="L2413">
        <f>CORREL(H2413:H6198,C2413:C6198)</f>
        <v>5.9517635699801591E-2</v>
      </c>
    </row>
    <row r="2414" spans="1:12">
      <c r="A2414" t="s">
        <v>609</v>
      </c>
      <c r="B2414">
        <v>94</v>
      </c>
      <c r="C2414">
        <v>24268828</v>
      </c>
      <c r="D2414" t="s">
        <v>4371</v>
      </c>
      <c r="E2414" t="s">
        <v>4372</v>
      </c>
      <c r="F2414" t="s">
        <v>15</v>
      </c>
      <c r="G2414" t="s">
        <v>16</v>
      </c>
      <c r="H2414">
        <v>28000000</v>
      </c>
      <c r="I2414">
        <v>5.4</v>
      </c>
      <c r="J2414" t="str">
        <f>IF(ISNUMBER(SEARCH("|",D2414)),LEFT(D2414,SEARCH("|",D2414)-1),D2414)</f>
        <v>Action</v>
      </c>
      <c r="K2414">
        <f>(C2414-H2414)</f>
        <v>-3731172</v>
      </c>
      <c r="L2414">
        <f>CORREL(H2414:H6199,C2414:C6199)</f>
        <v>5.9436547767002301E-2</v>
      </c>
    </row>
    <row r="2415" spans="1:12">
      <c r="A2415" t="s">
        <v>115</v>
      </c>
      <c r="B2415">
        <v>125</v>
      </c>
      <c r="C2415">
        <v>66257002</v>
      </c>
      <c r="D2415" t="s">
        <v>2959</v>
      </c>
      <c r="E2415" t="s">
        <v>4373</v>
      </c>
      <c r="F2415" t="s">
        <v>15</v>
      </c>
      <c r="G2415" t="s">
        <v>16</v>
      </c>
      <c r="H2415">
        <v>70000000</v>
      </c>
      <c r="I2415">
        <v>8</v>
      </c>
      <c r="J2415" t="str">
        <f>IF(ISNUMBER(SEARCH("|",D2415)),LEFT(D2415,SEARCH("|",D2415)-1),D2415)</f>
        <v>Adventure</v>
      </c>
      <c r="K2415">
        <f>(C2415-H2415)</f>
        <v>-3742998</v>
      </c>
      <c r="L2415">
        <f>CORREL(H2415:H6200,C2415:C6200)</f>
        <v>5.9438996320158637E-2</v>
      </c>
    </row>
    <row r="2416" spans="1:12">
      <c r="A2416" t="s">
        <v>1085</v>
      </c>
      <c r="B2416">
        <v>124</v>
      </c>
      <c r="C2416">
        <v>16248701</v>
      </c>
      <c r="D2416" t="s">
        <v>256</v>
      </c>
      <c r="E2416" t="s">
        <v>4374</v>
      </c>
      <c r="F2416" t="s">
        <v>15</v>
      </c>
      <c r="G2416" t="s">
        <v>16</v>
      </c>
      <c r="H2416">
        <v>20000000</v>
      </c>
      <c r="I2416">
        <v>7.7</v>
      </c>
      <c r="J2416" t="str">
        <f>IF(ISNUMBER(SEARCH("|",D2416)),LEFT(D2416,SEARCH("|",D2416)-1),D2416)</f>
        <v>Drama</v>
      </c>
      <c r="K2416">
        <f>(C2416-H2416)</f>
        <v>-3751299</v>
      </c>
      <c r="L2416">
        <f>CORREL(H2416:H6201,C2416:C6201)</f>
        <v>5.9474477451952994E-2</v>
      </c>
    </row>
    <row r="2417" spans="1:12">
      <c r="A2417" t="s">
        <v>4375</v>
      </c>
      <c r="B2417">
        <v>111</v>
      </c>
      <c r="C2417">
        <v>228524</v>
      </c>
      <c r="D2417" t="s">
        <v>65</v>
      </c>
      <c r="E2417" t="s">
        <v>4376</v>
      </c>
      <c r="F2417" t="s">
        <v>15</v>
      </c>
      <c r="G2417" t="s">
        <v>16</v>
      </c>
      <c r="H2417">
        <v>4000000</v>
      </c>
      <c r="I2417">
        <v>7.3</v>
      </c>
      <c r="J2417" t="str">
        <f>IF(ISNUMBER(SEARCH("|",D2417)),LEFT(D2417,SEARCH("|",D2417)-1),D2417)</f>
        <v>Comedy</v>
      </c>
      <c r="K2417">
        <f>(C2417-H2417)</f>
        <v>-3771476</v>
      </c>
      <c r="L2417">
        <f>CORREL(H2417:H6202,C2417:C6202)</f>
        <v>5.9454278859412298E-2</v>
      </c>
    </row>
    <row r="2418" spans="1:12">
      <c r="A2418" t="s">
        <v>3887</v>
      </c>
      <c r="B2418">
        <v>133</v>
      </c>
      <c r="C2418">
        <v>727883</v>
      </c>
      <c r="D2418" t="s">
        <v>227</v>
      </c>
      <c r="E2418" t="s">
        <v>4377</v>
      </c>
      <c r="F2418" t="s">
        <v>15</v>
      </c>
      <c r="G2418" t="s">
        <v>16</v>
      </c>
      <c r="H2418">
        <v>4500000</v>
      </c>
      <c r="I2418">
        <v>8.1</v>
      </c>
      <c r="J2418" t="str">
        <f>IF(ISNUMBER(SEARCH("|",D2418)),LEFT(D2418,SEARCH("|",D2418)-1),D2418)</f>
        <v>Drama</v>
      </c>
      <c r="K2418">
        <f>(C2418-H2418)</f>
        <v>-3772117</v>
      </c>
      <c r="L2418">
        <f>CORREL(H2418:H6203,C2418:C6203)</f>
        <v>5.9372844722300033E-2</v>
      </c>
    </row>
    <row r="2419" spans="1:12">
      <c r="A2419" t="s">
        <v>4378</v>
      </c>
      <c r="B2419">
        <v>99</v>
      </c>
      <c r="C2419">
        <v>19959</v>
      </c>
      <c r="D2419" t="s">
        <v>256</v>
      </c>
      <c r="E2419" t="s">
        <v>4379</v>
      </c>
      <c r="F2419" t="s">
        <v>15</v>
      </c>
      <c r="G2419" t="s">
        <v>4380</v>
      </c>
      <c r="H2419">
        <v>3800000</v>
      </c>
      <c r="I2419">
        <v>6.9</v>
      </c>
      <c r="J2419" t="str">
        <f>IF(ISNUMBER(SEARCH("|",D2419)),LEFT(D2419,SEARCH("|",D2419)-1),D2419)</f>
        <v>Drama</v>
      </c>
      <c r="K2419">
        <f>(C2419-H2419)</f>
        <v>-3780041</v>
      </c>
      <c r="L2419">
        <f>CORREL(H2419:H6204,C2419:C6204)</f>
        <v>5.9293488796000653E-2</v>
      </c>
    </row>
    <row r="2420" spans="1:12">
      <c r="A2420" t="s">
        <v>4381</v>
      </c>
      <c r="B2420">
        <v>152</v>
      </c>
      <c r="C2420">
        <v>14873</v>
      </c>
      <c r="D2420" t="s">
        <v>4382</v>
      </c>
      <c r="E2420" t="s">
        <v>4383</v>
      </c>
      <c r="F2420" t="s">
        <v>15</v>
      </c>
      <c r="G2420" t="s">
        <v>16</v>
      </c>
      <c r="H2420">
        <v>3800000</v>
      </c>
      <c r="I2420">
        <v>6.8</v>
      </c>
      <c r="J2420" t="str">
        <f>IF(ISNUMBER(SEARCH("|",D2420)),LEFT(D2420,SEARCH("|",D2420)-1),D2420)</f>
        <v>Adventure</v>
      </c>
      <c r="K2420">
        <f>(C2420-H2420)</f>
        <v>-3785127</v>
      </c>
      <c r="L2420">
        <f>CORREL(H2420:H6205,C2420:C6205)</f>
        <v>5.9210828321583704E-2</v>
      </c>
    </row>
    <row r="2421" spans="1:12">
      <c r="A2421" t="s">
        <v>4384</v>
      </c>
      <c r="B2421">
        <v>122</v>
      </c>
      <c r="C2421">
        <v>713413</v>
      </c>
      <c r="D2421" t="s">
        <v>3665</v>
      </c>
      <c r="E2421" t="s">
        <v>4385</v>
      </c>
      <c r="F2421" t="s">
        <v>4334</v>
      </c>
      <c r="G2421" t="s">
        <v>4335</v>
      </c>
      <c r="H2421">
        <v>4500000</v>
      </c>
      <c r="I2421">
        <v>7.8</v>
      </c>
      <c r="J2421" t="str">
        <f>IF(ISNUMBER(SEARCH("|",D2421)),LEFT(D2421,SEARCH("|",D2421)-1),D2421)</f>
        <v>Crime</v>
      </c>
      <c r="K2421">
        <f>(C2421-H2421)</f>
        <v>-3786587</v>
      </c>
      <c r="L2421">
        <f>CORREL(H2421:H6206,C2421:C6206)</f>
        <v>5.9127997673966592E-2</v>
      </c>
    </row>
    <row r="2422" spans="1:12">
      <c r="A2422" t="s">
        <v>4386</v>
      </c>
      <c r="B2422">
        <v>99</v>
      </c>
      <c r="C2422">
        <v>2207975</v>
      </c>
      <c r="D2422" t="s">
        <v>1589</v>
      </c>
      <c r="E2422" t="s">
        <v>4387</v>
      </c>
      <c r="F2422" t="s">
        <v>15</v>
      </c>
      <c r="G2422" t="s">
        <v>16</v>
      </c>
      <c r="H2422">
        <v>6000000</v>
      </c>
      <c r="I2422">
        <v>7.2</v>
      </c>
      <c r="J2422" t="str">
        <f>IF(ISNUMBER(SEARCH("|",D2422)),LEFT(D2422,SEARCH("|",D2422)-1),D2422)</f>
        <v>Drama</v>
      </c>
      <c r="K2422">
        <f>(C2422-H2422)</f>
        <v>-3792025</v>
      </c>
      <c r="L2422">
        <f>CORREL(H2422:H6207,C2422:C6207)</f>
        <v>5.90481492668452E-2</v>
      </c>
    </row>
    <row r="2423" spans="1:12">
      <c r="A2423" t="s">
        <v>4388</v>
      </c>
      <c r="B2423">
        <v>154</v>
      </c>
      <c r="C2423">
        <v>6201757</v>
      </c>
      <c r="D2423" t="s">
        <v>4389</v>
      </c>
      <c r="E2423" t="s">
        <v>4390</v>
      </c>
      <c r="F2423" t="s">
        <v>15</v>
      </c>
      <c r="G2423" t="s">
        <v>153</v>
      </c>
      <c r="H2423">
        <v>10000000</v>
      </c>
      <c r="I2423">
        <v>7.4</v>
      </c>
      <c r="J2423" t="str">
        <f>IF(ISNUMBER(SEARCH("|",D2423)),LEFT(D2423,SEARCH("|",D2423)-1),D2423)</f>
        <v>Biography</v>
      </c>
      <c r="K2423">
        <f>(C2423-H2423)</f>
        <v>-3798243</v>
      </c>
      <c r="L2423">
        <f>CORREL(H2423:H6208,C2423:C6208)</f>
        <v>5.8974741187623018E-2</v>
      </c>
    </row>
    <row r="2424" spans="1:12">
      <c r="A2424" t="s">
        <v>4391</v>
      </c>
      <c r="B2424">
        <v>112</v>
      </c>
      <c r="C2424">
        <v>6197866</v>
      </c>
      <c r="D2424" t="s">
        <v>410</v>
      </c>
      <c r="E2424" t="s">
        <v>4392</v>
      </c>
      <c r="F2424" t="s">
        <v>15</v>
      </c>
      <c r="G2424" t="s">
        <v>357</v>
      </c>
      <c r="H2424">
        <v>10000000</v>
      </c>
      <c r="I2424">
        <v>8</v>
      </c>
      <c r="J2424" t="str">
        <f>IF(ISNUMBER(SEARCH("|",D2424)),LEFT(D2424,SEARCH("|",D2424)-1),D2424)</f>
        <v>Biography</v>
      </c>
      <c r="K2424">
        <f>(C2424-H2424)</f>
        <v>-3802134</v>
      </c>
      <c r="L2424">
        <f>CORREL(H2424:H6209,C2424:C6209)</f>
        <v>5.8917907474590844E-2</v>
      </c>
    </row>
    <row r="2425" spans="1:12">
      <c r="A2425" t="s">
        <v>4230</v>
      </c>
      <c r="B2425">
        <v>86</v>
      </c>
      <c r="C2425">
        <v>185577</v>
      </c>
      <c r="D2425" t="s">
        <v>96</v>
      </c>
      <c r="E2425" t="s">
        <v>4393</v>
      </c>
      <c r="F2425" t="s">
        <v>15</v>
      </c>
      <c r="G2425" t="s">
        <v>153</v>
      </c>
      <c r="H2425">
        <v>4000000</v>
      </c>
      <c r="I2425">
        <v>6.3</v>
      </c>
      <c r="J2425" t="str">
        <f>IF(ISNUMBER(SEARCH("|",D2425)),LEFT(D2425,SEARCH("|",D2425)-1),D2425)</f>
        <v>Comedy</v>
      </c>
      <c r="K2425">
        <f>(C2425-H2425)</f>
        <v>-3814423</v>
      </c>
      <c r="L2425">
        <f>CORREL(H2425:H6210,C2425:C6210)</f>
        <v>5.8860965689686802E-2</v>
      </c>
    </row>
    <row r="2426" spans="1:12">
      <c r="A2426" t="s">
        <v>4394</v>
      </c>
      <c r="B2426">
        <v>113</v>
      </c>
      <c r="C2426">
        <v>146402</v>
      </c>
      <c r="D2426" t="s">
        <v>65</v>
      </c>
      <c r="E2426" t="s">
        <v>4395</v>
      </c>
      <c r="F2426" t="s">
        <v>1316</v>
      </c>
      <c r="G2426" t="s">
        <v>1304</v>
      </c>
      <c r="H2426">
        <v>4000000</v>
      </c>
      <c r="I2426">
        <v>7.7</v>
      </c>
      <c r="J2426" t="str">
        <f>IF(ISNUMBER(SEARCH("|",D2426)),LEFT(D2426,SEARCH("|",D2426)-1),D2426)</f>
        <v>Comedy</v>
      </c>
      <c r="K2426">
        <f>(C2426-H2426)</f>
        <v>-3853598</v>
      </c>
      <c r="L2426">
        <f>CORREL(H2426:H6211,C2426:C6211)</f>
        <v>5.8778253823784848E-2</v>
      </c>
    </row>
    <row r="2427" spans="1:12">
      <c r="A2427" t="s">
        <v>4396</v>
      </c>
      <c r="B2427">
        <v>76</v>
      </c>
      <c r="C2427">
        <v>11144518</v>
      </c>
      <c r="D2427" t="s">
        <v>1902</v>
      </c>
      <c r="E2427" t="s">
        <v>4397</v>
      </c>
      <c r="F2427" t="s">
        <v>15</v>
      </c>
      <c r="G2427" t="s">
        <v>472</v>
      </c>
      <c r="H2427">
        <v>15000000</v>
      </c>
      <c r="I2427">
        <v>2.8</v>
      </c>
      <c r="J2427" t="str">
        <f>IF(ISNUMBER(SEARCH("|",D2427)),LEFT(D2427,SEARCH("|",D2427)-1),D2427)</f>
        <v>Adventure</v>
      </c>
      <c r="K2427">
        <f>(C2427-H2427)</f>
        <v>-3855482</v>
      </c>
      <c r="L2427">
        <f>CORREL(H2427:H6212,C2427:C6212)</f>
        <v>5.8695266829617641E-2</v>
      </c>
    </row>
    <row r="2428" spans="1:12">
      <c r="A2428" t="s">
        <v>4398</v>
      </c>
      <c r="B2428">
        <v>104</v>
      </c>
      <c r="C2428">
        <v>143653</v>
      </c>
      <c r="D2428" t="s">
        <v>410</v>
      </c>
      <c r="E2428" t="s">
        <v>4399</v>
      </c>
      <c r="F2428" t="s">
        <v>15</v>
      </c>
      <c r="G2428" t="s">
        <v>153</v>
      </c>
      <c r="H2428">
        <v>4000000</v>
      </c>
      <c r="I2428">
        <v>6</v>
      </c>
      <c r="J2428" t="str">
        <f>IF(ISNUMBER(SEARCH("|",D2428)),LEFT(D2428,SEARCH("|",D2428)-1),D2428)</f>
        <v>Biography</v>
      </c>
      <c r="K2428">
        <f>(C2428-H2428)</f>
        <v>-3856347</v>
      </c>
      <c r="L2428">
        <f>CORREL(H2428:H6213,C2428:C6213)</f>
        <v>5.865697141773657E-2</v>
      </c>
    </row>
    <row r="2429" spans="1:12">
      <c r="A2429" t="s">
        <v>4400</v>
      </c>
      <c r="B2429">
        <v>109</v>
      </c>
      <c r="C2429">
        <v>8134217</v>
      </c>
      <c r="D2429" t="s">
        <v>1108</v>
      </c>
      <c r="E2429" t="s">
        <v>4401</v>
      </c>
      <c r="F2429" t="s">
        <v>15</v>
      </c>
      <c r="G2429" t="s">
        <v>16</v>
      </c>
      <c r="H2429">
        <v>12000000</v>
      </c>
      <c r="I2429">
        <v>7</v>
      </c>
      <c r="J2429" t="str">
        <f>IF(ISNUMBER(SEARCH("|",D2429)),LEFT(D2429,SEARCH("|",D2429)-1),D2429)</f>
        <v>Biography</v>
      </c>
      <c r="K2429">
        <f>(C2429-H2429)</f>
        <v>-3865783</v>
      </c>
      <c r="L2429">
        <f>CORREL(H2429:H6214,C2429:C6214)</f>
        <v>5.8573721051082307E-2</v>
      </c>
    </row>
    <row r="2430" spans="1:12">
      <c r="A2430" t="s">
        <v>2005</v>
      </c>
      <c r="B2430">
        <v>123</v>
      </c>
      <c r="C2430">
        <v>2122561</v>
      </c>
      <c r="D2430" t="s">
        <v>128</v>
      </c>
      <c r="E2430" t="s">
        <v>4402</v>
      </c>
      <c r="F2430" t="s">
        <v>15</v>
      </c>
      <c r="G2430" t="s">
        <v>16</v>
      </c>
      <c r="H2430">
        <v>6000000</v>
      </c>
      <c r="I2430">
        <v>7.2</v>
      </c>
      <c r="J2430" t="str">
        <f>IF(ISNUMBER(SEARCH("|",D2430)),LEFT(D2430,SEARCH("|",D2430)-1),D2430)</f>
        <v>Comedy</v>
      </c>
      <c r="K2430">
        <f>(C2430-H2430)</f>
        <v>-3877439</v>
      </c>
      <c r="L2430">
        <f>CORREL(H2430:H6215,C2430:C6215)</f>
        <v>5.8523970422015618E-2</v>
      </c>
    </row>
    <row r="2431" spans="1:12">
      <c r="A2431" t="s">
        <v>2922</v>
      </c>
      <c r="B2431">
        <v>90</v>
      </c>
      <c r="C2431">
        <v>101055</v>
      </c>
      <c r="D2431" t="s">
        <v>140</v>
      </c>
      <c r="E2431" t="s">
        <v>4403</v>
      </c>
      <c r="F2431" t="s">
        <v>15</v>
      </c>
      <c r="G2431" t="s">
        <v>16</v>
      </c>
      <c r="H2431">
        <v>4000000</v>
      </c>
      <c r="I2431">
        <v>5</v>
      </c>
      <c r="J2431" t="str">
        <f>IF(ISNUMBER(SEARCH("|",D2431)),LEFT(D2431,SEARCH("|",D2431)-1),D2431)</f>
        <v>Horror</v>
      </c>
      <c r="K2431">
        <f>(C2431-H2431)</f>
        <v>-3898945</v>
      </c>
      <c r="L2431">
        <f>CORREL(H2431:H6216,C2431:C6216)</f>
        <v>5.8449311232922345E-2</v>
      </c>
    </row>
    <row r="2432" spans="1:12">
      <c r="A2432" t="s">
        <v>4404</v>
      </c>
      <c r="B2432">
        <v>120</v>
      </c>
      <c r="C2432">
        <v>100412</v>
      </c>
      <c r="D2432" t="s">
        <v>256</v>
      </c>
      <c r="E2432" t="s">
        <v>4405</v>
      </c>
      <c r="F2432" t="s">
        <v>2656</v>
      </c>
      <c r="G2432" t="s">
        <v>1317</v>
      </c>
      <c r="H2432">
        <v>4000000</v>
      </c>
      <c r="I2432">
        <v>7.7</v>
      </c>
      <c r="J2432" t="str">
        <f>IF(ISNUMBER(SEARCH("|",D2432)),LEFT(D2432,SEARCH("|",D2432)-1),D2432)</f>
        <v>Drama</v>
      </c>
      <c r="K2432">
        <f>(C2432-H2432)</f>
        <v>-3899588</v>
      </c>
      <c r="L2432">
        <f>CORREL(H2432:H6217,C2432:C6217)</f>
        <v>5.8365512125616581E-2</v>
      </c>
    </row>
    <row r="2433" spans="1:12">
      <c r="A2433" t="s">
        <v>3662</v>
      </c>
      <c r="B2433">
        <v>103</v>
      </c>
      <c r="C2433">
        <v>1100000</v>
      </c>
      <c r="D2433" t="s">
        <v>326</v>
      </c>
      <c r="E2433" t="s">
        <v>4406</v>
      </c>
      <c r="F2433" t="s">
        <v>15</v>
      </c>
      <c r="G2433" t="s">
        <v>16</v>
      </c>
      <c r="H2433">
        <v>5000000</v>
      </c>
      <c r="I2433">
        <v>6.8</v>
      </c>
      <c r="J2433" t="str">
        <f>IF(ISNUMBER(SEARCH("|",D2433)),LEFT(D2433,SEARCH("|",D2433)-1),D2433)</f>
        <v>Crime</v>
      </c>
      <c r="K2433">
        <f>(C2433-H2433)</f>
        <v>-3900000</v>
      </c>
      <c r="L2433">
        <f>CORREL(H2433:H6218,C2433:C6218)</f>
        <v>5.828155267102543E-2</v>
      </c>
    </row>
    <row r="2434" spans="1:12">
      <c r="A2434" t="s">
        <v>1330</v>
      </c>
      <c r="B2434">
        <v>94</v>
      </c>
      <c r="C2434">
        <v>1082044</v>
      </c>
      <c r="D2434" t="s">
        <v>493</v>
      </c>
      <c r="E2434" t="s">
        <v>4407</v>
      </c>
      <c r="F2434" t="s">
        <v>15</v>
      </c>
      <c r="G2434" t="s">
        <v>1304</v>
      </c>
      <c r="H2434">
        <v>5000000</v>
      </c>
      <c r="I2434">
        <v>7.7</v>
      </c>
      <c r="J2434" t="str">
        <f>IF(ISNUMBER(SEARCH("|",D2434)),LEFT(D2434,SEARCH("|",D2434)-1),D2434)</f>
        <v>Drama</v>
      </c>
      <c r="K2434">
        <f>(C2434-H2434)</f>
        <v>-3917956</v>
      </c>
      <c r="L2434">
        <f>CORREL(H2434:H6219,C2434:C6219)</f>
        <v>5.820195515069683E-2</v>
      </c>
    </row>
    <row r="2435" spans="1:12">
      <c r="A2435" t="s">
        <v>1565</v>
      </c>
      <c r="B2435">
        <v>99</v>
      </c>
      <c r="C2435">
        <v>2077046</v>
      </c>
      <c r="D2435" t="s">
        <v>233</v>
      </c>
      <c r="E2435" t="s">
        <v>4408</v>
      </c>
      <c r="F2435" t="s">
        <v>15</v>
      </c>
      <c r="G2435" t="s">
        <v>16</v>
      </c>
      <c r="H2435">
        <v>6000000</v>
      </c>
      <c r="I2435">
        <v>7</v>
      </c>
      <c r="J2435" t="str">
        <f>IF(ISNUMBER(SEARCH("|",D2435)),LEFT(D2435,SEARCH("|",D2435)-1),D2435)</f>
        <v>Comedy</v>
      </c>
      <c r="K2435">
        <f>(C2435-H2435)</f>
        <v>-3922954</v>
      </c>
      <c r="L2435">
        <f>CORREL(H2435:H6220,C2435:C6220)</f>
        <v>5.8122154376960306E-2</v>
      </c>
    </row>
    <row r="2436" spans="1:12">
      <c r="A2436" t="s">
        <v>4409</v>
      </c>
      <c r="B2436">
        <v>104</v>
      </c>
      <c r="C2436">
        <v>1056102</v>
      </c>
      <c r="D2436" t="s">
        <v>453</v>
      </c>
      <c r="E2436" t="s">
        <v>4410</v>
      </c>
      <c r="F2436" t="s">
        <v>15</v>
      </c>
      <c r="G2436" t="s">
        <v>16</v>
      </c>
      <c r="H2436">
        <v>5000000</v>
      </c>
      <c r="I2436">
        <v>6.6</v>
      </c>
      <c r="J2436" t="str">
        <f>IF(ISNUMBER(SEARCH("|",D2436)),LEFT(D2436,SEARCH("|",D2436)-1),D2436)</f>
        <v>Crime</v>
      </c>
      <c r="K2436">
        <f>(C2436-H2436)</f>
        <v>-3943898</v>
      </c>
      <c r="L2436">
        <f>CORREL(H2436:H6221,C2436:C6221)</f>
        <v>5.8046639691931724E-2</v>
      </c>
    </row>
    <row r="2437" spans="1:12">
      <c r="A2437" t="s">
        <v>4411</v>
      </c>
      <c r="B2437">
        <v>96</v>
      </c>
      <c r="C2437">
        <v>6044618</v>
      </c>
      <c r="D2437" t="s">
        <v>3716</v>
      </c>
      <c r="E2437" t="s">
        <v>4412</v>
      </c>
      <c r="F2437" t="s">
        <v>15</v>
      </c>
      <c r="G2437" t="s">
        <v>16</v>
      </c>
      <c r="H2437">
        <v>10000000</v>
      </c>
      <c r="I2437">
        <v>5.6</v>
      </c>
      <c r="J2437" t="str">
        <f>IF(ISNUMBER(SEARCH("|",D2437)),LEFT(D2437,SEARCH("|",D2437)-1),D2437)</f>
        <v>Action</v>
      </c>
      <c r="K2437">
        <f>(C2437-H2437)</f>
        <v>-3955382</v>
      </c>
      <c r="L2437">
        <f>CORREL(H2437:H6222,C2437:C6222)</f>
        <v>5.7966466673951375E-2</v>
      </c>
    </row>
    <row r="2438" spans="1:12">
      <c r="A2438" t="s">
        <v>1130</v>
      </c>
      <c r="B2438">
        <v>114</v>
      </c>
      <c r="C2438">
        <v>33037754</v>
      </c>
      <c r="D2438" t="s">
        <v>1162</v>
      </c>
      <c r="E2438" t="s">
        <v>4413</v>
      </c>
      <c r="F2438" t="s">
        <v>15</v>
      </c>
      <c r="G2438" t="s">
        <v>16</v>
      </c>
      <c r="H2438">
        <v>37000000</v>
      </c>
      <c r="I2438">
        <v>6</v>
      </c>
      <c r="J2438" t="str">
        <f>IF(ISNUMBER(SEARCH("|",D2438)),LEFT(D2438,SEARCH("|",D2438)-1),D2438)</f>
        <v>Drama</v>
      </c>
      <c r="K2438">
        <f>(C2438-H2438)</f>
        <v>-3962246</v>
      </c>
      <c r="L2438">
        <f>CORREL(H2438:H6223,C2438:C6223)</f>
        <v>5.7907581951377934E-2</v>
      </c>
    </row>
    <row r="2439" spans="1:12">
      <c r="A2439" t="s">
        <v>4414</v>
      </c>
      <c r="B2439">
        <v>95</v>
      </c>
      <c r="C2439">
        <v>2025238</v>
      </c>
      <c r="D2439" t="s">
        <v>2475</v>
      </c>
      <c r="E2439" t="s">
        <v>4415</v>
      </c>
      <c r="F2439" t="s">
        <v>15</v>
      </c>
      <c r="G2439" t="s">
        <v>16</v>
      </c>
      <c r="H2439">
        <v>6000000</v>
      </c>
      <c r="I2439">
        <v>5.8</v>
      </c>
      <c r="J2439" t="str">
        <f>IF(ISNUMBER(SEARCH("|",D2439)),LEFT(D2439,SEARCH("|",D2439)-1),D2439)</f>
        <v>Comedy</v>
      </c>
      <c r="K2439">
        <f>(C2439-H2439)</f>
        <v>-3974762</v>
      </c>
      <c r="L2439">
        <f>CORREL(H2439:H6224,C2439:C6224)</f>
        <v>5.7928646401624463E-2</v>
      </c>
    </row>
    <row r="2440" spans="1:12">
      <c r="A2440" t="s">
        <v>4416</v>
      </c>
      <c r="B2440">
        <v>106</v>
      </c>
      <c r="C2440">
        <v>20262</v>
      </c>
      <c r="D2440" t="s">
        <v>256</v>
      </c>
      <c r="E2440" t="s">
        <v>4417</v>
      </c>
      <c r="F2440" t="s">
        <v>3025</v>
      </c>
      <c r="G2440" t="s">
        <v>3026</v>
      </c>
      <c r="H2440">
        <v>4000000</v>
      </c>
      <c r="I2440">
        <v>6.1</v>
      </c>
      <c r="J2440" t="str">
        <f>IF(ISNUMBER(SEARCH("|",D2440)),LEFT(D2440,SEARCH("|",D2440)-1),D2440)</f>
        <v>Drama</v>
      </c>
      <c r="K2440">
        <f>(C2440-H2440)</f>
        <v>-3979738</v>
      </c>
      <c r="L2440">
        <f>CORREL(H2440:H6225,C2440:C6225)</f>
        <v>5.7852561645227452E-2</v>
      </c>
    </row>
    <row r="2441" spans="1:12">
      <c r="A2441" t="s">
        <v>1759</v>
      </c>
      <c r="B2441">
        <v>92</v>
      </c>
      <c r="C2441">
        <v>12836</v>
      </c>
      <c r="D2441" t="s">
        <v>410</v>
      </c>
      <c r="E2441" t="s">
        <v>4418</v>
      </c>
      <c r="F2441" t="s">
        <v>15</v>
      </c>
      <c r="G2441" t="s">
        <v>16</v>
      </c>
      <c r="H2441">
        <v>4000000</v>
      </c>
      <c r="I2441">
        <v>5.8</v>
      </c>
      <c r="J2441" t="str">
        <f>IF(ISNUMBER(SEARCH("|",D2441)),LEFT(D2441,SEARCH("|",D2441)-1),D2441)</f>
        <v>Biography</v>
      </c>
      <c r="K2441">
        <f>(C2441-H2441)</f>
        <v>-3987164</v>
      </c>
      <c r="L2441">
        <f>CORREL(H2441:H6226,C2441:C6226)</f>
        <v>5.7767292148279165E-2</v>
      </c>
    </row>
    <row r="2442" spans="1:12">
      <c r="A2442" t="s">
        <v>4419</v>
      </c>
      <c r="B2442">
        <v>115</v>
      </c>
      <c r="C2442">
        <v>8060</v>
      </c>
      <c r="D2442" t="s">
        <v>35</v>
      </c>
      <c r="E2442" t="s">
        <v>4420</v>
      </c>
      <c r="F2442" t="s">
        <v>3025</v>
      </c>
      <c r="G2442" t="s">
        <v>3026</v>
      </c>
      <c r="H2442">
        <v>4000000</v>
      </c>
      <c r="I2442">
        <v>8.1</v>
      </c>
      <c r="J2442" t="str">
        <f>IF(ISNUMBER(SEARCH("|",D2442)),LEFT(D2442,SEARCH("|",D2442)-1),D2442)</f>
        <v>Action</v>
      </c>
      <c r="K2442">
        <f>(C2442-H2442)</f>
        <v>-3991940</v>
      </c>
      <c r="L2442">
        <f>CORREL(H2442:H6227,C2442:C6227)</f>
        <v>5.7681836836463836E-2</v>
      </c>
    </row>
    <row r="2443" spans="1:12">
      <c r="A2443" t="s">
        <v>4421</v>
      </c>
      <c r="B2443">
        <v>93</v>
      </c>
      <c r="C2443">
        <v>4063</v>
      </c>
      <c r="D2443" t="s">
        <v>966</v>
      </c>
      <c r="E2443" t="s">
        <v>4422</v>
      </c>
      <c r="F2443" t="s">
        <v>15</v>
      </c>
      <c r="G2443" t="s">
        <v>472</v>
      </c>
      <c r="H2443">
        <v>4000000</v>
      </c>
      <c r="I2443">
        <v>5.2</v>
      </c>
      <c r="J2443" t="str">
        <f>IF(ISNUMBER(SEARCH("|",D2443)),LEFT(D2443,SEARCH("|",D2443)-1),D2443)</f>
        <v>Drama</v>
      </c>
      <c r="K2443">
        <f>(C2443-H2443)</f>
        <v>-3995937</v>
      </c>
      <c r="L2443">
        <f>CORREL(H2443:H6228,C2443:C6228)</f>
        <v>5.7596203393942773E-2</v>
      </c>
    </row>
    <row r="2444" spans="1:12">
      <c r="A2444" t="s">
        <v>4423</v>
      </c>
      <c r="B2444">
        <v>92</v>
      </c>
      <c r="C2444">
        <v>55994557</v>
      </c>
      <c r="D2444" t="s">
        <v>118</v>
      </c>
      <c r="E2444" t="s">
        <v>4424</v>
      </c>
      <c r="F2444" t="s">
        <v>15</v>
      </c>
      <c r="G2444" t="s">
        <v>16</v>
      </c>
      <c r="H2444">
        <v>60000000</v>
      </c>
      <c r="I2444">
        <v>7</v>
      </c>
      <c r="J2444" t="str">
        <f>IF(ISNUMBER(SEARCH("|",D2444)),LEFT(D2444,SEARCH("|",D2444)-1),D2444)</f>
        <v>Adventure</v>
      </c>
      <c r="K2444">
        <f>(C2444-H2444)</f>
        <v>-4005443</v>
      </c>
      <c r="L2444">
        <f>CORREL(H2444:H6229,C2444:C6229)</f>
        <v>5.7510393710509193E-2</v>
      </c>
    </row>
    <row r="2445" spans="1:12">
      <c r="A2445" t="s">
        <v>2033</v>
      </c>
      <c r="B2445">
        <v>90</v>
      </c>
      <c r="C2445">
        <v>778565</v>
      </c>
      <c r="D2445" t="s">
        <v>326</v>
      </c>
      <c r="E2445" t="s">
        <v>4425</v>
      </c>
      <c r="F2445" t="s">
        <v>15</v>
      </c>
      <c r="G2445" t="s">
        <v>3484</v>
      </c>
      <c r="H2445">
        <v>4800000</v>
      </c>
      <c r="I2445">
        <v>5.7</v>
      </c>
      <c r="J2445" t="str">
        <f>IF(ISNUMBER(SEARCH("|",D2445)),LEFT(D2445,SEARCH("|",D2445)-1),D2445)</f>
        <v>Crime</v>
      </c>
      <c r="K2445">
        <f>(C2445-H2445)</f>
        <v>-4021435</v>
      </c>
      <c r="L2445">
        <f>CORREL(H2445:H6230,C2445:C6230)</f>
        <v>5.7552014688428244E-2</v>
      </c>
    </row>
    <row r="2446" spans="1:12">
      <c r="A2446" t="s">
        <v>4426</v>
      </c>
      <c r="B2446">
        <v>101</v>
      </c>
      <c r="C2446">
        <v>11956207</v>
      </c>
      <c r="D2446" t="s">
        <v>583</v>
      </c>
      <c r="E2446" t="s">
        <v>4427</v>
      </c>
      <c r="F2446" t="s">
        <v>15</v>
      </c>
      <c r="G2446" t="s">
        <v>16</v>
      </c>
      <c r="H2446">
        <v>16000000</v>
      </c>
      <c r="I2446">
        <v>5.0999999999999996</v>
      </c>
      <c r="J2446" t="str">
        <f>IF(ISNUMBER(SEARCH("|",D2446)),LEFT(D2446,SEARCH("|",D2446)-1),D2446)</f>
        <v>Horror</v>
      </c>
      <c r="K2446">
        <f>(C2446-H2446)</f>
        <v>-4043793</v>
      </c>
      <c r="L2446">
        <f>CORREL(H2446:H6231,C2446:C6231)</f>
        <v>5.7469677339040237E-2</v>
      </c>
    </row>
    <row r="2447" spans="1:12">
      <c r="A2447" t="s">
        <v>1504</v>
      </c>
      <c r="B2447">
        <v>119</v>
      </c>
      <c r="C2447">
        <v>4440055</v>
      </c>
      <c r="D2447" t="s">
        <v>922</v>
      </c>
      <c r="E2447" t="s">
        <v>4428</v>
      </c>
      <c r="F2447" t="s">
        <v>15</v>
      </c>
      <c r="G2447" t="s">
        <v>153</v>
      </c>
      <c r="H2447">
        <v>8500000</v>
      </c>
      <c r="I2447">
        <v>7</v>
      </c>
      <c r="J2447" t="str">
        <f>IF(ISNUMBER(SEARCH("|",D2447)),LEFT(D2447,SEARCH("|",D2447)-1),D2447)</f>
        <v>Biography</v>
      </c>
      <c r="K2447">
        <f>(C2447-H2447)</f>
        <v>-4059945</v>
      </c>
      <c r="L2447">
        <f>CORREL(H2447:H6232,C2447:C6232)</f>
        <v>5.7432950481354078E-2</v>
      </c>
    </row>
    <row r="2448" spans="1:12">
      <c r="A2448" t="s">
        <v>455</v>
      </c>
      <c r="B2448">
        <v>93</v>
      </c>
      <c r="C2448">
        <v>18934858</v>
      </c>
      <c r="D2448" t="s">
        <v>130</v>
      </c>
      <c r="E2448" t="s">
        <v>4429</v>
      </c>
      <c r="F2448" t="s">
        <v>15</v>
      </c>
      <c r="G2448" t="s">
        <v>2661</v>
      </c>
      <c r="H2448">
        <v>23000000</v>
      </c>
      <c r="I2448">
        <v>5.8</v>
      </c>
      <c r="J2448" t="str">
        <f>IF(ISNUMBER(SEARCH("|",D2448)),LEFT(D2448,SEARCH("|",D2448)-1),D2448)</f>
        <v>Action</v>
      </c>
      <c r="K2448">
        <f>(C2448-H2448)</f>
        <v>-4065142</v>
      </c>
      <c r="L2448">
        <f>CORREL(H2448:H6233,C2448:C6233)</f>
        <v>5.7366559756278565E-2</v>
      </c>
    </row>
    <row r="2449" spans="1:12">
      <c r="A2449" t="s">
        <v>4430</v>
      </c>
      <c r="B2449">
        <v>97</v>
      </c>
      <c r="C2449">
        <v>28927720</v>
      </c>
      <c r="D2449" t="s">
        <v>3873</v>
      </c>
      <c r="E2449" t="s">
        <v>4431</v>
      </c>
      <c r="F2449" t="s">
        <v>15</v>
      </c>
      <c r="G2449" t="s">
        <v>16</v>
      </c>
      <c r="H2449">
        <v>33000000</v>
      </c>
      <c r="I2449">
        <v>5.3</v>
      </c>
      <c r="J2449" t="str">
        <f>IF(ISNUMBER(SEARCH("|",D2449)),LEFT(D2449,SEARCH("|",D2449)-1),D2449)</f>
        <v>Crime</v>
      </c>
      <c r="K2449">
        <f>(C2449-H2449)</f>
        <v>-4072280</v>
      </c>
      <c r="L2449">
        <f>CORREL(H2449:H6234,C2449:C6234)</f>
        <v>5.7352991178903238E-2</v>
      </c>
    </row>
    <row r="2450" spans="1:12">
      <c r="A2450" t="s">
        <v>4432</v>
      </c>
      <c r="B2450">
        <v>192</v>
      </c>
      <c r="C2450">
        <v>2921738</v>
      </c>
      <c r="D2450" t="s">
        <v>585</v>
      </c>
      <c r="E2450" t="s">
        <v>4433</v>
      </c>
      <c r="F2450" t="s">
        <v>2834</v>
      </c>
      <c r="G2450" t="s">
        <v>2835</v>
      </c>
      <c r="H2450">
        <v>7000000</v>
      </c>
      <c r="I2450">
        <v>7.9</v>
      </c>
      <c r="J2450" t="str">
        <f>IF(ISNUMBER(SEARCH("|",D2450)),LEFT(D2450,SEARCH("|",D2450)-1),D2450)</f>
        <v>Drama</v>
      </c>
      <c r="K2450">
        <f>(C2450-H2450)</f>
        <v>-4078262</v>
      </c>
      <c r="L2450">
        <f>CORREL(H2450:H6235,C2450:C6235)</f>
        <v>5.736566121106499E-2</v>
      </c>
    </row>
    <row r="2451" spans="1:12">
      <c r="A2451" t="s">
        <v>4434</v>
      </c>
      <c r="B2451">
        <v>107</v>
      </c>
      <c r="C2451">
        <v>7918283</v>
      </c>
      <c r="D2451" t="s">
        <v>493</v>
      </c>
      <c r="E2451" t="s">
        <v>4435</v>
      </c>
      <c r="F2451" t="s">
        <v>15</v>
      </c>
      <c r="G2451" t="s">
        <v>16</v>
      </c>
      <c r="H2451">
        <v>12000000</v>
      </c>
      <c r="I2451">
        <v>6.6</v>
      </c>
      <c r="J2451" t="str">
        <f>IF(ISNUMBER(SEARCH("|",D2451)),LEFT(D2451,SEARCH("|",D2451)-1),D2451)</f>
        <v>Drama</v>
      </c>
      <c r="K2451">
        <f>(C2451-H2451)</f>
        <v>-4081717</v>
      </c>
      <c r="L2451">
        <f>CORREL(H2451:H6236,C2451:C6236)</f>
        <v>5.7292528061982623E-2</v>
      </c>
    </row>
    <row r="2452" spans="1:12">
      <c r="A2452" t="s">
        <v>4436</v>
      </c>
      <c r="B2452">
        <v>100</v>
      </c>
      <c r="C2452">
        <v>513836</v>
      </c>
      <c r="D2452" t="s">
        <v>233</v>
      </c>
      <c r="E2452" t="s">
        <v>4437</v>
      </c>
      <c r="F2452" t="s">
        <v>770</v>
      </c>
      <c r="G2452" t="s">
        <v>357</v>
      </c>
      <c r="H2452">
        <v>4600000</v>
      </c>
      <c r="I2452">
        <v>7.2</v>
      </c>
      <c r="J2452" t="str">
        <f>IF(ISNUMBER(SEARCH("|",D2452)),LEFT(D2452,SEARCH("|",D2452)-1),D2452)</f>
        <v>Comedy</v>
      </c>
      <c r="K2452">
        <f>(C2452-H2452)</f>
        <v>-4086164</v>
      </c>
      <c r="L2452">
        <f>CORREL(H2452:H6237,C2452:C6237)</f>
        <v>5.7240179182896422E-2</v>
      </c>
    </row>
    <row r="2453" spans="1:12">
      <c r="A2453" t="s">
        <v>2313</v>
      </c>
      <c r="B2453">
        <v>92</v>
      </c>
      <c r="C2453">
        <v>85884815</v>
      </c>
      <c r="D2453" t="s">
        <v>896</v>
      </c>
      <c r="E2453" t="s">
        <v>4438</v>
      </c>
      <c r="F2453" t="s">
        <v>15</v>
      </c>
      <c r="G2453" t="s">
        <v>16</v>
      </c>
      <c r="H2453">
        <v>90000000</v>
      </c>
      <c r="I2453">
        <v>5</v>
      </c>
      <c r="J2453" t="str">
        <f>IF(ISNUMBER(SEARCH("|",D2453)),LEFT(D2453,SEARCH("|",D2453)-1),D2453)</f>
        <v>Adventure</v>
      </c>
      <c r="K2453">
        <f>(C2453-H2453)</f>
        <v>-4115185</v>
      </c>
      <c r="L2453">
        <f>CORREL(H2453:H6238,C2453:C6238)</f>
        <v>5.7155975801601228E-2</v>
      </c>
    </row>
    <row r="2454" spans="1:12">
      <c r="A2454" t="s">
        <v>2621</v>
      </c>
      <c r="B2454">
        <v>92</v>
      </c>
      <c r="C2454">
        <v>4881867</v>
      </c>
      <c r="D2454" t="s">
        <v>242</v>
      </c>
      <c r="E2454" t="s">
        <v>4439</v>
      </c>
      <c r="F2454" t="s">
        <v>15</v>
      </c>
      <c r="G2454" t="s">
        <v>16</v>
      </c>
      <c r="H2454">
        <v>9000000</v>
      </c>
      <c r="I2454">
        <v>6.4</v>
      </c>
      <c r="J2454" t="str">
        <f>IF(ISNUMBER(SEARCH("|",D2454)),LEFT(D2454,SEARCH("|",D2454)-1),D2454)</f>
        <v>Comedy</v>
      </c>
      <c r="K2454">
        <f>(C2454-H2454)</f>
        <v>-4118133</v>
      </c>
      <c r="L2454">
        <f>CORREL(H2454:H6239,C2454:C6239)</f>
        <v>5.7158815489096335E-2</v>
      </c>
    </row>
    <row r="2455" spans="1:12">
      <c r="A2455" t="s">
        <v>4440</v>
      </c>
      <c r="B2455">
        <v>118</v>
      </c>
      <c r="C2455">
        <v>3347439</v>
      </c>
      <c r="D2455" t="s">
        <v>20</v>
      </c>
      <c r="E2455" t="s">
        <v>4441</v>
      </c>
      <c r="F2455" t="s">
        <v>15</v>
      </c>
      <c r="G2455" t="s">
        <v>16</v>
      </c>
      <c r="H2455">
        <v>7500000</v>
      </c>
      <c r="I2455">
        <v>6.9</v>
      </c>
      <c r="J2455" t="str">
        <f>IF(ISNUMBER(SEARCH("|",D2455)),LEFT(D2455,SEARCH("|",D2455)-1),D2455)</f>
        <v>Drama</v>
      </c>
      <c r="K2455">
        <f>(C2455-H2455)</f>
        <v>-4152561</v>
      </c>
      <c r="L2455">
        <f>CORREL(H2455:H6240,C2455:C6240)</f>
        <v>5.7093888580950353E-2</v>
      </c>
    </row>
    <row r="2456" spans="1:12">
      <c r="A2456" t="s">
        <v>4442</v>
      </c>
      <c r="B2456">
        <v>97</v>
      </c>
      <c r="C2456">
        <v>434417</v>
      </c>
      <c r="D2456" t="s">
        <v>256</v>
      </c>
      <c r="E2456" t="s">
        <v>4443</v>
      </c>
      <c r="F2456" t="s">
        <v>15</v>
      </c>
      <c r="G2456" t="s">
        <v>1304</v>
      </c>
      <c r="H2456">
        <v>4600000</v>
      </c>
      <c r="I2456">
        <v>5.9</v>
      </c>
      <c r="J2456" t="str">
        <f>IF(ISNUMBER(SEARCH("|",D2456)),LEFT(D2456,SEARCH("|",D2456)-1),D2456)</f>
        <v>Drama</v>
      </c>
      <c r="K2456">
        <f>(C2456-H2456)</f>
        <v>-4165583</v>
      </c>
      <c r="L2456">
        <f>CORREL(H2456:H6241,C2456:C6241)</f>
        <v>5.7022276367396131E-2</v>
      </c>
    </row>
    <row r="2457" spans="1:12">
      <c r="A2457" t="s">
        <v>4444</v>
      </c>
      <c r="B2457">
        <v>99</v>
      </c>
      <c r="C2457">
        <v>830210</v>
      </c>
      <c r="D2457" t="s">
        <v>3236</v>
      </c>
      <c r="E2457" t="s">
        <v>4445</v>
      </c>
      <c r="F2457" t="s">
        <v>15</v>
      </c>
      <c r="G2457" t="s">
        <v>16</v>
      </c>
      <c r="H2457">
        <v>5000000</v>
      </c>
      <c r="I2457">
        <v>4.4000000000000004</v>
      </c>
      <c r="J2457" t="str">
        <f>IF(ISNUMBER(SEARCH("|",D2457)),LEFT(D2457,SEARCH("|",D2457)-1),D2457)</f>
        <v>Drama</v>
      </c>
      <c r="K2457">
        <f>(C2457-H2457)</f>
        <v>-4169790</v>
      </c>
      <c r="L2457">
        <f>CORREL(H2457:H6242,C2457:C6242)</f>
        <v>5.6937441680308003E-2</v>
      </c>
    </row>
    <row r="2458" spans="1:12">
      <c r="A2458" t="s">
        <v>4432</v>
      </c>
      <c r="B2458">
        <v>176</v>
      </c>
      <c r="C2458">
        <v>3047539</v>
      </c>
      <c r="D2458" t="s">
        <v>20</v>
      </c>
      <c r="E2458" t="s">
        <v>4446</v>
      </c>
      <c r="F2458" t="s">
        <v>2834</v>
      </c>
      <c r="G2458" t="s">
        <v>2835</v>
      </c>
      <c r="H2458">
        <v>7217600</v>
      </c>
      <c r="I2458">
        <v>6.9</v>
      </c>
      <c r="J2458" t="str">
        <f>IF(ISNUMBER(SEARCH("|",D2458)),LEFT(D2458,SEARCH("|",D2458)-1),D2458)</f>
        <v>Drama</v>
      </c>
      <c r="K2458">
        <f>(C2458-H2458)</f>
        <v>-4170061</v>
      </c>
      <c r="L2458">
        <f>CORREL(H2458:H6243,C2458:C6243)</f>
        <v>5.6854275620144584E-2</v>
      </c>
    </row>
    <row r="2459" spans="1:12">
      <c r="A2459" t="s">
        <v>1722</v>
      </c>
      <c r="B2459">
        <v>128</v>
      </c>
      <c r="C2459">
        <v>15797907</v>
      </c>
      <c r="D2459" t="s">
        <v>256</v>
      </c>
      <c r="E2459" t="s">
        <v>4447</v>
      </c>
      <c r="F2459" t="s">
        <v>3361</v>
      </c>
      <c r="G2459" t="s">
        <v>16</v>
      </c>
      <c r="H2459">
        <v>20000000</v>
      </c>
      <c r="I2459">
        <v>7.6</v>
      </c>
      <c r="J2459" t="str">
        <f>IF(ISNUMBER(SEARCH("|",D2459)),LEFT(D2459,SEARCH("|",D2459)-1),D2459)</f>
        <v>Drama</v>
      </c>
      <c r="K2459">
        <f>(C2459-H2459)</f>
        <v>-4202093</v>
      </c>
      <c r="L2459">
        <f>CORREL(H2459:H6244,C2459:C6244)</f>
        <v>5.6780944814828489E-2</v>
      </c>
    </row>
    <row r="2460" spans="1:12">
      <c r="A2460" t="s">
        <v>3190</v>
      </c>
      <c r="B2460">
        <v>91</v>
      </c>
      <c r="C2460">
        <v>1292119</v>
      </c>
      <c r="D2460" t="s">
        <v>922</v>
      </c>
      <c r="E2460" t="s">
        <v>4448</v>
      </c>
      <c r="F2460" t="s">
        <v>15</v>
      </c>
      <c r="G2460" t="s">
        <v>153</v>
      </c>
      <c r="H2460">
        <v>5500000</v>
      </c>
      <c r="I2460">
        <v>7.1</v>
      </c>
      <c r="J2460" t="str">
        <f>IF(ISNUMBER(SEARCH("|",D2460)),LEFT(D2460,SEARCH("|",D2460)-1),D2460)</f>
        <v>Biography</v>
      </c>
      <c r="K2460">
        <f>(C2460-H2460)</f>
        <v>-4207881</v>
      </c>
      <c r="L2460">
        <f>CORREL(H2460:H6245,C2460:C6245)</f>
        <v>5.6756965396851829E-2</v>
      </c>
    </row>
    <row r="2461" spans="1:12">
      <c r="A2461" t="s">
        <v>4449</v>
      </c>
      <c r="B2461">
        <v>116</v>
      </c>
      <c r="C2461">
        <v>2268296</v>
      </c>
      <c r="D2461" t="s">
        <v>493</v>
      </c>
      <c r="E2461" t="s">
        <v>4450</v>
      </c>
      <c r="F2461" t="s">
        <v>15</v>
      </c>
      <c r="G2461" t="s">
        <v>153</v>
      </c>
      <c r="H2461">
        <v>6500000</v>
      </c>
      <c r="I2461">
        <v>6.9</v>
      </c>
      <c r="J2461" t="str">
        <f>IF(ISNUMBER(SEARCH("|",D2461)),LEFT(D2461,SEARCH("|",D2461)-1),D2461)</f>
        <v>Drama</v>
      </c>
      <c r="K2461">
        <f>(C2461-H2461)</f>
        <v>-4231704</v>
      </c>
      <c r="L2461">
        <f>CORREL(H2461:H6246,C2461:C6246)</f>
        <v>5.6675586927067034E-2</v>
      </c>
    </row>
    <row r="2462" spans="1:12">
      <c r="A2462" t="s">
        <v>1302</v>
      </c>
      <c r="B2462">
        <v>124</v>
      </c>
      <c r="C2462">
        <v>10763469</v>
      </c>
      <c r="D2462" t="s">
        <v>233</v>
      </c>
      <c r="E2462" t="s">
        <v>4451</v>
      </c>
      <c r="F2462" t="s">
        <v>15</v>
      </c>
      <c r="G2462" t="s">
        <v>16</v>
      </c>
      <c r="H2462">
        <v>15000000</v>
      </c>
      <c r="I2462">
        <v>6.4</v>
      </c>
      <c r="J2462" t="str">
        <f>IF(ISNUMBER(SEARCH("|",D2462)),LEFT(D2462,SEARCH("|",D2462)-1),D2462)</f>
        <v>Comedy</v>
      </c>
      <c r="K2462">
        <f>(C2462-H2462)</f>
        <v>-4236531</v>
      </c>
      <c r="L2462">
        <f>CORREL(H2462:H6247,C2462:C6247)</f>
        <v>5.6598510507459676E-2</v>
      </c>
    </row>
    <row r="2463" spans="1:12">
      <c r="A2463" t="s">
        <v>4388</v>
      </c>
      <c r="B2463">
        <v>150</v>
      </c>
      <c r="C2463">
        <v>3958500</v>
      </c>
      <c r="D2463" t="s">
        <v>744</v>
      </c>
      <c r="E2463" t="s">
        <v>4452</v>
      </c>
      <c r="F2463" t="s">
        <v>15</v>
      </c>
      <c r="G2463" t="s">
        <v>153</v>
      </c>
      <c r="H2463">
        <v>8200000</v>
      </c>
      <c r="I2463">
        <v>6.8</v>
      </c>
      <c r="J2463" t="str">
        <f>IF(ISNUMBER(SEARCH("|",D2463)),LEFT(D2463,SEARCH("|",D2463)-1),D2463)</f>
        <v>Biography</v>
      </c>
      <c r="K2463">
        <f>(C2463-H2463)</f>
        <v>-4241500</v>
      </c>
      <c r="L2463">
        <f>CORREL(H2463:H6248,C2463:C6248)</f>
        <v>5.6556420266354643E-2</v>
      </c>
    </row>
    <row r="2464" spans="1:12">
      <c r="A2464" t="s">
        <v>4453</v>
      </c>
      <c r="B2464">
        <v>96</v>
      </c>
      <c r="C2464">
        <v>3713002</v>
      </c>
      <c r="D2464" t="s">
        <v>768</v>
      </c>
      <c r="E2464" t="s">
        <v>4454</v>
      </c>
      <c r="F2464" t="s">
        <v>15</v>
      </c>
      <c r="G2464" t="s">
        <v>16</v>
      </c>
      <c r="H2464">
        <v>8000000</v>
      </c>
      <c r="I2464">
        <v>2.7</v>
      </c>
      <c r="J2464" t="str">
        <f>IF(ISNUMBER(SEARCH("|",D2464)),LEFT(D2464,SEARCH("|",D2464)-1),D2464)</f>
        <v>Documentary</v>
      </c>
      <c r="K2464">
        <f>(C2464-H2464)</f>
        <v>-4286998</v>
      </c>
      <c r="L2464">
        <f>CORREL(H2464:H6249,C2464:C6249)</f>
        <v>5.6486593172582769E-2</v>
      </c>
    </row>
    <row r="2465" spans="1:12">
      <c r="A2465" t="s">
        <v>4455</v>
      </c>
      <c r="B2465">
        <v>84</v>
      </c>
      <c r="C2465">
        <v>15712072</v>
      </c>
      <c r="D2465" t="s">
        <v>35</v>
      </c>
      <c r="E2465" t="s">
        <v>4456</v>
      </c>
      <c r="F2465" t="s">
        <v>15</v>
      </c>
      <c r="G2465" t="s">
        <v>16</v>
      </c>
      <c r="H2465">
        <v>20000000</v>
      </c>
      <c r="I2465">
        <v>5.8</v>
      </c>
      <c r="J2465" t="str">
        <f>IF(ISNUMBER(SEARCH("|",D2465)),LEFT(D2465,SEARCH("|",D2465)-1),D2465)</f>
        <v>Action</v>
      </c>
      <c r="K2465">
        <f>(C2465-H2465)</f>
        <v>-4287928</v>
      </c>
      <c r="L2465">
        <f>CORREL(H2465:H6250,C2465:C6250)</f>
        <v>5.6415624203313974E-2</v>
      </c>
    </row>
    <row r="2466" spans="1:12">
      <c r="A2466" t="s">
        <v>2804</v>
      </c>
      <c r="B2466">
        <v>89</v>
      </c>
      <c r="C2466">
        <v>12693621</v>
      </c>
      <c r="D2466" t="s">
        <v>372</v>
      </c>
      <c r="E2466" t="s">
        <v>4457</v>
      </c>
      <c r="F2466" t="s">
        <v>15</v>
      </c>
      <c r="G2466" t="s">
        <v>16</v>
      </c>
      <c r="H2466">
        <v>17000000</v>
      </c>
      <c r="I2466">
        <v>4.8</v>
      </c>
      <c r="J2466" t="str">
        <f>IF(ISNUMBER(SEARCH("|",D2466)),LEFT(D2466,SEARCH("|",D2466)-1),D2466)</f>
        <v>Horror</v>
      </c>
      <c r="K2466">
        <f>(C2466-H2466)</f>
        <v>-4306379</v>
      </c>
      <c r="L2466">
        <f>CORREL(H2466:H6251,C2466:C6251)</f>
        <v>5.6391005984852083E-2</v>
      </c>
    </row>
    <row r="2467" spans="1:12">
      <c r="A2467" t="s">
        <v>1736</v>
      </c>
      <c r="B2467">
        <v>112</v>
      </c>
      <c r="C2467">
        <v>30691439</v>
      </c>
      <c r="D2467" t="s">
        <v>583</v>
      </c>
      <c r="E2467" t="s">
        <v>4458</v>
      </c>
      <c r="F2467" t="s">
        <v>15</v>
      </c>
      <c r="G2467" t="s">
        <v>16</v>
      </c>
      <c r="H2467">
        <v>35000000</v>
      </c>
      <c r="I2467">
        <v>6.2</v>
      </c>
      <c r="J2467" t="str">
        <f>IF(ISNUMBER(SEARCH("|",D2467)),LEFT(D2467,SEARCH("|",D2467)-1),D2467)</f>
        <v>Horror</v>
      </c>
      <c r="K2467">
        <f>(C2467-H2467)</f>
        <v>-4308561</v>
      </c>
      <c r="L2467">
        <f>CORREL(H2467:H6252,C2467:C6252)</f>
        <v>5.6355810133592289E-2</v>
      </c>
    </row>
    <row r="2468" spans="1:12">
      <c r="A2468" t="s">
        <v>1208</v>
      </c>
      <c r="B2468">
        <v>99</v>
      </c>
      <c r="C2468">
        <v>4681503</v>
      </c>
      <c r="D2468" t="s">
        <v>65</v>
      </c>
      <c r="E2468" t="s">
        <v>4459</v>
      </c>
      <c r="F2468" t="s">
        <v>15</v>
      </c>
      <c r="G2468" t="s">
        <v>16</v>
      </c>
      <c r="H2468">
        <v>9000000</v>
      </c>
      <c r="I2468">
        <v>7</v>
      </c>
      <c r="J2468" t="str">
        <f>IF(ISNUMBER(SEARCH("|",D2468)),LEFT(D2468,SEARCH("|",D2468)-1),D2468)</f>
        <v>Comedy</v>
      </c>
      <c r="K2468">
        <f>(C2468-H2468)</f>
        <v>-4318497</v>
      </c>
      <c r="L2468">
        <f>CORREL(H2468:H6253,C2468:C6253)</f>
        <v>5.637208469374546E-2</v>
      </c>
    </row>
    <row r="2469" spans="1:12">
      <c r="A2469" t="s">
        <v>2348</v>
      </c>
      <c r="B2469">
        <v>103</v>
      </c>
      <c r="C2469">
        <v>30669413</v>
      </c>
      <c r="D2469" t="s">
        <v>1198</v>
      </c>
      <c r="E2469" t="s">
        <v>4460</v>
      </c>
      <c r="F2469" t="s">
        <v>15</v>
      </c>
      <c r="G2469" t="s">
        <v>16</v>
      </c>
      <c r="H2469">
        <v>35000000</v>
      </c>
      <c r="I2469">
        <v>6.2</v>
      </c>
      <c r="J2469" t="str">
        <f>IF(ISNUMBER(SEARCH("|",D2469)),LEFT(D2469,SEARCH("|",D2469)-1),D2469)</f>
        <v>Action</v>
      </c>
      <c r="K2469">
        <f>(C2469-H2469)</f>
        <v>-4330587</v>
      </c>
      <c r="L2469">
        <f>CORREL(H2469:H6254,C2469:C6254)</f>
        <v>5.6305057860784477E-2</v>
      </c>
    </row>
    <row r="2470" spans="1:12">
      <c r="A2470" t="s">
        <v>1332</v>
      </c>
      <c r="B2470">
        <v>114</v>
      </c>
      <c r="C2470">
        <v>18653615</v>
      </c>
      <c r="D2470" t="s">
        <v>65</v>
      </c>
      <c r="E2470" t="s">
        <v>4461</v>
      </c>
      <c r="F2470" t="s">
        <v>15</v>
      </c>
      <c r="G2470" t="s">
        <v>16</v>
      </c>
      <c r="H2470">
        <v>23000000</v>
      </c>
      <c r="I2470">
        <v>6.1</v>
      </c>
      <c r="J2470" t="str">
        <f>IF(ISNUMBER(SEARCH("|",D2470)),LEFT(D2470,SEARCH("|",D2470)-1),D2470)</f>
        <v>Comedy</v>
      </c>
      <c r="K2470">
        <f>(C2470-H2470)</f>
        <v>-4346385</v>
      </c>
      <c r="L2470">
        <f>CORREL(H2470:H6255,C2470:C6255)</f>
        <v>5.6321286152194436E-2</v>
      </c>
    </row>
    <row r="2471" spans="1:12">
      <c r="A2471" t="s">
        <v>238</v>
      </c>
      <c r="B2471">
        <v>100</v>
      </c>
      <c r="C2471">
        <v>37652565</v>
      </c>
      <c r="D2471" t="s">
        <v>996</v>
      </c>
      <c r="E2471" t="s">
        <v>4462</v>
      </c>
      <c r="F2471" t="s">
        <v>15</v>
      </c>
      <c r="G2471" t="s">
        <v>16</v>
      </c>
      <c r="H2471">
        <v>42000000</v>
      </c>
      <c r="I2471">
        <v>5.4</v>
      </c>
      <c r="J2471" t="str">
        <f>IF(ISNUMBER(SEARCH("|",D2471)),LEFT(D2471,SEARCH("|",D2471)-1),D2471)</f>
        <v>Fantasy</v>
      </c>
      <c r="K2471">
        <f>(C2471-H2471)</f>
        <v>-4347435</v>
      </c>
      <c r="L2471">
        <f>CORREL(H2471:H6256,C2471:C6256)</f>
        <v>5.6306101219798413E-2</v>
      </c>
    </row>
    <row r="2472" spans="1:12">
      <c r="A2472" t="s">
        <v>4463</v>
      </c>
      <c r="B2472">
        <v>130</v>
      </c>
      <c r="C2472">
        <v>3029870</v>
      </c>
      <c r="D2472" t="s">
        <v>436</v>
      </c>
      <c r="E2472" t="s">
        <v>4464</v>
      </c>
      <c r="F2472" t="s">
        <v>15</v>
      </c>
      <c r="G2472" t="s">
        <v>3484</v>
      </c>
      <c r="H2472">
        <v>7400000</v>
      </c>
      <c r="I2472">
        <v>7.1</v>
      </c>
      <c r="J2472" t="str">
        <f>IF(ISNUMBER(SEARCH("|",D2472)),LEFT(D2472,SEARCH("|",D2472)-1),D2472)</f>
        <v>Drama</v>
      </c>
      <c r="K2472">
        <f>(C2472-H2472)</f>
        <v>-4370130</v>
      </c>
      <c r="L2472">
        <f>CORREL(H2472:H6257,C2472:C6257)</f>
        <v>5.6335014750327615E-2</v>
      </c>
    </row>
    <row r="2473" spans="1:12">
      <c r="A2473" t="s">
        <v>4465</v>
      </c>
      <c r="B2473">
        <v>104</v>
      </c>
      <c r="C2473">
        <v>108229</v>
      </c>
      <c r="D2473" t="s">
        <v>1162</v>
      </c>
      <c r="E2473" t="s">
        <v>4466</v>
      </c>
      <c r="F2473" t="s">
        <v>15</v>
      </c>
      <c r="G2473" t="s">
        <v>16</v>
      </c>
      <c r="H2473">
        <v>4500000</v>
      </c>
      <c r="I2473">
        <v>5.9</v>
      </c>
      <c r="J2473" t="str">
        <f>IF(ISNUMBER(SEARCH("|",D2473)),LEFT(D2473,SEARCH("|",D2473)-1),D2473)</f>
        <v>Drama</v>
      </c>
      <c r="K2473">
        <f>(C2473-H2473)</f>
        <v>-4391771</v>
      </c>
      <c r="L2473">
        <f>CORREL(H2473:H6258,C2473:C6258)</f>
        <v>5.6260621031485221E-2</v>
      </c>
    </row>
    <row r="2474" spans="1:12">
      <c r="A2474" t="s">
        <v>4467</v>
      </c>
      <c r="B2474">
        <v>100</v>
      </c>
      <c r="C2474">
        <v>2024854</v>
      </c>
      <c r="D2474" t="s">
        <v>592</v>
      </c>
      <c r="E2474" t="s">
        <v>4468</v>
      </c>
      <c r="F2474" t="s">
        <v>15</v>
      </c>
      <c r="G2474" t="s">
        <v>16</v>
      </c>
      <c r="H2474">
        <v>6500000</v>
      </c>
      <c r="I2474">
        <v>6.6</v>
      </c>
      <c r="J2474" t="str">
        <f>IF(ISNUMBER(SEARCH("|",D2474)),LEFT(D2474,SEARCH("|",D2474)-1),D2474)</f>
        <v>Drama</v>
      </c>
      <c r="K2474">
        <f>(C2474-H2474)</f>
        <v>-4475146</v>
      </c>
      <c r="L2474">
        <f>CORREL(H2474:H6259,C2474:C6259)</f>
        <v>5.6172732775126015E-2</v>
      </c>
    </row>
    <row r="2475" spans="1:12">
      <c r="A2475" t="s">
        <v>1320</v>
      </c>
      <c r="B2475">
        <v>96</v>
      </c>
      <c r="C2475">
        <v>766487</v>
      </c>
      <c r="D2475" t="s">
        <v>128</v>
      </c>
      <c r="E2475" t="s">
        <v>4469</v>
      </c>
      <c r="F2475" t="s">
        <v>15</v>
      </c>
      <c r="G2475" t="s">
        <v>16</v>
      </c>
      <c r="H2475">
        <v>5250000</v>
      </c>
      <c r="I2475">
        <v>5</v>
      </c>
      <c r="J2475" t="str">
        <f>IF(ISNUMBER(SEARCH("|",D2475)),LEFT(D2475,SEARCH("|",D2475)-1),D2475)</f>
        <v>Comedy</v>
      </c>
      <c r="K2475">
        <f>(C2475-H2475)</f>
        <v>-4483513</v>
      </c>
      <c r="L2475">
        <f>CORREL(H2475:H6260,C2475:C6260)</f>
        <v>5.6093662414762803E-2</v>
      </c>
    </row>
    <row r="2476" spans="1:12">
      <c r="A2476" t="s">
        <v>4470</v>
      </c>
      <c r="B2476">
        <v>103</v>
      </c>
      <c r="C2476">
        <v>8691</v>
      </c>
      <c r="D2476" t="s">
        <v>108</v>
      </c>
      <c r="E2476" t="s">
        <v>4471</v>
      </c>
      <c r="F2476" t="s">
        <v>15</v>
      </c>
      <c r="G2476" t="s">
        <v>16</v>
      </c>
      <c r="H2476">
        <v>4500000</v>
      </c>
      <c r="I2476">
        <v>5.8</v>
      </c>
      <c r="J2476" t="str">
        <f>IF(ISNUMBER(SEARCH("|",D2476)),LEFT(D2476,SEARCH("|",D2476)-1),D2476)</f>
        <v>Action</v>
      </c>
      <c r="K2476">
        <f>(C2476-H2476)</f>
        <v>-4491309</v>
      </c>
      <c r="L2476">
        <f>CORREL(H2476:H6261,C2476:C6261)</f>
        <v>5.6008663077343382E-2</v>
      </c>
    </row>
    <row r="2477" spans="1:12">
      <c r="A2477" t="s">
        <v>4472</v>
      </c>
      <c r="B2477">
        <v>110</v>
      </c>
      <c r="C2477">
        <v>22494487</v>
      </c>
      <c r="D2477" t="s">
        <v>453</v>
      </c>
      <c r="E2477" t="s">
        <v>4473</v>
      </c>
      <c r="F2477" t="s">
        <v>15</v>
      </c>
      <c r="G2477" t="s">
        <v>1097</v>
      </c>
      <c r="H2477">
        <v>27000000</v>
      </c>
      <c r="I2477">
        <v>7.8</v>
      </c>
      <c r="J2477" t="str">
        <f>IF(ISNUMBER(SEARCH("|",D2477)),LEFT(D2477,SEARCH("|",D2477)-1),D2477)</f>
        <v>Crime</v>
      </c>
      <c r="K2477">
        <f>(C2477-H2477)</f>
        <v>-4505513</v>
      </c>
      <c r="L2477">
        <f>CORREL(H2477:H6262,C2477:C6262)</f>
        <v>5.591995398645834E-2</v>
      </c>
    </row>
    <row r="2478" spans="1:12">
      <c r="A2478" t="s">
        <v>4474</v>
      </c>
      <c r="B2478">
        <v>96</v>
      </c>
      <c r="C2478">
        <v>10494147</v>
      </c>
      <c r="D2478" t="s">
        <v>20</v>
      </c>
      <c r="E2478" t="s">
        <v>4475</v>
      </c>
      <c r="F2478" t="s">
        <v>15</v>
      </c>
      <c r="G2478" t="s">
        <v>16</v>
      </c>
      <c r="H2478">
        <v>15000000</v>
      </c>
      <c r="I2478">
        <v>5.0999999999999996</v>
      </c>
      <c r="J2478" t="str">
        <f>IF(ISNUMBER(SEARCH("|",D2478)),LEFT(D2478,SEARCH("|",D2478)-1),D2478)</f>
        <v>Drama</v>
      </c>
      <c r="K2478">
        <f>(C2478-H2478)</f>
        <v>-4505853</v>
      </c>
      <c r="L2478">
        <f>CORREL(H2478:H6263,C2478:C6263)</f>
        <v>5.5915908054004149E-2</v>
      </c>
    </row>
    <row r="2479" spans="1:12">
      <c r="A2479" t="s">
        <v>4476</v>
      </c>
      <c r="B2479">
        <v>109</v>
      </c>
      <c r="C2479">
        <v>13491653</v>
      </c>
      <c r="D2479" t="s">
        <v>493</v>
      </c>
      <c r="E2479" t="s">
        <v>4477</v>
      </c>
      <c r="F2479" t="s">
        <v>15</v>
      </c>
      <c r="G2479" t="s">
        <v>16</v>
      </c>
      <c r="H2479">
        <v>18000000</v>
      </c>
      <c r="I2479">
        <v>6.1</v>
      </c>
      <c r="J2479" t="str">
        <f>IF(ISNUMBER(SEARCH("|",D2479)),LEFT(D2479,SEARCH("|",D2479)-1),D2479)</f>
        <v>Drama</v>
      </c>
      <c r="K2479">
        <f>(C2479-H2479)</f>
        <v>-4508347</v>
      </c>
      <c r="L2479">
        <f>CORREL(H2479:H6264,C2479:C6264)</f>
        <v>5.5871926914882152E-2</v>
      </c>
    </row>
    <row r="2480" spans="1:12">
      <c r="A2480" t="s">
        <v>4478</v>
      </c>
      <c r="B2480">
        <v>120</v>
      </c>
      <c r="C2480">
        <v>5484375</v>
      </c>
      <c r="D2480" t="s">
        <v>4479</v>
      </c>
      <c r="E2480" t="s">
        <v>4480</v>
      </c>
      <c r="F2480" t="s">
        <v>15</v>
      </c>
      <c r="G2480" t="s">
        <v>16</v>
      </c>
      <c r="H2480">
        <v>10000000</v>
      </c>
      <c r="I2480">
        <v>7.3</v>
      </c>
      <c r="J2480" t="str">
        <f>IF(ISNUMBER(SEARCH("|",D2480)),LEFT(D2480,SEARCH("|",D2480)-1),D2480)</f>
        <v>Adventure</v>
      </c>
      <c r="K2480">
        <f>(C2480-H2480)</f>
        <v>-4515625</v>
      </c>
      <c r="L2480">
        <f>CORREL(H2480:H6265,C2480:C6265)</f>
        <v>5.583900739417455E-2</v>
      </c>
    </row>
    <row r="2481" spans="1:12">
      <c r="A2481" t="s">
        <v>3165</v>
      </c>
      <c r="B2481">
        <v>103</v>
      </c>
      <c r="C2481">
        <v>25472967</v>
      </c>
      <c r="D2481" t="s">
        <v>944</v>
      </c>
      <c r="E2481" t="s">
        <v>4481</v>
      </c>
      <c r="F2481" t="s">
        <v>15</v>
      </c>
      <c r="G2481" t="s">
        <v>16</v>
      </c>
      <c r="H2481">
        <v>30000000</v>
      </c>
      <c r="I2481">
        <v>5.6</v>
      </c>
      <c r="J2481" t="str">
        <f>IF(ISNUMBER(SEARCH("|",D2481)),LEFT(D2481,SEARCH("|",D2481)-1),D2481)</f>
        <v>Drama</v>
      </c>
      <c r="K2481">
        <f>(C2481-H2481)</f>
        <v>-4527033</v>
      </c>
      <c r="L2481">
        <f>CORREL(H2481:H6266,C2481:C6266)</f>
        <v>5.5774564820463765E-2</v>
      </c>
    </row>
    <row r="2482" spans="1:12">
      <c r="A2482" t="s">
        <v>1202</v>
      </c>
      <c r="B2482">
        <v>98</v>
      </c>
      <c r="C2482">
        <v>15464026</v>
      </c>
      <c r="D2482" t="s">
        <v>128</v>
      </c>
      <c r="E2482" t="s">
        <v>4482</v>
      </c>
      <c r="F2482" t="s">
        <v>15</v>
      </c>
      <c r="G2482" t="s">
        <v>16</v>
      </c>
      <c r="H2482">
        <v>20000000</v>
      </c>
      <c r="I2482">
        <v>5.3</v>
      </c>
      <c r="J2482" t="str">
        <f>IF(ISNUMBER(SEARCH("|",D2482)),LEFT(D2482,SEARCH("|",D2482)-1),D2482)</f>
        <v>Comedy</v>
      </c>
      <c r="K2482">
        <f>(C2482-H2482)</f>
        <v>-4535974</v>
      </c>
      <c r="L2482">
        <f>CORREL(H2482:H6267,C2482:C6267)</f>
        <v>5.5778447507740164E-2</v>
      </c>
    </row>
    <row r="2483" spans="1:12">
      <c r="A2483" t="s">
        <v>1754</v>
      </c>
      <c r="B2483">
        <v>91</v>
      </c>
      <c r="C2483">
        <v>10443316</v>
      </c>
      <c r="D2483" t="s">
        <v>233</v>
      </c>
      <c r="E2483" t="s">
        <v>4483</v>
      </c>
      <c r="F2483" t="s">
        <v>15</v>
      </c>
      <c r="G2483" t="s">
        <v>16</v>
      </c>
      <c r="H2483">
        <v>15000000</v>
      </c>
      <c r="I2483">
        <v>5</v>
      </c>
      <c r="J2483" t="str">
        <f>IF(ISNUMBER(SEARCH("|",D2483)),LEFT(D2483,SEARCH("|",D2483)-1),D2483)</f>
        <v>Comedy</v>
      </c>
      <c r="K2483">
        <f>(C2483-H2483)</f>
        <v>-4556684</v>
      </c>
      <c r="L2483">
        <f>CORREL(H2483:H6268,C2483:C6268)</f>
        <v>5.5752317853816791E-2</v>
      </c>
    </row>
    <row r="2484" spans="1:12">
      <c r="A2484" t="s">
        <v>4484</v>
      </c>
      <c r="B2484">
        <v>90</v>
      </c>
      <c r="C2484">
        <v>3442820</v>
      </c>
      <c r="D2484" t="s">
        <v>4485</v>
      </c>
      <c r="E2484" t="s">
        <v>4486</v>
      </c>
      <c r="F2484" t="s">
        <v>15</v>
      </c>
      <c r="G2484" t="s">
        <v>16</v>
      </c>
      <c r="H2484">
        <v>8000000</v>
      </c>
      <c r="I2484">
        <v>7.3</v>
      </c>
      <c r="J2484" t="str">
        <f>IF(ISNUMBER(SEARCH("|",D2484)),LEFT(D2484,SEARCH("|",D2484)-1),D2484)</f>
        <v>Animation</v>
      </c>
      <c r="K2484">
        <f>(C2484-H2484)</f>
        <v>-4557180</v>
      </c>
      <c r="L2484">
        <f>CORREL(H2484:H6269,C2484:C6269)</f>
        <v>5.5707873538230049E-2</v>
      </c>
    </row>
    <row r="2485" spans="1:12">
      <c r="A2485" t="s">
        <v>1772</v>
      </c>
      <c r="B2485">
        <v>103</v>
      </c>
      <c r="C2485">
        <v>10411980</v>
      </c>
      <c r="D2485" t="s">
        <v>4487</v>
      </c>
      <c r="E2485" t="s">
        <v>4488</v>
      </c>
      <c r="F2485" t="s">
        <v>15</v>
      </c>
      <c r="G2485" t="s">
        <v>16</v>
      </c>
      <c r="H2485">
        <v>15000000</v>
      </c>
      <c r="I2485">
        <v>5.9</v>
      </c>
      <c r="J2485" t="str">
        <f>IF(ISNUMBER(SEARCH("|",D2485)),LEFT(D2485,SEARCH("|",D2485)-1),D2485)</f>
        <v>Family</v>
      </c>
      <c r="K2485">
        <f>(C2485-H2485)</f>
        <v>-4588020</v>
      </c>
      <c r="L2485">
        <f>CORREL(H2485:H6270,C2485:C6270)</f>
        <v>5.5634241192033376E-2</v>
      </c>
    </row>
    <row r="2486" spans="1:12">
      <c r="A2486" t="s">
        <v>1125</v>
      </c>
      <c r="B2486">
        <v>101</v>
      </c>
      <c r="C2486">
        <v>15408822</v>
      </c>
      <c r="D2486" t="s">
        <v>128</v>
      </c>
      <c r="E2486" t="s">
        <v>4489</v>
      </c>
      <c r="F2486" t="s">
        <v>15</v>
      </c>
      <c r="G2486" t="s">
        <v>16</v>
      </c>
      <c r="H2486">
        <v>20000000</v>
      </c>
      <c r="I2486">
        <v>5.6</v>
      </c>
      <c r="J2486" t="str">
        <f>IF(ISNUMBER(SEARCH("|",D2486)),LEFT(D2486,SEARCH("|",D2486)-1),D2486)</f>
        <v>Comedy</v>
      </c>
      <c r="K2486">
        <f>(C2486-H2486)</f>
        <v>-4591178</v>
      </c>
      <c r="L2486">
        <f>CORREL(H2486:H6271,C2486:C6271)</f>
        <v>5.5589525371183661E-2</v>
      </c>
    </row>
    <row r="2487" spans="1:12">
      <c r="A2487" t="s">
        <v>4490</v>
      </c>
      <c r="B2487">
        <v>86</v>
      </c>
      <c r="C2487">
        <v>9402410</v>
      </c>
      <c r="D2487" t="s">
        <v>190</v>
      </c>
      <c r="E2487" t="s">
        <v>4491</v>
      </c>
      <c r="F2487" t="s">
        <v>15</v>
      </c>
      <c r="G2487" t="s">
        <v>16</v>
      </c>
      <c r="H2487">
        <v>14000000</v>
      </c>
      <c r="I2487">
        <v>5.4</v>
      </c>
      <c r="J2487" t="str">
        <f>IF(ISNUMBER(SEARCH("|",D2487)),LEFT(D2487,SEARCH("|",D2487)-1),D2487)</f>
        <v>Adventure</v>
      </c>
      <c r="K2487">
        <f>(C2487-H2487)</f>
        <v>-4597590</v>
      </c>
      <c r="L2487">
        <f>CORREL(H2487:H6272,C2487:C6272)</f>
        <v>5.5563000446117311E-2</v>
      </c>
    </row>
    <row r="2488" spans="1:12">
      <c r="A2488" t="s">
        <v>305</v>
      </c>
      <c r="B2488">
        <v>111</v>
      </c>
      <c r="C2488">
        <v>13362308</v>
      </c>
      <c r="D2488" t="s">
        <v>256</v>
      </c>
      <c r="E2488" t="s">
        <v>4492</v>
      </c>
      <c r="F2488" t="s">
        <v>15</v>
      </c>
      <c r="G2488" t="s">
        <v>16</v>
      </c>
      <c r="H2488">
        <v>18000000</v>
      </c>
      <c r="I2488">
        <v>6.9</v>
      </c>
      <c r="J2488" t="str">
        <f>IF(ISNUMBER(SEARCH("|",D2488)),LEFT(D2488,SEARCH("|",D2488)-1),D2488)</f>
        <v>Drama</v>
      </c>
      <c r="K2488">
        <f>(C2488-H2488)</f>
        <v>-4637692</v>
      </c>
      <c r="L2488">
        <f>CORREL(H2488:H6273,C2488:C6273)</f>
        <v>5.5514207394592327E-2</v>
      </c>
    </row>
    <row r="2489" spans="1:12">
      <c r="A2489" t="s">
        <v>4493</v>
      </c>
      <c r="B2489">
        <v>106</v>
      </c>
      <c r="C2489">
        <v>5348317</v>
      </c>
      <c r="D2489" t="s">
        <v>394</v>
      </c>
      <c r="E2489" t="s">
        <v>4494</v>
      </c>
      <c r="F2489" t="s">
        <v>15</v>
      </c>
      <c r="G2489" t="s">
        <v>16</v>
      </c>
      <c r="H2489">
        <v>10000000</v>
      </c>
      <c r="I2489">
        <v>7.1</v>
      </c>
      <c r="J2489" t="str">
        <f>IF(ISNUMBER(SEARCH("|",D2489)),LEFT(D2489,SEARCH("|",D2489)-1),D2489)</f>
        <v>Comedy</v>
      </c>
      <c r="K2489">
        <f>(C2489-H2489)</f>
        <v>-4651683</v>
      </c>
      <c r="L2489">
        <f>CORREL(H2489:H6274,C2489:C6274)</f>
        <v>5.5480374526725697E-2</v>
      </c>
    </row>
    <row r="2490" spans="1:12">
      <c r="A2490" t="s">
        <v>1332</v>
      </c>
      <c r="B2490">
        <v>104</v>
      </c>
      <c r="C2490">
        <v>1346503</v>
      </c>
      <c r="D2490" t="s">
        <v>1589</v>
      </c>
      <c r="E2490" t="s">
        <v>4495</v>
      </c>
      <c r="F2490" t="s">
        <v>15</v>
      </c>
      <c r="G2490" t="s">
        <v>1190</v>
      </c>
      <c r="H2490">
        <v>6000000</v>
      </c>
      <c r="I2490">
        <v>6.1</v>
      </c>
      <c r="J2490" t="str">
        <f>IF(ISNUMBER(SEARCH("|",D2490)),LEFT(D2490,SEARCH("|",D2490)-1),D2490)</f>
        <v>Drama</v>
      </c>
      <c r="K2490">
        <f>(C2490-H2490)</f>
        <v>-4653497</v>
      </c>
      <c r="L2490">
        <f>CORREL(H2490:H6275,C2490:C6275)</f>
        <v>5.5414714790482399E-2</v>
      </c>
    </row>
    <row r="2491" spans="1:12">
      <c r="A2491" t="s">
        <v>3532</v>
      </c>
      <c r="B2491">
        <v>99</v>
      </c>
      <c r="C2491">
        <v>2344847</v>
      </c>
      <c r="D2491" t="s">
        <v>385</v>
      </c>
      <c r="E2491" t="s">
        <v>4496</v>
      </c>
      <c r="F2491" t="s">
        <v>15</v>
      </c>
      <c r="G2491" t="s">
        <v>16</v>
      </c>
      <c r="H2491">
        <v>7000000</v>
      </c>
      <c r="I2491">
        <v>6.8</v>
      </c>
      <c r="J2491" t="str">
        <f>IF(ISNUMBER(SEARCH("|",D2491)),LEFT(D2491,SEARCH("|",D2491)-1),D2491)</f>
        <v>Drama</v>
      </c>
      <c r="K2491">
        <f>(C2491-H2491)</f>
        <v>-4655153</v>
      </c>
      <c r="L2491">
        <f>CORREL(H2491:H6276,C2491:C6276)</f>
        <v>5.5330988921715875E-2</v>
      </c>
    </row>
    <row r="2492" spans="1:12">
      <c r="A2492" t="s">
        <v>4497</v>
      </c>
      <c r="B2492">
        <v>146</v>
      </c>
      <c r="C2492">
        <v>95328937</v>
      </c>
      <c r="D2492" t="s">
        <v>233</v>
      </c>
      <c r="E2492" t="s">
        <v>4498</v>
      </c>
      <c r="F2492" t="s">
        <v>15</v>
      </c>
      <c r="G2492" t="s">
        <v>16</v>
      </c>
      <c r="H2492">
        <v>100000000</v>
      </c>
      <c r="I2492">
        <v>4.3</v>
      </c>
      <c r="J2492" t="str">
        <f>IF(ISNUMBER(SEARCH("|",D2492)),LEFT(D2492,SEARCH("|",D2492)-1),D2492)</f>
        <v>Comedy</v>
      </c>
      <c r="K2492">
        <f>(C2492-H2492)</f>
        <v>-4671063</v>
      </c>
      <c r="L2492">
        <f>CORREL(H2492:H6277,C2492:C6277)</f>
        <v>5.5251714663171816E-2</v>
      </c>
    </row>
    <row r="2493" spans="1:12">
      <c r="A2493" t="s">
        <v>4499</v>
      </c>
      <c r="B2493">
        <v>97</v>
      </c>
      <c r="C2493">
        <v>326308</v>
      </c>
      <c r="D2493" t="s">
        <v>716</v>
      </c>
      <c r="E2493" t="s">
        <v>4500</v>
      </c>
      <c r="F2493" t="s">
        <v>15</v>
      </c>
      <c r="G2493" t="s">
        <v>16</v>
      </c>
      <c r="H2493">
        <v>5000000</v>
      </c>
      <c r="I2493">
        <v>6.1</v>
      </c>
      <c r="J2493" t="str">
        <f>IF(ISNUMBER(SEARCH("|",D2493)),LEFT(D2493,SEARCH("|",D2493)-1),D2493)</f>
        <v>Crime</v>
      </c>
      <c r="K2493">
        <f>(C2493-H2493)</f>
        <v>-4673692</v>
      </c>
      <c r="L2493">
        <f>CORREL(H2493:H6278,C2493:C6278)</f>
        <v>5.5227683689894634E-2</v>
      </c>
    </row>
    <row r="2494" spans="1:12">
      <c r="A2494" t="s">
        <v>2824</v>
      </c>
      <c r="B2494">
        <v>101</v>
      </c>
      <c r="C2494">
        <v>30307804</v>
      </c>
      <c r="D2494" t="s">
        <v>1180</v>
      </c>
      <c r="E2494" t="s">
        <v>4501</v>
      </c>
      <c r="F2494" t="s">
        <v>15</v>
      </c>
      <c r="G2494" t="s">
        <v>16</v>
      </c>
      <c r="H2494">
        <v>35000000</v>
      </c>
      <c r="I2494">
        <v>5.2</v>
      </c>
      <c r="J2494" t="str">
        <f>IF(ISNUMBER(SEARCH("|",D2494)),LEFT(D2494,SEARCH("|",D2494)-1),D2494)</f>
        <v>Drama</v>
      </c>
      <c r="K2494">
        <f>(C2494-H2494)</f>
        <v>-4692196</v>
      </c>
      <c r="L2494">
        <f>CORREL(H2494:H6279,C2494:C6279)</f>
        <v>5.5138915729094656E-2</v>
      </c>
    </row>
    <row r="2495" spans="1:12">
      <c r="A2495" t="s">
        <v>3976</v>
      </c>
      <c r="B2495">
        <v>98</v>
      </c>
      <c r="C2495">
        <v>296665</v>
      </c>
      <c r="D2495" t="s">
        <v>1632</v>
      </c>
      <c r="E2495" t="s">
        <v>4502</v>
      </c>
      <c r="F2495" t="s">
        <v>15</v>
      </c>
      <c r="G2495" t="s">
        <v>16</v>
      </c>
      <c r="H2495">
        <v>5000000</v>
      </c>
      <c r="I2495">
        <v>6.3</v>
      </c>
      <c r="J2495" t="str">
        <f>IF(ISNUMBER(SEARCH("|",D2495)),LEFT(D2495,SEARCH("|",D2495)-1),D2495)</f>
        <v>Biography</v>
      </c>
      <c r="K2495">
        <f>(C2495-H2495)</f>
        <v>-4703335</v>
      </c>
      <c r="L2495">
        <f>CORREL(H2495:H6280,C2495:C6280)</f>
        <v>5.5154201467258912E-2</v>
      </c>
    </row>
    <row r="2496" spans="1:12">
      <c r="A2496" t="s">
        <v>4503</v>
      </c>
      <c r="B2496">
        <v>120</v>
      </c>
      <c r="C2496">
        <v>16284360</v>
      </c>
      <c r="D2496" t="s">
        <v>65</v>
      </c>
      <c r="E2496" t="s">
        <v>4504</v>
      </c>
      <c r="F2496" t="s">
        <v>15</v>
      </c>
      <c r="G2496" t="s">
        <v>16</v>
      </c>
      <c r="H2496">
        <v>21000000</v>
      </c>
      <c r="I2496">
        <v>6.1</v>
      </c>
      <c r="J2496" t="str">
        <f>IF(ISNUMBER(SEARCH("|",D2496)),LEFT(D2496,SEARCH("|",D2496)-1),D2496)</f>
        <v>Comedy</v>
      </c>
      <c r="K2496">
        <f>(C2496-H2496)</f>
        <v>-4715640</v>
      </c>
      <c r="L2496">
        <f>CORREL(H2496:H6281,C2496:C6281)</f>
        <v>5.5065136000189904E-2</v>
      </c>
    </row>
    <row r="2497" spans="1:12">
      <c r="A2497" t="s">
        <v>448</v>
      </c>
      <c r="B2497">
        <v>125</v>
      </c>
      <c r="C2497">
        <v>223878</v>
      </c>
      <c r="D2497" t="s">
        <v>233</v>
      </c>
      <c r="E2497" t="s">
        <v>4505</v>
      </c>
      <c r="F2497" t="s">
        <v>2965</v>
      </c>
      <c r="G2497" t="s">
        <v>2966</v>
      </c>
      <c r="H2497">
        <v>5000000</v>
      </c>
      <c r="I2497">
        <v>6.5</v>
      </c>
      <c r="J2497" t="str">
        <f>IF(ISNUMBER(SEARCH("|",D2497)),LEFT(D2497,SEARCH("|",D2497)-1),D2497)</f>
        <v>Comedy</v>
      </c>
      <c r="K2497">
        <f>(C2497-H2497)</f>
        <v>-4776122</v>
      </c>
      <c r="L2497">
        <f>CORREL(H2497:H6282,C2497:C6282)</f>
        <v>5.5041225945559193E-2</v>
      </c>
    </row>
    <row r="2498" spans="1:12">
      <c r="A2498" t="s">
        <v>3246</v>
      </c>
      <c r="B2498">
        <v>108</v>
      </c>
      <c r="C2498">
        <v>11702090</v>
      </c>
      <c r="D2498" t="s">
        <v>128</v>
      </c>
      <c r="E2498" t="s">
        <v>4506</v>
      </c>
      <c r="F2498" t="s">
        <v>15</v>
      </c>
      <c r="G2498" t="s">
        <v>16</v>
      </c>
      <c r="H2498">
        <v>16500000</v>
      </c>
      <c r="I2498">
        <v>6.3</v>
      </c>
      <c r="J2498" t="str">
        <f>IF(ISNUMBER(SEARCH("|",D2498)),LEFT(D2498,SEARCH("|",D2498)-1),D2498)</f>
        <v>Comedy</v>
      </c>
      <c r="K2498">
        <f>(C2498-H2498)</f>
        <v>-4797910</v>
      </c>
      <c r="L2498">
        <f>CORREL(H2498:H6283,C2498:C6283)</f>
        <v>5.4951659118856445E-2</v>
      </c>
    </row>
    <row r="2499" spans="1:12">
      <c r="A2499" t="s">
        <v>803</v>
      </c>
      <c r="B2499">
        <v>88</v>
      </c>
      <c r="C2499">
        <v>80170146</v>
      </c>
      <c r="D2499" t="s">
        <v>18</v>
      </c>
      <c r="E2499" t="s">
        <v>4507</v>
      </c>
      <c r="F2499" t="s">
        <v>15</v>
      </c>
      <c r="G2499" t="s">
        <v>16</v>
      </c>
      <c r="H2499">
        <v>85000000</v>
      </c>
      <c r="I2499">
        <v>6.1</v>
      </c>
      <c r="J2499" t="str">
        <f>IF(ISNUMBER(SEARCH("|",D2499)),LEFT(D2499,SEARCH("|",D2499)-1),D2499)</f>
        <v>Action</v>
      </c>
      <c r="K2499">
        <f>(C2499-H2499)</f>
        <v>-4829854</v>
      </c>
      <c r="L2499">
        <f>CORREL(H2499:H6284,C2499:C6284)</f>
        <v>5.4911180527130989E-2</v>
      </c>
    </row>
    <row r="2500" spans="1:12">
      <c r="A2500" t="s">
        <v>323</v>
      </c>
      <c r="B2500">
        <v>91</v>
      </c>
      <c r="C2500">
        <v>74158157</v>
      </c>
      <c r="D2500" t="s">
        <v>96</v>
      </c>
      <c r="E2500" t="s">
        <v>4508</v>
      </c>
      <c r="F2500" t="s">
        <v>15</v>
      </c>
      <c r="G2500" t="s">
        <v>16</v>
      </c>
      <c r="H2500">
        <v>79000000</v>
      </c>
      <c r="I2500">
        <v>3.4</v>
      </c>
      <c r="J2500" t="str">
        <f>IF(ISNUMBER(SEARCH("|",D2500)),LEFT(D2500,SEARCH("|",D2500)-1),D2500)</f>
        <v>Comedy</v>
      </c>
      <c r="K2500">
        <f>(C2500-H2500)</f>
        <v>-4841843</v>
      </c>
      <c r="L2500">
        <f>CORREL(H2500:H6285,C2500:C6285)</f>
        <v>5.4928784664549257E-2</v>
      </c>
    </row>
    <row r="2501" spans="1:12">
      <c r="A2501" t="s">
        <v>4509</v>
      </c>
      <c r="B2501">
        <v>100</v>
      </c>
      <c r="C2501">
        <v>2148212</v>
      </c>
      <c r="D2501" t="s">
        <v>1434</v>
      </c>
      <c r="E2501" t="s">
        <v>4510</v>
      </c>
      <c r="F2501" t="s">
        <v>15</v>
      </c>
      <c r="G2501" t="s">
        <v>16</v>
      </c>
      <c r="H2501">
        <v>7000000</v>
      </c>
      <c r="I2501">
        <v>6.3</v>
      </c>
      <c r="J2501" t="str">
        <f>IF(ISNUMBER(SEARCH("|",D2501)),LEFT(D2501,SEARCH("|",D2501)-1),D2501)</f>
        <v>Drama</v>
      </c>
      <c r="K2501">
        <f>(C2501-H2501)</f>
        <v>-4851788</v>
      </c>
      <c r="L2501">
        <f>CORREL(H2501:H6286,C2501:C6286)</f>
        <v>5.4957561507023175E-2</v>
      </c>
    </row>
    <row r="2502" spans="1:12">
      <c r="A2502" t="s">
        <v>4511</v>
      </c>
      <c r="B2502">
        <v>88</v>
      </c>
      <c r="C2502">
        <v>143000</v>
      </c>
      <c r="D2502" t="s">
        <v>867</v>
      </c>
      <c r="E2502" t="s">
        <v>4512</v>
      </c>
      <c r="F2502" t="s">
        <v>15</v>
      </c>
      <c r="G2502" t="s">
        <v>16</v>
      </c>
      <c r="H2502">
        <v>5000000</v>
      </c>
      <c r="I2502">
        <v>4.0999999999999996</v>
      </c>
      <c r="J2502" t="str">
        <f>IF(ISNUMBER(SEARCH("|",D2502)),LEFT(D2502,SEARCH("|",D2502)-1),D2502)</f>
        <v>Horror</v>
      </c>
      <c r="K2502">
        <f>(C2502-H2502)</f>
        <v>-4857000</v>
      </c>
      <c r="L2502">
        <f>CORREL(H2502:H6287,C2502:C6287)</f>
        <v>5.4877009748424792E-2</v>
      </c>
    </row>
    <row r="2503" spans="1:12">
      <c r="A2503" t="s">
        <v>4513</v>
      </c>
      <c r="B2503">
        <v>90</v>
      </c>
      <c r="C2503">
        <v>136432</v>
      </c>
      <c r="D2503" t="s">
        <v>2295</v>
      </c>
      <c r="E2503" t="s">
        <v>4514</v>
      </c>
      <c r="F2503" t="s">
        <v>15</v>
      </c>
      <c r="G2503" t="s">
        <v>153</v>
      </c>
      <c r="H2503">
        <v>5000000</v>
      </c>
      <c r="I2503">
        <v>6.6</v>
      </c>
      <c r="J2503" t="str">
        <f>IF(ISNUMBER(SEARCH("|",D2503)),LEFT(D2503,SEARCH("|",D2503)-1),D2503)</f>
        <v>Comedy</v>
      </c>
      <c r="K2503">
        <f>(C2503-H2503)</f>
        <v>-4863568</v>
      </c>
      <c r="L2503">
        <f>CORREL(H2503:H6288,C2503:C6288)</f>
        <v>5.4786854303108652E-2</v>
      </c>
    </row>
    <row r="2504" spans="1:12">
      <c r="A2504" t="s">
        <v>4515</v>
      </c>
      <c r="B2504">
        <v>90</v>
      </c>
      <c r="C2504">
        <v>124720</v>
      </c>
      <c r="D2504" t="s">
        <v>20</v>
      </c>
      <c r="E2504" t="s">
        <v>4516</v>
      </c>
      <c r="F2504" t="s">
        <v>15</v>
      </c>
      <c r="G2504" t="s">
        <v>16</v>
      </c>
      <c r="H2504">
        <v>5000000</v>
      </c>
      <c r="I2504">
        <v>7.3</v>
      </c>
      <c r="J2504" t="str">
        <f>IF(ISNUMBER(SEARCH("|",D2504)),LEFT(D2504,SEARCH("|",D2504)-1),D2504)</f>
        <v>Drama</v>
      </c>
      <c r="K2504">
        <f>(C2504-H2504)</f>
        <v>-4875280</v>
      </c>
      <c r="L2504">
        <f>CORREL(H2504:H6289,C2504:C6289)</f>
        <v>5.4696496662845671E-2</v>
      </c>
    </row>
    <row r="2505" spans="1:12">
      <c r="A2505" t="s">
        <v>402</v>
      </c>
      <c r="B2505">
        <v>138</v>
      </c>
      <c r="C2505">
        <v>132122995</v>
      </c>
      <c r="D2505" t="s">
        <v>321</v>
      </c>
      <c r="E2505" t="s">
        <v>4517</v>
      </c>
      <c r="F2505" t="s">
        <v>15</v>
      </c>
      <c r="G2505" t="s">
        <v>16</v>
      </c>
      <c r="H2505">
        <v>137000000</v>
      </c>
      <c r="I2505">
        <v>5.7</v>
      </c>
      <c r="J2505" t="str">
        <f>IF(ISNUMBER(SEARCH("|",D2505)),LEFT(D2505,SEARCH("|",D2505)-1),D2505)</f>
        <v>Action</v>
      </c>
      <c r="K2505">
        <f>(C2505-H2505)</f>
        <v>-4877005</v>
      </c>
      <c r="L2505">
        <f>CORREL(H2505:H6290,C2505:C6290)</f>
        <v>5.4605919317038377E-2</v>
      </c>
    </row>
    <row r="2506" spans="1:12">
      <c r="A2506" t="s">
        <v>4518</v>
      </c>
      <c r="B2506">
        <v>90</v>
      </c>
      <c r="C2506">
        <v>92900</v>
      </c>
      <c r="D2506" t="s">
        <v>65</v>
      </c>
      <c r="E2506" t="s">
        <v>4519</v>
      </c>
      <c r="F2506" t="s">
        <v>15</v>
      </c>
      <c r="G2506" t="s">
        <v>16</v>
      </c>
      <c r="H2506">
        <v>5000000</v>
      </c>
      <c r="I2506">
        <v>4.7</v>
      </c>
      <c r="J2506" t="str">
        <f>IF(ISNUMBER(SEARCH("|",D2506)),LEFT(D2506,SEARCH("|",D2506)-1),D2506)</f>
        <v>Comedy</v>
      </c>
      <c r="K2506">
        <f>(C2506-H2506)</f>
        <v>-4907100</v>
      </c>
      <c r="L2506">
        <f>CORREL(H2506:H6291,C2506:C6291)</f>
        <v>5.4397511867594228E-2</v>
      </c>
    </row>
    <row r="2507" spans="1:12">
      <c r="A2507" t="s">
        <v>869</v>
      </c>
      <c r="B2507">
        <v>109</v>
      </c>
      <c r="C2507">
        <v>55092830</v>
      </c>
      <c r="D2507" t="s">
        <v>18</v>
      </c>
      <c r="E2507" t="s">
        <v>4520</v>
      </c>
      <c r="F2507" t="s">
        <v>15</v>
      </c>
      <c r="G2507" t="s">
        <v>16</v>
      </c>
      <c r="H2507">
        <v>60000000</v>
      </c>
      <c r="I2507">
        <v>6.1</v>
      </c>
      <c r="J2507" t="str">
        <f>IF(ISNUMBER(SEARCH("|",D2507)),LEFT(D2507,SEARCH("|",D2507)-1),D2507)</f>
        <v>Action</v>
      </c>
      <c r="K2507">
        <f>(C2507-H2507)</f>
        <v>-4907170</v>
      </c>
      <c r="L2507">
        <f>CORREL(H2507:H6292,C2507:C6292)</f>
        <v>5.4306591442143407E-2</v>
      </c>
    </row>
    <row r="2508" spans="1:12">
      <c r="A2508" t="s">
        <v>1935</v>
      </c>
      <c r="B2508">
        <v>91</v>
      </c>
      <c r="C2508">
        <v>30079316</v>
      </c>
      <c r="D2508" t="s">
        <v>140</v>
      </c>
      <c r="E2508" t="s">
        <v>4521</v>
      </c>
      <c r="F2508" t="s">
        <v>15</v>
      </c>
      <c r="G2508" t="s">
        <v>16</v>
      </c>
      <c r="H2508">
        <v>35000000</v>
      </c>
      <c r="I2508">
        <v>5.5</v>
      </c>
      <c r="J2508" t="str">
        <f>IF(ISNUMBER(SEARCH("|",D2508)),LEFT(D2508,SEARCH("|",D2508)-1),D2508)</f>
        <v>Horror</v>
      </c>
      <c r="K2508">
        <f>(C2508-H2508)</f>
        <v>-4920684</v>
      </c>
      <c r="L2508">
        <f>CORREL(H2508:H6293,C2508:C6293)</f>
        <v>5.4350385256674703E-2</v>
      </c>
    </row>
    <row r="2509" spans="1:12">
      <c r="A2509" t="s">
        <v>50</v>
      </c>
      <c r="B2509">
        <v>155</v>
      </c>
      <c r="C2509">
        <v>25078937</v>
      </c>
      <c r="D2509" t="s">
        <v>453</v>
      </c>
      <c r="E2509" t="s">
        <v>4522</v>
      </c>
      <c r="F2509" t="s">
        <v>15</v>
      </c>
      <c r="G2509" t="s">
        <v>16</v>
      </c>
      <c r="H2509">
        <v>30000000</v>
      </c>
      <c r="I2509">
        <v>6.6</v>
      </c>
      <c r="J2509" t="str">
        <f>IF(ISNUMBER(SEARCH("|",D2509)),LEFT(D2509,SEARCH("|",D2509)-1),D2509)</f>
        <v>Crime</v>
      </c>
      <c r="K2509">
        <f>(C2509-H2509)</f>
        <v>-4921063</v>
      </c>
      <c r="L2509">
        <f>CORREL(H2509:H6294,C2509:C6294)</f>
        <v>5.4365496584748423E-2</v>
      </c>
    </row>
    <row r="2510" spans="1:12">
      <c r="A2510" t="s">
        <v>4523</v>
      </c>
      <c r="B2510">
        <v>111</v>
      </c>
      <c r="C2510">
        <v>3076425</v>
      </c>
      <c r="D2510" t="s">
        <v>4524</v>
      </c>
      <c r="E2510" t="s">
        <v>4525</v>
      </c>
      <c r="F2510" t="s">
        <v>770</v>
      </c>
      <c r="G2510" t="s">
        <v>357</v>
      </c>
      <c r="H2510">
        <v>8000000</v>
      </c>
      <c r="I2510">
        <v>7.1</v>
      </c>
      <c r="J2510" t="str">
        <f>IF(ISNUMBER(SEARCH("|",D2510)),LEFT(D2510,SEARCH("|",D2510)-1),D2510)</f>
        <v>Comedy</v>
      </c>
      <c r="K2510">
        <f>(C2510-H2510)</f>
        <v>-4923575</v>
      </c>
      <c r="L2510">
        <f>CORREL(H2510:H6295,C2510:C6295)</f>
        <v>5.4368354716040998E-2</v>
      </c>
    </row>
    <row r="2511" spans="1:12">
      <c r="A2511" t="s">
        <v>496</v>
      </c>
      <c r="B2511">
        <v>90</v>
      </c>
      <c r="C2511">
        <v>65087</v>
      </c>
      <c r="D2511" t="s">
        <v>4526</v>
      </c>
      <c r="E2511" t="s">
        <v>4527</v>
      </c>
      <c r="F2511" t="s">
        <v>15</v>
      </c>
      <c r="G2511" t="s">
        <v>16</v>
      </c>
      <c r="H2511">
        <v>5000000</v>
      </c>
      <c r="I2511">
        <v>6.2</v>
      </c>
      <c r="J2511" t="str">
        <f>IF(ISNUMBER(SEARCH("|",D2511)),LEFT(D2511,SEARCH("|",D2511)-1),D2511)</f>
        <v>Crime</v>
      </c>
      <c r="K2511">
        <f>(C2511-H2511)</f>
        <v>-4934913</v>
      </c>
      <c r="L2511">
        <f>CORREL(H2511:H6296,C2511:C6296)</f>
        <v>5.4291325802456131E-2</v>
      </c>
    </row>
    <row r="2512" spans="1:12">
      <c r="A2512" t="s">
        <v>3662</v>
      </c>
      <c r="B2512">
        <v>105</v>
      </c>
      <c r="C2512">
        <v>2062066</v>
      </c>
      <c r="D2512" t="s">
        <v>412</v>
      </c>
      <c r="E2512" t="s">
        <v>4528</v>
      </c>
      <c r="F2512" t="s">
        <v>15</v>
      </c>
      <c r="G2512" t="s">
        <v>16</v>
      </c>
      <c r="H2512">
        <v>7000000</v>
      </c>
      <c r="I2512">
        <v>6.6</v>
      </c>
      <c r="J2512" t="str">
        <f>IF(ISNUMBER(SEARCH("|",D2512)),LEFT(D2512,SEARCH("|",D2512)-1),D2512)</f>
        <v>Biography</v>
      </c>
      <c r="K2512">
        <f>(C2512-H2512)</f>
        <v>-4937934</v>
      </c>
      <c r="L2512">
        <f>CORREL(H2512:H6297,C2512:C6297)</f>
        <v>5.4199937106559924E-2</v>
      </c>
    </row>
    <row r="2513" spans="1:12">
      <c r="A2513" t="s">
        <v>4529</v>
      </c>
      <c r="B2513">
        <v>105</v>
      </c>
      <c r="C2513">
        <v>37440</v>
      </c>
      <c r="D2513" t="s">
        <v>394</v>
      </c>
      <c r="E2513" t="s">
        <v>4530</v>
      </c>
      <c r="F2513" t="s">
        <v>15</v>
      </c>
      <c r="G2513" t="s">
        <v>16</v>
      </c>
      <c r="H2513">
        <v>5000000</v>
      </c>
      <c r="I2513">
        <v>7.5</v>
      </c>
      <c r="J2513" t="str">
        <f>IF(ISNUMBER(SEARCH("|",D2513)),LEFT(D2513,SEARCH("|",D2513)-1),D2513)</f>
        <v>Comedy</v>
      </c>
      <c r="K2513">
        <f>(C2513-H2513)</f>
        <v>-4962560</v>
      </c>
      <c r="L2513">
        <f>CORREL(H2513:H6298,C2513:C6298)</f>
        <v>5.4117903841613066E-2</v>
      </c>
    </row>
    <row r="2514" spans="1:12">
      <c r="A2514" t="s">
        <v>4531</v>
      </c>
      <c r="B2514">
        <v>84</v>
      </c>
      <c r="C2514">
        <v>8026971</v>
      </c>
      <c r="D2514" t="s">
        <v>128</v>
      </c>
      <c r="E2514" t="s">
        <v>4532</v>
      </c>
      <c r="F2514" t="s">
        <v>15</v>
      </c>
      <c r="G2514" t="s">
        <v>16</v>
      </c>
      <c r="H2514">
        <v>13000000</v>
      </c>
      <c r="I2514">
        <v>3.8</v>
      </c>
      <c r="J2514" t="str">
        <f>IF(ISNUMBER(SEARCH("|",D2514)),LEFT(D2514,SEARCH("|",D2514)-1),D2514)</f>
        <v>Comedy</v>
      </c>
      <c r="K2514">
        <f>(C2514-H2514)</f>
        <v>-4973029</v>
      </c>
      <c r="L2514">
        <f>CORREL(H2514:H6299,C2514:C6299)</f>
        <v>5.4026066024477834E-2</v>
      </c>
    </row>
    <row r="2515" spans="1:12">
      <c r="A2515" t="s">
        <v>4533</v>
      </c>
      <c r="B2515">
        <v>103</v>
      </c>
      <c r="C2515">
        <v>16066</v>
      </c>
      <c r="D2515" t="s">
        <v>1794</v>
      </c>
      <c r="E2515" t="s">
        <v>4534</v>
      </c>
      <c r="F2515" t="s">
        <v>15</v>
      </c>
      <c r="G2515" t="s">
        <v>1097</v>
      </c>
      <c r="H2515">
        <v>5000000</v>
      </c>
      <c r="I2515">
        <v>3.3</v>
      </c>
      <c r="J2515" t="str">
        <f>IF(ISNUMBER(SEARCH("|",D2515)),LEFT(D2515,SEARCH("|",D2515)-1),D2515)</f>
        <v>Mystery</v>
      </c>
      <c r="K2515">
        <f>(C2515-H2515)</f>
        <v>-4983934</v>
      </c>
      <c r="L2515">
        <f>CORREL(H2515:H6300,C2515:C6300)</f>
        <v>5.3970216556531656E-2</v>
      </c>
    </row>
    <row r="2516" spans="1:12">
      <c r="A2516" t="s">
        <v>4366</v>
      </c>
      <c r="B2516">
        <v>113</v>
      </c>
      <c r="C2516">
        <v>3014541</v>
      </c>
      <c r="D2516" t="s">
        <v>256</v>
      </c>
      <c r="E2516" t="s">
        <v>4535</v>
      </c>
      <c r="F2516" t="s">
        <v>15</v>
      </c>
      <c r="G2516" t="s">
        <v>153</v>
      </c>
      <c r="H2516">
        <v>8000000</v>
      </c>
      <c r="I2516">
        <v>6.7</v>
      </c>
      <c r="J2516" t="str">
        <f>IF(ISNUMBER(SEARCH("|",D2516)),LEFT(D2516,SEARCH("|",D2516)-1),D2516)</f>
        <v>Drama</v>
      </c>
      <c r="K2516">
        <f>(C2516-H2516)</f>
        <v>-4985459</v>
      </c>
      <c r="L2516">
        <f>CORREL(H2516:H6301,C2516:C6301)</f>
        <v>5.387798450410905E-2</v>
      </c>
    </row>
    <row r="2517" spans="1:12">
      <c r="A2517" t="s">
        <v>2827</v>
      </c>
      <c r="B2517">
        <v>125</v>
      </c>
      <c r="C2517">
        <v>65012000</v>
      </c>
      <c r="D2517" t="s">
        <v>4536</v>
      </c>
      <c r="E2517" t="s">
        <v>4537</v>
      </c>
      <c r="F2517" t="s">
        <v>15</v>
      </c>
      <c r="G2517" t="s">
        <v>16</v>
      </c>
      <c r="H2517">
        <v>70000000</v>
      </c>
      <c r="I2517">
        <v>6.2</v>
      </c>
      <c r="J2517" t="str">
        <f>IF(ISNUMBER(SEARCH("|",D2517)),LEFT(D2517,SEARCH("|",D2517)-1),D2517)</f>
        <v>Drama</v>
      </c>
      <c r="K2517">
        <f>(C2517-H2517)</f>
        <v>-4988000</v>
      </c>
      <c r="L2517">
        <f>CORREL(H2517:H6302,C2517:C6302)</f>
        <v>5.379982857402648E-2</v>
      </c>
    </row>
    <row r="2518" spans="1:12">
      <c r="A2518" t="s">
        <v>4538</v>
      </c>
      <c r="B2518">
        <v>120</v>
      </c>
      <c r="C2518">
        <v>5004648</v>
      </c>
      <c r="D2518" t="s">
        <v>20</v>
      </c>
      <c r="E2518" t="s">
        <v>4539</v>
      </c>
      <c r="F2518" t="s">
        <v>2965</v>
      </c>
      <c r="G2518" t="s">
        <v>2966</v>
      </c>
      <c r="H2518">
        <v>10000000</v>
      </c>
      <c r="I2518">
        <v>7</v>
      </c>
      <c r="J2518" t="str">
        <f>IF(ISNUMBER(SEARCH("|",D2518)),LEFT(D2518,SEARCH("|",D2518)-1),D2518)</f>
        <v>Drama</v>
      </c>
      <c r="K2518">
        <f>(C2518-H2518)</f>
        <v>-4995352</v>
      </c>
      <c r="L2518">
        <f>CORREL(H2518:H6303,C2518:C6303)</f>
        <v>5.3840517325557682E-2</v>
      </c>
    </row>
    <row r="2519" spans="1:12">
      <c r="A2519" t="s">
        <v>835</v>
      </c>
      <c r="B2519">
        <v>83</v>
      </c>
      <c r="C2519">
        <v>7001720</v>
      </c>
      <c r="D2519" t="s">
        <v>187</v>
      </c>
      <c r="E2519" t="s">
        <v>4540</v>
      </c>
      <c r="F2519" t="s">
        <v>15</v>
      </c>
      <c r="G2519" t="s">
        <v>16</v>
      </c>
      <c r="H2519">
        <v>12000000</v>
      </c>
      <c r="I2519">
        <v>4.3</v>
      </c>
      <c r="J2519" t="str">
        <f>IF(ISNUMBER(SEARCH("|",D2519)),LEFT(D2519,SEARCH("|",D2519)-1),D2519)</f>
        <v>Comedy</v>
      </c>
      <c r="K2519">
        <f>(C2519-H2519)</f>
        <v>-4998280</v>
      </c>
      <c r="L2519">
        <f>CORREL(H2519:H6304,C2519:C6304)</f>
        <v>5.3771331401545962E-2</v>
      </c>
    </row>
    <row r="2520" spans="1:12">
      <c r="A2520" t="s">
        <v>4541</v>
      </c>
      <c r="B2520">
        <v>135</v>
      </c>
      <c r="C2520">
        <v>49994804</v>
      </c>
      <c r="D2520" t="s">
        <v>4542</v>
      </c>
      <c r="E2520" t="s">
        <v>4543</v>
      </c>
      <c r="F2520" t="s">
        <v>15</v>
      </c>
      <c r="G2520" t="s">
        <v>16</v>
      </c>
      <c r="H2520">
        <v>55000000</v>
      </c>
      <c r="I2520">
        <v>6.3</v>
      </c>
      <c r="J2520" t="str">
        <f>IF(ISNUMBER(SEARCH("|",D2520)),LEFT(D2520,SEARCH("|",D2520)-1),D2520)</f>
        <v>Biography</v>
      </c>
      <c r="K2520">
        <f>(C2520-H2520)</f>
        <v>-5005196</v>
      </c>
      <c r="L2520">
        <f>CORREL(H2520:H6305,C2520:C6305)</f>
        <v>5.3710754804755435E-2</v>
      </c>
    </row>
    <row r="2521" spans="1:12">
      <c r="A2521" t="s">
        <v>1363</v>
      </c>
      <c r="B2521">
        <v>142</v>
      </c>
      <c r="C2521">
        <v>9929000</v>
      </c>
      <c r="D2521" t="s">
        <v>436</v>
      </c>
      <c r="E2521" t="s">
        <v>4544</v>
      </c>
      <c r="F2521" t="s">
        <v>15</v>
      </c>
      <c r="G2521" t="s">
        <v>153</v>
      </c>
      <c r="H2521">
        <v>15000000</v>
      </c>
      <c r="I2521">
        <v>8</v>
      </c>
      <c r="J2521" t="str">
        <f>IF(ISNUMBER(SEARCH("|",D2521)),LEFT(D2521,SEARCH("|",D2521)-1),D2521)</f>
        <v>Drama</v>
      </c>
      <c r="K2521">
        <f>(C2521-H2521)</f>
        <v>-5071000</v>
      </c>
      <c r="L2521">
        <f>CORREL(H2521:H6306,C2521:C6306)</f>
        <v>5.3753618543585582E-2</v>
      </c>
    </row>
    <row r="2522" spans="1:12">
      <c r="A2522" t="s">
        <v>3080</v>
      </c>
      <c r="B2522">
        <v>124</v>
      </c>
      <c r="C2522">
        <v>54910560</v>
      </c>
      <c r="D2522" t="s">
        <v>540</v>
      </c>
      <c r="E2522" t="s">
        <v>4545</v>
      </c>
      <c r="F2522" t="s">
        <v>15</v>
      </c>
      <c r="G2522" t="s">
        <v>16</v>
      </c>
      <c r="H2522">
        <v>60000000</v>
      </c>
      <c r="I2522">
        <v>6.3</v>
      </c>
      <c r="J2522" t="str">
        <f>IF(ISNUMBER(SEARCH("|",D2522)),LEFT(D2522,SEARCH("|",D2522)-1),D2522)</f>
        <v>Action</v>
      </c>
      <c r="K2522">
        <f>(C2522-H2522)</f>
        <v>-5089440</v>
      </c>
      <c r="L2522">
        <f>CORREL(H2522:H6307,C2522:C6307)</f>
        <v>5.3705227423649991E-2</v>
      </c>
    </row>
    <row r="2523" spans="1:12">
      <c r="A2523" t="s">
        <v>1611</v>
      </c>
      <c r="B2523">
        <v>85</v>
      </c>
      <c r="C2523">
        <v>43905746</v>
      </c>
      <c r="D2523" t="s">
        <v>600</v>
      </c>
      <c r="E2523" t="s">
        <v>4546</v>
      </c>
      <c r="F2523" t="s">
        <v>15</v>
      </c>
      <c r="G2523" t="s">
        <v>16</v>
      </c>
      <c r="H2523">
        <v>49000000</v>
      </c>
      <c r="I2523">
        <v>5.9</v>
      </c>
      <c r="J2523" t="str">
        <f>IF(ISNUMBER(SEARCH("|",D2523)),LEFT(D2523,SEARCH("|",D2523)-1),D2523)</f>
        <v>Action</v>
      </c>
      <c r="K2523">
        <f>(C2523-H2523)</f>
        <v>-5094254</v>
      </c>
      <c r="L2523">
        <f>CORREL(H2523:H6308,C2523:C6308)</f>
        <v>5.3749615379719159E-2</v>
      </c>
    </row>
    <row r="2524" spans="1:12">
      <c r="A2524" t="s">
        <v>4547</v>
      </c>
      <c r="B2524">
        <v>99</v>
      </c>
      <c r="C2524">
        <v>1889522</v>
      </c>
      <c r="D2524" t="s">
        <v>385</v>
      </c>
      <c r="E2524" t="s">
        <v>4548</v>
      </c>
      <c r="F2524" t="s">
        <v>15</v>
      </c>
      <c r="G2524" t="s">
        <v>16</v>
      </c>
      <c r="H2524">
        <v>7000000</v>
      </c>
      <c r="I2524">
        <v>6.5</v>
      </c>
      <c r="J2524" t="str">
        <f>IF(ISNUMBER(SEARCH("|",D2524)),LEFT(D2524,SEARCH("|",D2524)-1),D2524)</f>
        <v>Drama</v>
      </c>
      <c r="K2524">
        <f>(C2524-H2524)</f>
        <v>-5110478</v>
      </c>
      <c r="L2524">
        <f>CORREL(H2524:H6309,C2524:C6309)</f>
        <v>5.3787736554571836E-2</v>
      </c>
    </row>
    <row r="2525" spans="1:12">
      <c r="A2525" t="s">
        <v>3538</v>
      </c>
      <c r="B2525">
        <v>95</v>
      </c>
      <c r="C2525">
        <v>7881335</v>
      </c>
      <c r="D2525" t="s">
        <v>1259</v>
      </c>
      <c r="E2525" t="s">
        <v>4549</v>
      </c>
      <c r="F2525" t="s">
        <v>15</v>
      </c>
      <c r="G2525" t="s">
        <v>16</v>
      </c>
      <c r="H2525">
        <v>13000000</v>
      </c>
      <c r="I2525">
        <v>6.7</v>
      </c>
      <c r="J2525" t="str">
        <f>IF(ISNUMBER(SEARCH("|",D2525)),LEFT(D2525,SEARCH("|",D2525)-1),D2525)</f>
        <v>Comedy</v>
      </c>
      <c r="K2525">
        <f>(C2525-H2525)</f>
        <v>-5118665</v>
      </c>
      <c r="L2525">
        <f>CORREL(H2525:H6310,C2525:C6310)</f>
        <v>5.3704113984140989E-2</v>
      </c>
    </row>
    <row r="2526" spans="1:12">
      <c r="A2526" t="s">
        <v>4550</v>
      </c>
      <c r="B2526">
        <v>153</v>
      </c>
      <c r="C2526">
        <v>872643</v>
      </c>
      <c r="D2526" t="s">
        <v>99</v>
      </c>
      <c r="E2526" t="s">
        <v>4551</v>
      </c>
      <c r="F2526" t="s">
        <v>2834</v>
      </c>
      <c r="G2526" t="s">
        <v>16</v>
      </c>
      <c r="H2526">
        <v>6000000</v>
      </c>
      <c r="I2526">
        <v>5.4</v>
      </c>
      <c r="J2526" t="str">
        <f>IF(ISNUMBER(SEARCH("|",D2526)),LEFT(D2526,SEARCH("|",D2526)-1),D2526)</f>
        <v>Comedy</v>
      </c>
      <c r="K2526">
        <f>(C2526-H2526)</f>
        <v>-5127357</v>
      </c>
      <c r="L2526">
        <f>CORREL(H2526:H6311,C2526:C6311)</f>
        <v>5.3647190391180301E-2</v>
      </c>
    </row>
    <row r="2527" spans="1:12">
      <c r="A2527" t="s">
        <v>4552</v>
      </c>
      <c r="B2527">
        <v>107</v>
      </c>
      <c r="C2527">
        <v>869325</v>
      </c>
      <c r="D2527" t="s">
        <v>13</v>
      </c>
      <c r="E2527" t="s">
        <v>4553</v>
      </c>
      <c r="F2527" t="s">
        <v>15</v>
      </c>
      <c r="G2527" t="s">
        <v>16</v>
      </c>
      <c r="H2527">
        <v>6000000</v>
      </c>
      <c r="I2527">
        <v>3.8</v>
      </c>
      <c r="J2527" t="str">
        <f>IF(ISNUMBER(SEARCH("|",D2527)),LEFT(D2527,SEARCH("|",D2527)-1),D2527)</f>
        <v>Action</v>
      </c>
      <c r="K2527">
        <f>(C2527-H2527)</f>
        <v>-5130675</v>
      </c>
      <c r="L2527">
        <f>CORREL(H2527:H6312,C2527:C6312)</f>
        <v>5.3558421002884417E-2</v>
      </c>
    </row>
    <row r="2528" spans="1:12">
      <c r="A2528" t="s">
        <v>4554</v>
      </c>
      <c r="B2528">
        <v>145</v>
      </c>
      <c r="C2528">
        <v>5669081</v>
      </c>
      <c r="D2528" t="s">
        <v>1817</v>
      </c>
      <c r="E2528" t="s">
        <v>4555</v>
      </c>
      <c r="F2528" t="s">
        <v>1316</v>
      </c>
      <c r="G2528" t="s">
        <v>1317</v>
      </c>
      <c r="H2528">
        <v>10818775</v>
      </c>
      <c r="I2528">
        <v>6.6</v>
      </c>
      <c r="J2528" t="str">
        <f>IF(ISNUMBER(SEARCH("|",D2528)),LEFT(D2528,SEARCH("|",D2528)-1),D2528)</f>
        <v>Drama</v>
      </c>
      <c r="K2528">
        <f>(C2528-H2528)</f>
        <v>-5149694</v>
      </c>
      <c r="L2528">
        <f>CORREL(H2528:H6313,C2528:C6313)</f>
        <v>5.3469461282073173E-2</v>
      </c>
    </row>
    <row r="2529" spans="1:12">
      <c r="A2529" t="s">
        <v>1110</v>
      </c>
      <c r="B2529">
        <v>91</v>
      </c>
      <c r="C2529">
        <v>20819129</v>
      </c>
      <c r="D2529" t="s">
        <v>113</v>
      </c>
      <c r="E2529" t="s">
        <v>4556</v>
      </c>
      <c r="F2529" t="s">
        <v>15</v>
      </c>
      <c r="G2529" t="s">
        <v>16</v>
      </c>
      <c r="H2529">
        <v>26000000</v>
      </c>
      <c r="I2529">
        <v>5.2</v>
      </c>
      <c r="J2529" t="str">
        <f>IF(ISNUMBER(SEARCH("|",D2529)),LEFT(D2529,SEARCH("|",D2529)-1),D2529)</f>
        <v>Action</v>
      </c>
      <c r="K2529">
        <f>(C2529-H2529)</f>
        <v>-5180871</v>
      </c>
      <c r="L2529">
        <f>CORREL(H2529:H6314,C2529:C6314)</f>
        <v>5.3402615030442899E-2</v>
      </c>
    </row>
    <row r="2530" spans="1:12">
      <c r="A2530" t="s">
        <v>4557</v>
      </c>
      <c r="B2530">
        <v>98</v>
      </c>
      <c r="C2530">
        <v>795126</v>
      </c>
      <c r="D2530" t="s">
        <v>795</v>
      </c>
      <c r="E2530" t="s">
        <v>4558</v>
      </c>
      <c r="F2530" t="s">
        <v>15</v>
      </c>
      <c r="G2530" t="s">
        <v>472</v>
      </c>
      <c r="H2530">
        <v>6000000</v>
      </c>
      <c r="I2530">
        <v>7.6</v>
      </c>
      <c r="J2530" t="str">
        <f>IF(ISNUMBER(SEARCH("|",D2530)),LEFT(D2530,SEARCH("|",D2530)-1),D2530)</f>
        <v>Comedy</v>
      </c>
      <c r="K2530">
        <f>(C2530-H2530)</f>
        <v>-5204874</v>
      </c>
      <c r="L2530">
        <f>CORREL(H2530:H6315,C2530:C6315)</f>
        <v>5.3392705499940879E-2</v>
      </c>
    </row>
    <row r="2531" spans="1:12">
      <c r="A2531" t="s">
        <v>2244</v>
      </c>
      <c r="B2531">
        <v>96</v>
      </c>
      <c r="C2531">
        <v>51774002</v>
      </c>
      <c r="D2531" t="s">
        <v>1648</v>
      </c>
      <c r="E2531" t="s">
        <v>4559</v>
      </c>
      <c r="F2531" t="s">
        <v>15</v>
      </c>
      <c r="G2531" t="s">
        <v>16</v>
      </c>
      <c r="H2531">
        <v>57000000</v>
      </c>
      <c r="I2531">
        <v>4.3</v>
      </c>
      <c r="J2531" t="str">
        <f>IF(ISNUMBER(SEARCH("|",D2531)),LEFT(D2531,SEARCH("|",D2531)-1),D2531)</f>
        <v>Action</v>
      </c>
      <c r="K2531">
        <f>(C2531-H2531)</f>
        <v>-5225998</v>
      </c>
      <c r="L2531">
        <f>CORREL(H2531:H6316,C2531:C6316)</f>
        <v>5.3303098978173431E-2</v>
      </c>
    </row>
    <row r="2532" spans="1:12">
      <c r="A2532" t="s">
        <v>1289</v>
      </c>
      <c r="B2532">
        <v>97</v>
      </c>
      <c r="C2532">
        <v>1768416</v>
      </c>
      <c r="D2532" t="s">
        <v>65</v>
      </c>
      <c r="E2532" t="s">
        <v>4560</v>
      </c>
      <c r="F2532" t="s">
        <v>15</v>
      </c>
      <c r="G2532" t="s">
        <v>16</v>
      </c>
      <c r="H2532">
        <v>7000000</v>
      </c>
      <c r="I2532">
        <v>6.3</v>
      </c>
      <c r="J2532" t="str">
        <f>IF(ISNUMBER(SEARCH("|",D2532)),LEFT(D2532,SEARCH("|",D2532)-1),D2532)</f>
        <v>Comedy</v>
      </c>
      <c r="K2532">
        <f>(C2532-H2532)</f>
        <v>-5231584</v>
      </c>
      <c r="L2532">
        <f>CORREL(H2532:H6317,C2532:C6317)</f>
        <v>5.3347015705186032E-2</v>
      </c>
    </row>
    <row r="2533" spans="1:12">
      <c r="A2533" t="s">
        <v>2008</v>
      </c>
      <c r="B2533">
        <v>122</v>
      </c>
      <c r="C2533">
        <v>6754898</v>
      </c>
      <c r="D2533" t="s">
        <v>65</v>
      </c>
      <c r="E2533" t="s">
        <v>4561</v>
      </c>
      <c r="F2533" t="s">
        <v>15</v>
      </c>
      <c r="G2533" t="s">
        <v>16</v>
      </c>
      <c r="H2533">
        <v>12000000</v>
      </c>
      <c r="I2533">
        <v>6.2</v>
      </c>
      <c r="J2533" t="str">
        <f>IF(ISNUMBER(SEARCH("|",D2533)),LEFT(D2533,SEARCH("|",D2533)-1),D2533)</f>
        <v>Comedy</v>
      </c>
      <c r="K2533">
        <f>(C2533-H2533)</f>
        <v>-5245102</v>
      </c>
      <c r="L2533">
        <f>CORREL(H2533:H6318,C2533:C6318)</f>
        <v>5.3262003443524088E-2</v>
      </c>
    </row>
    <row r="2534" spans="1:12">
      <c r="A2534" t="s">
        <v>50</v>
      </c>
      <c r="B2534">
        <v>141</v>
      </c>
      <c r="C2534">
        <v>13753931</v>
      </c>
      <c r="D2534" t="s">
        <v>1817</v>
      </c>
      <c r="E2534" t="s">
        <v>4562</v>
      </c>
      <c r="F2534" t="s">
        <v>3875</v>
      </c>
      <c r="G2534" t="s">
        <v>16</v>
      </c>
      <c r="H2534">
        <v>19000000</v>
      </c>
      <c r="I2534">
        <v>7.9</v>
      </c>
      <c r="J2534" t="str">
        <f>IF(ISNUMBER(SEARCH("|",D2534)),LEFT(D2534,SEARCH("|",D2534)-1),D2534)</f>
        <v>Drama</v>
      </c>
      <c r="K2534">
        <f>(C2534-H2534)</f>
        <v>-5246069</v>
      </c>
      <c r="L2534">
        <f>CORREL(H2534:H6319,C2534:C6319)</f>
        <v>5.3199608803734817E-2</v>
      </c>
    </row>
    <row r="2535" spans="1:12">
      <c r="A2535" t="s">
        <v>4563</v>
      </c>
      <c r="B2535">
        <v>112</v>
      </c>
      <c r="C2535">
        <v>1738692</v>
      </c>
      <c r="D2535" t="s">
        <v>493</v>
      </c>
      <c r="E2535" t="s">
        <v>4564</v>
      </c>
      <c r="F2535" t="s">
        <v>15</v>
      </c>
      <c r="G2535" t="s">
        <v>153</v>
      </c>
      <c r="H2535">
        <v>7000000</v>
      </c>
      <c r="I2535">
        <v>7.5</v>
      </c>
      <c r="J2535" t="str">
        <f>IF(ISNUMBER(SEARCH("|",D2535)),LEFT(D2535,SEARCH("|",D2535)-1),D2535)</f>
        <v>Drama</v>
      </c>
      <c r="K2535">
        <f>(C2535-H2535)</f>
        <v>-5261308</v>
      </c>
      <c r="L2535">
        <f>CORREL(H2535:H6320,C2535:C6320)</f>
        <v>5.3165390381279445E-2</v>
      </c>
    </row>
    <row r="2536" spans="1:12">
      <c r="A2536" t="s">
        <v>4565</v>
      </c>
      <c r="B2536">
        <v>118</v>
      </c>
      <c r="C2536">
        <v>44737059</v>
      </c>
      <c r="D2536" t="s">
        <v>276</v>
      </c>
      <c r="E2536" t="s">
        <v>4566</v>
      </c>
      <c r="F2536" t="s">
        <v>15</v>
      </c>
      <c r="G2536" t="s">
        <v>16</v>
      </c>
      <c r="H2536">
        <v>50000000</v>
      </c>
      <c r="I2536">
        <v>6.5</v>
      </c>
      <c r="J2536" t="str">
        <f>IF(ISNUMBER(SEARCH("|",D2536)),LEFT(D2536,SEARCH("|",D2536)-1),D2536)</f>
        <v>Comedy</v>
      </c>
      <c r="K2536">
        <f>(C2536-H2536)</f>
        <v>-5262941</v>
      </c>
      <c r="L2536">
        <f>CORREL(H2536:H6321,C2536:C6321)</f>
        <v>5.3079866659282868E-2</v>
      </c>
    </row>
    <row r="2537" spans="1:12">
      <c r="A2537" t="s">
        <v>4567</v>
      </c>
      <c r="B2537">
        <v>99</v>
      </c>
      <c r="C2537">
        <v>1654367</v>
      </c>
      <c r="D2537" t="s">
        <v>410</v>
      </c>
      <c r="E2537" t="s">
        <v>4568</v>
      </c>
      <c r="F2537" t="s">
        <v>15</v>
      </c>
      <c r="G2537" t="s">
        <v>16</v>
      </c>
      <c r="H2537">
        <v>7000000</v>
      </c>
      <c r="I2537">
        <v>6.4</v>
      </c>
      <c r="J2537" t="str">
        <f>IF(ISNUMBER(SEARCH("|",D2537)),LEFT(D2537,SEARCH("|",D2537)-1),D2537)</f>
        <v>Biography</v>
      </c>
      <c r="K2537">
        <f>(C2537-H2537)</f>
        <v>-5345633</v>
      </c>
      <c r="L2537">
        <f>CORREL(H2537:H6322,C2537:C6322)</f>
        <v>5.3119077483451009E-2</v>
      </c>
    </row>
    <row r="2538" spans="1:12">
      <c r="A2538" t="s">
        <v>4569</v>
      </c>
      <c r="B2538">
        <v>73</v>
      </c>
      <c r="C2538">
        <v>11634458</v>
      </c>
      <c r="D2538" t="s">
        <v>4570</v>
      </c>
      <c r="E2538" t="s">
        <v>4571</v>
      </c>
      <c r="F2538" t="s">
        <v>15</v>
      </c>
      <c r="G2538" t="s">
        <v>16</v>
      </c>
      <c r="H2538">
        <v>17000000</v>
      </c>
      <c r="I2538">
        <v>5.8</v>
      </c>
      <c r="J2538" t="str">
        <f>IF(ISNUMBER(SEARCH("|",D2538)),LEFT(D2538,SEARCH("|",D2538)-1),D2538)</f>
        <v>Adventure</v>
      </c>
      <c r="K2538">
        <f>(C2538-H2538)</f>
        <v>-5365542</v>
      </c>
      <c r="L2538">
        <f>CORREL(H2538:H6323,C2538:C6323)</f>
        <v>5.3033123977930863E-2</v>
      </c>
    </row>
    <row r="2539" spans="1:12">
      <c r="A2539" t="s">
        <v>426</v>
      </c>
      <c r="B2539">
        <v>99</v>
      </c>
      <c r="C2539">
        <v>59617068</v>
      </c>
      <c r="D2539" t="s">
        <v>128</v>
      </c>
      <c r="E2539" t="s">
        <v>4572</v>
      </c>
      <c r="F2539" t="s">
        <v>15</v>
      </c>
      <c r="G2539" t="s">
        <v>16</v>
      </c>
      <c r="H2539">
        <v>65000000</v>
      </c>
      <c r="I2539">
        <v>6.4</v>
      </c>
      <c r="J2539" t="str">
        <f>IF(ISNUMBER(SEARCH("|",D2539)),LEFT(D2539,SEARCH("|",D2539)-1),D2539)</f>
        <v>Comedy</v>
      </c>
      <c r="K2539">
        <f>(C2539-H2539)</f>
        <v>-5382932</v>
      </c>
      <c r="L2539">
        <f>CORREL(H2539:H6324,C2539:C6324)</f>
        <v>5.2990630775183942E-2</v>
      </c>
    </row>
    <row r="2540" spans="1:12">
      <c r="A2540" t="s">
        <v>3377</v>
      </c>
      <c r="B2540">
        <v>99</v>
      </c>
      <c r="C2540">
        <v>56007</v>
      </c>
      <c r="D2540" t="s">
        <v>1741</v>
      </c>
      <c r="E2540" t="s">
        <v>4573</v>
      </c>
      <c r="F2540" t="s">
        <v>15</v>
      </c>
      <c r="G2540" t="s">
        <v>16</v>
      </c>
      <c r="H2540">
        <v>5500000</v>
      </c>
      <c r="I2540">
        <v>4.9000000000000004</v>
      </c>
      <c r="J2540" t="str">
        <f>IF(ISNUMBER(SEARCH("|",D2540)),LEFT(D2540,SEARCH("|",D2540)-1),D2540)</f>
        <v>Comedy</v>
      </c>
      <c r="K2540">
        <f>(C2540-H2540)</f>
        <v>-5443993</v>
      </c>
      <c r="L2540">
        <f>CORREL(H2540:H6325,C2540:C6325)</f>
        <v>5.3035057071209341E-2</v>
      </c>
    </row>
    <row r="2541" spans="1:12">
      <c r="A2541" t="s">
        <v>2875</v>
      </c>
      <c r="B2541">
        <v>97</v>
      </c>
      <c r="C2541">
        <v>1029017</v>
      </c>
      <c r="D2541" t="s">
        <v>20</v>
      </c>
      <c r="E2541" t="s">
        <v>4574</v>
      </c>
      <c r="F2541" t="s">
        <v>15</v>
      </c>
      <c r="G2541" t="s">
        <v>16</v>
      </c>
      <c r="H2541">
        <v>6500000</v>
      </c>
      <c r="I2541">
        <v>6.8</v>
      </c>
      <c r="J2541" t="str">
        <f>IF(ISNUMBER(SEARCH("|",D2541)),LEFT(D2541,SEARCH("|",D2541)-1),D2541)</f>
        <v>Drama</v>
      </c>
      <c r="K2541">
        <f>(C2541-H2541)</f>
        <v>-5470983</v>
      </c>
      <c r="L2541">
        <f>CORREL(H2541:H6326,C2541:C6326)</f>
        <v>5.2941215799742189E-2</v>
      </c>
    </row>
    <row r="2542" spans="1:12">
      <c r="A2542" t="s">
        <v>4575</v>
      </c>
      <c r="B2542">
        <v>99</v>
      </c>
      <c r="C2542">
        <v>22770</v>
      </c>
      <c r="D2542" t="s">
        <v>65</v>
      </c>
      <c r="E2542" t="s">
        <v>4576</v>
      </c>
      <c r="F2542" t="s">
        <v>3875</v>
      </c>
      <c r="G2542" t="s">
        <v>90</v>
      </c>
      <c r="H2542">
        <v>5500000</v>
      </c>
      <c r="I2542">
        <v>6.1</v>
      </c>
      <c r="J2542" t="str">
        <f>IF(ISNUMBER(SEARCH("|",D2542)),LEFT(D2542,SEARCH("|",D2542)-1),D2542)</f>
        <v>Comedy</v>
      </c>
      <c r="K2542">
        <f>(C2542-H2542)</f>
        <v>-5477230</v>
      </c>
      <c r="L2542">
        <f>CORREL(H2542:H6327,C2542:C6327)</f>
        <v>5.2852003653024011E-2</v>
      </c>
    </row>
    <row r="2543" spans="1:12">
      <c r="A2543" t="s">
        <v>4577</v>
      </c>
      <c r="B2543">
        <v>97</v>
      </c>
      <c r="C2543">
        <v>1818681</v>
      </c>
      <c r="D2543" t="s">
        <v>35</v>
      </c>
      <c r="E2543" t="s">
        <v>4578</v>
      </c>
      <c r="F2543" t="s">
        <v>15</v>
      </c>
      <c r="G2543" t="s">
        <v>153</v>
      </c>
      <c r="H2543">
        <v>7300000</v>
      </c>
      <c r="I2543">
        <v>7.2</v>
      </c>
      <c r="J2543" t="str">
        <f>IF(ISNUMBER(SEARCH("|",D2543)),LEFT(D2543,SEARCH("|",D2543)-1),D2543)</f>
        <v>Action</v>
      </c>
      <c r="K2543">
        <f>(C2543-H2543)</f>
        <v>-5481319</v>
      </c>
      <c r="L2543">
        <f>CORREL(H2543:H6328,C2543:C6328)</f>
        <v>5.2757666739456546E-2</v>
      </c>
    </row>
    <row r="2544" spans="1:12">
      <c r="A2544" t="s">
        <v>4579</v>
      </c>
      <c r="B2544">
        <v>95</v>
      </c>
      <c r="C2544">
        <v>20047715</v>
      </c>
      <c r="D2544" t="s">
        <v>1902</v>
      </c>
      <c r="E2544" t="s">
        <v>4580</v>
      </c>
      <c r="F2544" t="s">
        <v>15</v>
      </c>
      <c r="G2544" t="s">
        <v>16</v>
      </c>
      <c r="H2544">
        <v>25530000</v>
      </c>
      <c r="I2544">
        <v>5.2</v>
      </c>
      <c r="J2544" t="str">
        <f>IF(ISNUMBER(SEARCH("|",D2544)),LEFT(D2544,SEARCH("|",D2544)-1),D2544)</f>
        <v>Adventure</v>
      </c>
      <c r="K2544">
        <f>(C2544-H2544)</f>
        <v>-5482285</v>
      </c>
      <c r="L2544">
        <f>CORREL(H2544:H6329,C2544:C6329)</f>
        <v>5.2671927603287566E-2</v>
      </c>
    </row>
    <row r="2545" spans="1:12">
      <c r="A2545" t="s">
        <v>4581</v>
      </c>
      <c r="B2545">
        <v>193</v>
      </c>
      <c r="C2545">
        <v>21500000</v>
      </c>
      <c r="D2545" t="s">
        <v>429</v>
      </c>
      <c r="E2545" t="s">
        <v>4582</v>
      </c>
      <c r="F2545" t="s">
        <v>15</v>
      </c>
      <c r="G2545" t="s">
        <v>16</v>
      </c>
      <c r="H2545">
        <v>27000000</v>
      </c>
      <c r="I2545">
        <v>7.9</v>
      </c>
      <c r="J2545" t="str">
        <f>IF(ISNUMBER(SEARCH("|",D2545)),LEFT(D2545,SEARCH("|",D2545)-1),D2545)</f>
        <v>Adventure</v>
      </c>
      <c r="K2545">
        <f>(C2545-H2545)</f>
        <v>-5500000</v>
      </c>
      <c r="L2545">
        <f>CORREL(H2545:H6330,C2545:C6330)</f>
        <v>5.2659122949986835E-2</v>
      </c>
    </row>
    <row r="2546" spans="1:12">
      <c r="A2546" t="s">
        <v>310</v>
      </c>
      <c r="B2546">
        <v>140</v>
      </c>
      <c r="C2546">
        <v>44484065</v>
      </c>
      <c r="D2546" t="s">
        <v>1645</v>
      </c>
      <c r="E2546" t="s">
        <v>4583</v>
      </c>
      <c r="F2546" t="s">
        <v>15</v>
      </c>
      <c r="G2546" t="s">
        <v>1097</v>
      </c>
      <c r="H2546">
        <v>50000000</v>
      </c>
      <c r="I2546">
        <v>7.3</v>
      </c>
      <c r="J2546" t="str">
        <f>IF(ISNUMBER(SEARCH("|",D2546)),LEFT(D2546,SEARCH("|",D2546)-1),D2546)</f>
        <v>Action</v>
      </c>
      <c r="K2546">
        <f>(C2546-H2546)</f>
        <v>-5515935</v>
      </c>
      <c r="L2546">
        <f>CORREL(H2546:H6331,C2546:C6331)</f>
        <v>5.2650860983538515E-2</v>
      </c>
    </row>
    <row r="2547" spans="1:12">
      <c r="A2547" t="s">
        <v>2511</v>
      </c>
      <c r="B2547">
        <v>85</v>
      </c>
      <c r="C2547">
        <v>27024</v>
      </c>
      <c r="D2547" t="s">
        <v>140</v>
      </c>
      <c r="E2547" t="s">
        <v>4584</v>
      </c>
      <c r="F2547" t="s">
        <v>1316</v>
      </c>
      <c r="G2547" t="s">
        <v>1304</v>
      </c>
      <c r="H2547">
        <v>5600000</v>
      </c>
      <c r="I2547">
        <v>6.6</v>
      </c>
      <c r="J2547" t="str">
        <f>IF(ISNUMBER(SEARCH("|",D2547)),LEFT(D2547,SEARCH("|",D2547)-1),D2547)</f>
        <v>Horror</v>
      </c>
      <c r="K2547">
        <f>(C2547-H2547)</f>
        <v>-5572976</v>
      </c>
      <c r="L2547">
        <f>CORREL(H2547:H6332,C2547:C6332)</f>
        <v>5.2689888991324978E-2</v>
      </c>
    </row>
    <row r="2548" spans="1:12">
      <c r="A2548" t="s">
        <v>4585</v>
      </c>
      <c r="B2548">
        <v>90</v>
      </c>
      <c r="C2548">
        <v>399611</v>
      </c>
      <c r="D2548" t="s">
        <v>106</v>
      </c>
      <c r="E2548" t="s">
        <v>4586</v>
      </c>
      <c r="F2548" t="s">
        <v>15</v>
      </c>
      <c r="G2548" t="s">
        <v>16</v>
      </c>
      <c r="H2548">
        <v>6000000</v>
      </c>
      <c r="I2548">
        <v>5.7</v>
      </c>
      <c r="J2548" t="str">
        <f>IF(ISNUMBER(SEARCH("|",D2548)),LEFT(D2548,SEARCH("|",D2548)-1),D2548)</f>
        <v>Biography</v>
      </c>
      <c r="K2548">
        <f>(C2548-H2548)</f>
        <v>-5600389</v>
      </c>
      <c r="L2548">
        <f>CORREL(H2548:H6333,C2548:C6333)</f>
        <v>5.2595219397791285E-2</v>
      </c>
    </row>
    <row r="2549" spans="1:12">
      <c r="A2549" t="s">
        <v>2345</v>
      </c>
      <c r="B2549">
        <v>116</v>
      </c>
      <c r="C2549">
        <v>9396487</v>
      </c>
      <c r="D2549" t="s">
        <v>720</v>
      </c>
      <c r="E2549" t="s">
        <v>4587</v>
      </c>
      <c r="F2549" t="s">
        <v>15</v>
      </c>
      <c r="G2549" t="s">
        <v>16</v>
      </c>
      <c r="H2549">
        <v>15000000</v>
      </c>
      <c r="I2549">
        <v>7</v>
      </c>
      <c r="J2549" t="str">
        <f>IF(ISNUMBER(SEARCH("|",D2549)),LEFT(D2549,SEARCH("|",D2549)-1),D2549)</f>
        <v>Drama</v>
      </c>
      <c r="K2549">
        <f>(C2549-H2549)</f>
        <v>-5603513</v>
      </c>
      <c r="L2549">
        <f>CORREL(H2549:H6334,C2549:C6334)</f>
        <v>5.2502246471349538E-2</v>
      </c>
    </row>
    <row r="2550" spans="1:12">
      <c r="A2550" t="s">
        <v>4588</v>
      </c>
      <c r="B2550">
        <v>96</v>
      </c>
      <c r="C2550">
        <v>371081</v>
      </c>
      <c r="D2550" t="s">
        <v>65</v>
      </c>
      <c r="E2550" t="s">
        <v>4589</v>
      </c>
      <c r="F2550" t="s">
        <v>15</v>
      </c>
      <c r="G2550" t="s">
        <v>16</v>
      </c>
      <c r="H2550">
        <v>6000000</v>
      </c>
      <c r="I2550">
        <v>7</v>
      </c>
      <c r="J2550" t="str">
        <f>IF(ISNUMBER(SEARCH("|",D2550)),LEFT(D2550,SEARCH("|",D2550)-1),D2550)</f>
        <v>Comedy</v>
      </c>
      <c r="K2550">
        <f>(C2550-H2550)</f>
        <v>-5628919</v>
      </c>
      <c r="L2550">
        <f>CORREL(H2550:H6335,C2550:C6335)</f>
        <v>5.2450087391124972E-2</v>
      </c>
    </row>
    <row r="2551" spans="1:12">
      <c r="A2551" t="s">
        <v>2033</v>
      </c>
      <c r="B2551">
        <v>118</v>
      </c>
      <c r="C2551">
        <v>1330827</v>
      </c>
      <c r="D2551" t="s">
        <v>867</v>
      </c>
      <c r="E2551" t="s">
        <v>4590</v>
      </c>
      <c r="F2551" t="s">
        <v>15</v>
      </c>
      <c r="G2551" t="s">
        <v>357</v>
      </c>
      <c r="H2551">
        <v>7000000</v>
      </c>
      <c r="I2551">
        <v>7</v>
      </c>
      <c r="J2551" t="str">
        <f>IF(ISNUMBER(SEARCH("|",D2551)),LEFT(D2551,SEARCH("|",D2551)-1),D2551)</f>
        <v>Horror</v>
      </c>
      <c r="K2551">
        <f>(C2551-H2551)</f>
        <v>-5669173</v>
      </c>
      <c r="L2551">
        <f>CORREL(H2551:H6336,C2551:C6336)</f>
        <v>5.2356688768484302E-2</v>
      </c>
    </row>
    <row r="2552" spans="1:12">
      <c r="A2552" t="s">
        <v>459</v>
      </c>
      <c r="B2552">
        <v>103</v>
      </c>
      <c r="C2552">
        <v>51317350</v>
      </c>
      <c r="D2552" t="s">
        <v>133</v>
      </c>
      <c r="E2552" t="s">
        <v>4591</v>
      </c>
      <c r="F2552" t="s">
        <v>15</v>
      </c>
      <c r="G2552" t="s">
        <v>16</v>
      </c>
      <c r="H2552">
        <v>57000000</v>
      </c>
      <c r="I2552">
        <v>6.4</v>
      </c>
      <c r="J2552" t="str">
        <f>IF(ISNUMBER(SEARCH("|",D2552)),LEFT(D2552,SEARCH("|",D2552)-1),D2552)</f>
        <v>Action</v>
      </c>
      <c r="K2552">
        <f>(C2552-H2552)</f>
        <v>-5682650</v>
      </c>
      <c r="L2552">
        <f>CORREL(H2552:H6337,C2552:C6337)</f>
        <v>5.2267885243237097E-2</v>
      </c>
    </row>
    <row r="2553" spans="1:12">
      <c r="A2553" t="s">
        <v>4592</v>
      </c>
      <c r="B2553">
        <v>95</v>
      </c>
      <c r="C2553">
        <v>14291570</v>
      </c>
      <c r="D2553" t="s">
        <v>18</v>
      </c>
      <c r="E2553" t="s">
        <v>4593</v>
      </c>
      <c r="F2553" t="s">
        <v>15</v>
      </c>
      <c r="G2553" t="s">
        <v>357</v>
      </c>
      <c r="H2553">
        <v>20000000</v>
      </c>
      <c r="I2553">
        <v>6.1</v>
      </c>
      <c r="J2553" t="str">
        <f>IF(ISNUMBER(SEARCH("|",D2553)),LEFT(D2553,SEARCH("|",D2553)-1),D2553)</f>
        <v>Action</v>
      </c>
      <c r="K2553">
        <f>(C2553-H2553)</f>
        <v>-5708430</v>
      </c>
      <c r="L2553">
        <f>CORREL(H2553:H6338,C2553:C6338)</f>
        <v>5.2311956601282641E-2</v>
      </c>
    </row>
    <row r="2554" spans="1:12">
      <c r="A2554" t="s">
        <v>2240</v>
      </c>
      <c r="B2554">
        <v>118</v>
      </c>
      <c r="C2554">
        <v>4280577</v>
      </c>
      <c r="D2554" t="s">
        <v>2458</v>
      </c>
      <c r="E2554" t="s">
        <v>4594</v>
      </c>
      <c r="F2554" t="s">
        <v>15</v>
      </c>
      <c r="G2554" t="s">
        <v>16</v>
      </c>
      <c r="H2554">
        <v>10000000</v>
      </c>
      <c r="I2554">
        <v>6.8</v>
      </c>
      <c r="J2554" t="str">
        <f>IF(ISNUMBER(SEARCH("|",D2554)),LEFT(D2554,SEARCH("|",D2554)-1),D2554)</f>
        <v>Drama</v>
      </c>
      <c r="K2554">
        <f>(C2554-H2554)</f>
        <v>-5719423</v>
      </c>
      <c r="L2554">
        <f>CORREL(H2554:H6339,C2554:C6339)</f>
        <v>5.2278916615767543E-2</v>
      </c>
    </row>
    <row r="2555" spans="1:12">
      <c r="A2555" t="s">
        <v>3558</v>
      </c>
      <c r="B2555">
        <v>79</v>
      </c>
      <c r="C2555">
        <v>2275557</v>
      </c>
      <c r="D2555" t="s">
        <v>303</v>
      </c>
      <c r="E2555" t="s">
        <v>4595</v>
      </c>
      <c r="F2555" t="s">
        <v>15</v>
      </c>
      <c r="G2555" t="s">
        <v>16</v>
      </c>
      <c r="H2555">
        <v>8000000</v>
      </c>
      <c r="I2555">
        <v>6</v>
      </c>
      <c r="J2555" t="str">
        <f>IF(ISNUMBER(SEARCH("|",D2555)),LEFT(D2555,SEARCH("|",D2555)-1),D2555)</f>
        <v>Action</v>
      </c>
      <c r="K2555">
        <f>(C2555-H2555)</f>
        <v>-5724443</v>
      </c>
      <c r="L2555">
        <f>CORREL(H2555:H6340,C2555:C6340)</f>
        <v>5.2203978608870903E-2</v>
      </c>
    </row>
    <row r="2556" spans="1:12">
      <c r="A2556" t="s">
        <v>1539</v>
      </c>
      <c r="B2556">
        <v>98</v>
      </c>
      <c r="C2556">
        <v>58255287</v>
      </c>
      <c r="D2556" t="s">
        <v>397</v>
      </c>
      <c r="E2556" t="s">
        <v>4596</v>
      </c>
      <c r="F2556" t="s">
        <v>15</v>
      </c>
      <c r="G2556" t="s">
        <v>16</v>
      </c>
      <c r="H2556">
        <v>64000000</v>
      </c>
      <c r="I2556">
        <v>4.3</v>
      </c>
      <c r="J2556" t="str">
        <f>IF(ISNUMBER(SEARCH("|",D2556)),LEFT(D2556,SEARCH("|",D2556)-1),D2556)</f>
        <v>Comedy</v>
      </c>
      <c r="K2556">
        <f>(C2556-H2556)</f>
        <v>-5744713</v>
      </c>
      <c r="L2556">
        <f>CORREL(H2556:H6341,C2556:C6341)</f>
        <v>5.2119433966818708E-2</v>
      </c>
    </row>
    <row r="2557" spans="1:12">
      <c r="A2557" t="s">
        <v>3467</v>
      </c>
      <c r="B2557">
        <v>83</v>
      </c>
      <c r="C2557">
        <v>4244155</v>
      </c>
      <c r="D2557" t="s">
        <v>65</v>
      </c>
      <c r="E2557" t="s">
        <v>4597</v>
      </c>
      <c r="F2557" t="s">
        <v>15</v>
      </c>
      <c r="G2557" t="s">
        <v>16</v>
      </c>
      <c r="H2557">
        <v>10000000</v>
      </c>
      <c r="I2557">
        <v>6.5</v>
      </c>
      <c r="J2557" t="str">
        <f>IF(ISNUMBER(SEARCH("|",D2557)),LEFT(D2557,SEARCH("|",D2557)-1),D2557)</f>
        <v>Comedy</v>
      </c>
      <c r="K2557">
        <f>(C2557-H2557)</f>
        <v>-5755845</v>
      </c>
      <c r="L2557">
        <f>CORREL(H2557:H6342,C2557:C6342)</f>
        <v>5.2164560586233179E-2</v>
      </c>
    </row>
    <row r="2558" spans="1:12">
      <c r="A2558" t="s">
        <v>455</v>
      </c>
      <c r="B2558">
        <v>89</v>
      </c>
      <c r="C2558">
        <v>3193102</v>
      </c>
      <c r="D2558" t="s">
        <v>453</v>
      </c>
      <c r="E2558" t="s">
        <v>4598</v>
      </c>
      <c r="F2558" t="s">
        <v>15</v>
      </c>
      <c r="G2558" t="s">
        <v>16</v>
      </c>
      <c r="H2558">
        <v>9000000</v>
      </c>
      <c r="I2558">
        <v>7.1</v>
      </c>
      <c r="J2558" t="str">
        <f>IF(ISNUMBER(SEARCH("|",D2558)),LEFT(D2558,SEARCH("|",D2558)-1),D2558)</f>
        <v>Crime</v>
      </c>
      <c r="K2558">
        <f>(C2558-H2558)</f>
        <v>-5806898</v>
      </c>
      <c r="L2558">
        <f>CORREL(H2558:H6343,C2558:C6343)</f>
        <v>5.2089254333671633E-2</v>
      </c>
    </row>
    <row r="2559" spans="1:12">
      <c r="A2559" t="s">
        <v>4599</v>
      </c>
      <c r="B2559">
        <v>75</v>
      </c>
      <c r="C2559">
        <v>686383</v>
      </c>
      <c r="D2559" t="s">
        <v>998</v>
      </c>
      <c r="E2559" t="s">
        <v>4600</v>
      </c>
      <c r="F2559" t="s">
        <v>15</v>
      </c>
      <c r="G2559" t="s">
        <v>357</v>
      </c>
      <c r="H2559">
        <v>6500000</v>
      </c>
      <c r="I2559">
        <v>7.7</v>
      </c>
      <c r="J2559" t="str">
        <f>IF(ISNUMBER(SEARCH("|",D2559)),LEFT(D2559,SEARCH("|",D2559)-1),D2559)</f>
        <v>Adventure</v>
      </c>
      <c r="K2559">
        <f>(C2559-H2559)</f>
        <v>-5813617</v>
      </c>
      <c r="L2559">
        <f>CORREL(H2559:H6344,C2559:C6344)</f>
        <v>5.2008938360849376E-2</v>
      </c>
    </row>
    <row r="2560" spans="1:12">
      <c r="A2560" t="s">
        <v>4601</v>
      </c>
      <c r="B2560">
        <v>95</v>
      </c>
      <c r="C2560">
        <v>9123834</v>
      </c>
      <c r="D2560" t="s">
        <v>128</v>
      </c>
      <c r="E2560" t="s">
        <v>4602</v>
      </c>
      <c r="F2560" t="s">
        <v>15</v>
      </c>
      <c r="G2560" t="s">
        <v>16</v>
      </c>
      <c r="H2560">
        <v>15000000</v>
      </c>
      <c r="I2560">
        <v>5.3</v>
      </c>
      <c r="J2560" t="str">
        <f>IF(ISNUMBER(SEARCH("|",D2560)),LEFT(D2560,SEARCH("|",D2560)-1),D2560)</f>
        <v>Comedy</v>
      </c>
      <c r="K2560">
        <f>(C2560-H2560)</f>
        <v>-5876166</v>
      </c>
      <c r="L2560">
        <f>CORREL(H2560:H6345,C2560:C6345)</f>
        <v>5.1916302939665031E-2</v>
      </c>
    </row>
    <row r="2561" spans="1:12">
      <c r="A2561" t="s">
        <v>4603</v>
      </c>
      <c r="B2561">
        <v>97</v>
      </c>
      <c r="C2561">
        <v>117560</v>
      </c>
      <c r="D2561" t="s">
        <v>20</v>
      </c>
      <c r="E2561" t="s">
        <v>4604</v>
      </c>
      <c r="F2561" t="s">
        <v>15</v>
      </c>
      <c r="G2561" t="s">
        <v>16</v>
      </c>
      <c r="H2561">
        <v>6000000</v>
      </c>
      <c r="I2561">
        <v>6.2</v>
      </c>
      <c r="J2561" t="str">
        <f>IF(ISNUMBER(SEARCH("|",D2561)),LEFT(D2561,SEARCH("|",D2561)-1),D2561)</f>
        <v>Drama</v>
      </c>
      <c r="K2561">
        <f>(C2561-H2561)</f>
        <v>-5882440</v>
      </c>
      <c r="L2561">
        <f>CORREL(H2561:H6346,C2561:C6346)</f>
        <v>5.1862309822107815E-2</v>
      </c>
    </row>
    <row r="2562" spans="1:12">
      <c r="A2562" t="s">
        <v>2935</v>
      </c>
      <c r="B2562">
        <v>96</v>
      </c>
      <c r="C2562">
        <v>115862</v>
      </c>
      <c r="D2562" t="s">
        <v>20</v>
      </c>
      <c r="E2562" t="s">
        <v>4605</v>
      </c>
      <c r="F2562" t="s">
        <v>15</v>
      </c>
      <c r="G2562" t="s">
        <v>16</v>
      </c>
      <c r="H2562">
        <v>6000000</v>
      </c>
      <c r="I2562">
        <v>6.7</v>
      </c>
      <c r="J2562" t="str">
        <f>IF(ISNUMBER(SEARCH("|",D2562)),LEFT(D2562,SEARCH("|",D2562)-1),D2562)</f>
        <v>Drama</v>
      </c>
      <c r="K2562">
        <f>(C2562-H2562)</f>
        <v>-5884138</v>
      </c>
      <c r="L2562">
        <f>CORREL(H2562:H6347,C2562:C6347)</f>
        <v>5.1766605179381808E-2</v>
      </c>
    </row>
    <row r="2563" spans="1:12">
      <c r="A2563" t="s">
        <v>2682</v>
      </c>
      <c r="B2563">
        <v>118</v>
      </c>
      <c r="C2563">
        <v>9059588</v>
      </c>
      <c r="D2563" t="s">
        <v>864</v>
      </c>
      <c r="E2563" t="s">
        <v>4606</v>
      </c>
      <c r="F2563" t="s">
        <v>15</v>
      </c>
      <c r="G2563" t="s">
        <v>16</v>
      </c>
      <c r="H2563">
        <v>15000000</v>
      </c>
      <c r="I2563">
        <v>6.6</v>
      </c>
      <c r="J2563" t="str">
        <f>IF(ISNUMBER(SEARCH("|",D2563)),LEFT(D2563,SEARCH("|",D2563)-1),D2563)</f>
        <v>Crime</v>
      </c>
      <c r="K2563">
        <f>(C2563-H2563)</f>
        <v>-5940412</v>
      </c>
      <c r="L2563">
        <f>CORREL(H2563:H6348,C2563:C6348)</f>
        <v>5.1670692775220836E-2</v>
      </c>
    </row>
    <row r="2564" spans="1:12">
      <c r="A2564" t="s">
        <v>1247</v>
      </c>
      <c r="B2564">
        <v>107</v>
      </c>
      <c r="C2564">
        <v>54606</v>
      </c>
      <c r="D2564" t="s">
        <v>2625</v>
      </c>
      <c r="E2564" t="s">
        <v>4607</v>
      </c>
      <c r="F2564" t="s">
        <v>15</v>
      </c>
      <c r="G2564" t="s">
        <v>153</v>
      </c>
      <c r="H2564">
        <v>6000000</v>
      </c>
      <c r="I2564">
        <v>6.2</v>
      </c>
      <c r="J2564" t="str">
        <f>IF(ISNUMBER(SEARCH("|",D2564)),LEFT(D2564,SEARCH("|",D2564)-1),D2564)</f>
        <v>Comedy</v>
      </c>
      <c r="K2564">
        <f>(C2564-H2564)</f>
        <v>-5945394</v>
      </c>
      <c r="L2564">
        <f>CORREL(H2564:H6349,C2564:C6349)</f>
        <v>5.1616108594915895E-2</v>
      </c>
    </row>
    <row r="2565" spans="1:12">
      <c r="A2565" t="s">
        <v>1927</v>
      </c>
      <c r="B2565">
        <v>106</v>
      </c>
      <c r="C2565">
        <v>24048000</v>
      </c>
      <c r="D2565" t="s">
        <v>1535</v>
      </c>
      <c r="E2565" t="s">
        <v>4608</v>
      </c>
      <c r="F2565" t="s">
        <v>15</v>
      </c>
      <c r="G2565" t="s">
        <v>16</v>
      </c>
      <c r="H2565">
        <v>30000000</v>
      </c>
      <c r="I2565">
        <v>5.5</v>
      </c>
      <c r="J2565" t="str">
        <f>IF(ISNUMBER(SEARCH("|",D2565)),LEFT(D2565,SEARCH("|",D2565)-1),D2565)</f>
        <v>Action</v>
      </c>
      <c r="K2565">
        <f>(C2565-H2565)</f>
        <v>-5952000</v>
      </c>
      <c r="L2565">
        <f>CORREL(H2565:H6350,C2565:C6350)</f>
        <v>5.1519638782486304E-2</v>
      </c>
    </row>
    <row r="2566" spans="1:12">
      <c r="A2566" t="s">
        <v>1468</v>
      </c>
      <c r="B2566">
        <v>91</v>
      </c>
      <c r="C2566">
        <v>1040879</v>
      </c>
      <c r="D2566" t="s">
        <v>245</v>
      </c>
      <c r="E2566" t="s">
        <v>4609</v>
      </c>
      <c r="F2566" t="s">
        <v>15</v>
      </c>
      <c r="G2566" t="s">
        <v>16</v>
      </c>
      <c r="H2566">
        <v>7000000</v>
      </c>
      <c r="I2566">
        <v>7.1</v>
      </c>
      <c r="J2566" t="str">
        <f>IF(ISNUMBER(SEARCH("|",D2566)),LEFT(D2566,SEARCH("|",D2566)-1),D2566)</f>
        <v>Comedy</v>
      </c>
      <c r="K2566">
        <f>(C2566-H2566)</f>
        <v>-5959121</v>
      </c>
      <c r="L2566">
        <f>CORREL(H2566:H6351,C2566:C6351)</f>
        <v>5.15183131425552E-2</v>
      </c>
    </row>
    <row r="2567" spans="1:12">
      <c r="A2567" t="s">
        <v>4610</v>
      </c>
      <c r="B2567">
        <v>85</v>
      </c>
      <c r="C2567">
        <v>36497</v>
      </c>
      <c r="D2567" t="s">
        <v>96</v>
      </c>
      <c r="E2567" t="s">
        <v>4611</v>
      </c>
      <c r="F2567" t="s">
        <v>15</v>
      </c>
      <c r="G2567" t="s">
        <v>16</v>
      </c>
      <c r="H2567">
        <v>6000000</v>
      </c>
      <c r="I2567">
        <v>4.7</v>
      </c>
      <c r="J2567" t="str">
        <f>IF(ISNUMBER(SEARCH("|",D2567)),LEFT(D2567,SEARCH("|",D2567)-1),D2567)</f>
        <v>Comedy</v>
      </c>
      <c r="K2567">
        <f>(C2567-H2567)</f>
        <v>-5963503</v>
      </c>
      <c r="L2567">
        <f>CORREL(H2567:H6352,C2567:C6352)</f>
        <v>5.142654180452251E-2</v>
      </c>
    </row>
    <row r="2568" spans="1:12">
      <c r="A2568" t="s">
        <v>265</v>
      </c>
      <c r="B2568">
        <v>103</v>
      </c>
      <c r="C2568">
        <v>37035515</v>
      </c>
      <c r="D2568" t="s">
        <v>65</v>
      </c>
      <c r="E2568" t="s">
        <v>4612</v>
      </c>
      <c r="F2568" t="s">
        <v>15</v>
      </c>
      <c r="G2568" t="s">
        <v>16</v>
      </c>
      <c r="H2568">
        <v>43000000</v>
      </c>
      <c r="I2568">
        <v>6</v>
      </c>
      <c r="J2568" t="str">
        <f>IF(ISNUMBER(SEARCH("|",D2568)),LEFT(D2568,SEARCH("|",D2568)-1),D2568)</f>
        <v>Comedy</v>
      </c>
      <c r="K2568">
        <f>(C2568-H2568)</f>
        <v>-5964485</v>
      </c>
      <c r="L2568">
        <f>CORREL(H2568:H6353,C2568:C6353)</f>
        <v>5.1329546551237643E-2</v>
      </c>
    </row>
    <row r="2569" spans="1:12">
      <c r="A2569" t="s">
        <v>4613</v>
      </c>
      <c r="B2569">
        <v>145</v>
      </c>
      <c r="C2569">
        <v>26435</v>
      </c>
      <c r="D2569" t="s">
        <v>436</v>
      </c>
      <c r="E2569" t="s">
        <v>4614</v>
      </c>
      <c r="F2569" t="s">
        <v>2656</v>
      </c>
      <c r="G2569" t="s">
        <v>1097</v>
      </c>
      <c r="H2569">
        <v>6000000</v>
      </c>
      <c r="I2569">
        <v>8.3000000000000007</v>
      </c>
      <c r="J2569" t="str">
        <f>IF(ISNUMBER(SEARCH("|",D2569)),LEFT(D2569,SEARCH("|",D2569)-1),D2569)</f>
        <v>Drama</v>
      </c>
      <c r="K2569">
        <f>(C2569-H2569)</f>
        <v>-5973565</v>
      </c>
      <c r="L2569">
        <f>CORREL(H2569:H6354,C2569:C6354)</f>
        <v>5.1358276560580479E-2</v>
      </c>
    </row>
    <row r="2570" spans="1:12">
      <c r="A2570" t="s">
        <v>4615</v>
      </c>
      <c r="B2570">
        <v>86</v>
      </c>
      <c r="C2570">
        <v>20200</v>
      </c>
      <c r="D2570" t="s">
        <v>720</v>
      </c>
      <c r="E2570" t="s">
        <v>4616</v>
      </c>
      <c r="F2570" t="s">
        <v>15</v>
      </c>
      <c r="G2570" t="s">
        <v>16</v>
      </c>
      <c r="H2570">
        <v>6000000</v>
      </c>
      <c r="I2570">
        <v>5.8</v>
      </c>
      <c r="J2570" t="str">
        <f>IF(ISNUMBER(SEARCH("|",D2570)),LEFT(D2570,SEARCH("|",D2570)-1),D2570)</f>
        <v>Drama</v>
      </c>
      <c r="K2570">
        <f>(C2570-H2570)</f>
        <v>-5979800</v>
      </c>
      <c r="L2570">
        <f>CORREL(H2570:H6355,C2570:C6355)</f>
        <v>5.1261036316747444E-2</v>
      </c>
    </row>
    <row r="2571" spans="1:12">
      <c r="A2571" t="s">
        <v>4617</v>
      </c>
      <c r="B2571">
        <v>89</v>
      </c>
      <c r="C2571">
        <v>12843</v>
      </c>
      <c r="D2571" t="s">
        <v>867</v>
      </c>
      <c r="E2571" t="s">
        <v>4618</v>
      </c>
      <c r="F2571" t="s">
        <v>15</v>
      </c>
      <c r="G2571" t="s">
        <v>357</v>
      </c>
      <c r="H2571">
        <v>6000000</v>
      </c>
      <c r="I2571">
        <v>6.1</v>
      </c>
      <c r="J2571" t="str">
        <f>IF(ISNUMBER(SEARCH("|",D2571)),LEFT(D2571,SEARCH("|",D2571)-1),D2571)</f>
        <v>Horror</v>
      </c>
      <c r="K2571">
        <f>(C2571-H2571)</f>
        <v>-5987157</v>
      </c>
      <c r="L2571">
        <f>CORREL(H2571:H6356,C2571:C6356)</f>
        <v>5.1163567336074252E-2</v>
      </c>
    </row>
    <row r="2572" spans="1:12">
      <c r="A2572" t="s">
        <v>2728</v>
      </c>
      <c r="B2572">
        <v>126</v>
      </c>
      <c r="C2572">
        <v>1997807</v>
      </c>
      <c r="D2572" t="s">
        <v>82</v>
      </c>
      <c r="E2572" t="s">
        <v>4619</v>
      </c>
      <c r="F2572" t="s">
        <v>15</v>
      </c>
      <c r="G2572" t="s">
        <v>16</v>
      </c>
      <c r="H2572">
        <v>8000000</v>
      </c>
      <c r="I2572">
        <v>7.1</v>
      </c>
      <c r="J2572" t="str">
        <f>IF(ISNUMBER(SEARCH("|",D2572)),LEFT(D2572,SEARCH("|",D2572)-1),D2572)</f>
        <v>Adventure</v>
      </c>
      <c r="K2572">
        <f>(C2572-H2572)</f>
        <v>-6002193</v>
      </c>
      <c r="L2572">
        <f>CORREL(H2572:H6357,C2572:C6357)</f>
        <v>5.1065864934324454E-2</v>
      </c>
    </row>
    <row r="2573" spans="1:12">
      <c r="A2573" t="s">
        <v>4620</v>
      </c>
      <c r="B2573">
        <v>109</v>
      </c>
      <c r="C2573">
        <v>28995450</v>
      </c>
      <c r="D2573" t="s">
        <v>296</v>
      </c>
      <c r="E2573" t="s">
        <v>4621</v>
      </c>
      <c r="F2573" t="s">
        <v>15</v>
      </c>
      <c r="G2573" t="s">
        <v>153</v>
      </c>
      <c r="H2573">
        <v>35000000</v>
      </c>
      <c r="I2573">
        <v>6.1</v>
      </c>
      <c r="J2573" t="str">
        <f>IF(ISNUMBER(SEARCH("|",D2573)),LEFT(D2573,SEARCH("|",D2573)-1),D2573)</f>
        <v>Comedy</v>
      </c>
      <c r="K2573">
        <f>(C2573-H2573)</f>
        <v>-6004550</v>
      </c>
      <c r="L2573">
        <f>CORREL(H2573:H6358,C2573:C6358)</f>
        <v>5.0977907352720592E-2</v>
      </c>
    </row>
    <row r="2574" spans="1:12">
      <c r="A2574" t="s">
        <v>4622</v>
      </c>
      <c r="B2574">
        <v>117</v>
      </c>
      <c r="C2574">
        <v>13987482</v>
      </c>
      <c r="D2574" t="s">
        <v>128</v>
      </c>
      <c r="E2574" t="s">
        <v>4623</v>
      </c>
      <c r="F2574" t="s">
        <v>15</v>
      </c>
      <c r="G2574" t="s">
        <v>16</v>
      </c>
      <c r="H2574">
        <v>20000000</v>
      </c>
      <c r="I2574">
        <v>6</v>
      </c>
      <c r="J2574" t="str">
        <f>IF(ISNUMBER(SEARCH("|",D2574)),LEFT(D2574,SEARCH("|",D2574)-1),D2574)</f>
        <v>Comedy</v>
      </c>
      <c r="K2574">
        <f>(C2574-H2574)</f>
        <v>-6012518</v>
      </c>
      <c r="L2574">
        <f>CORREL(H2574:H6359,C2574:C6359)</f>
        <v>5.0989623267598379E-2</v>
      </c>
    </row>
    <row r="2575" spans="1:12">
      <c r="A2575" t="s">
        <v>4624</v>
      </c>
      <c r="B2575">
        <v>95</v>
      </c>
      <c r="C2575">
        <v>2955039</v>
      </c>
      <c r="D2575" t="s">
        <v>106</v>
      </c>
      <c r="E2575" t="s">
        <v>4625</v>
      </c>
      <c r="F2575" t="s">
        <v>15</v>
      </c>
      <c r="G2575" t="s">
        <v>16</v>
      </c>
      <c r="H2575">
        <v>9000000</v>
      </c>
      <c r="I2575">
        <v>6.2</v>
      </c>
      <c r="J2575" t="str">
        <f>IF(ISNUMBER(SEARCH("|",D2575)),LEFT(D2575,SEARCH("|",D2575)-1),D2575)</f>
        <v>Biography</v>
      </c>
      <c r="K2575">
        <f>(C2575-H2575)</f>
        <v>-6044961</v>
      </c>
      <c r="L2575">
        <f>CORREL(H2575:H6360,C2575:C6360)</f>
        <v>5.0953955749609987E-2</v>
      </c>
    </row>
    <row r="2576" spans="1:12">
      <c r="A2576" t="s">
        <v>2520</v>
      </c>
      <c r="B2576">
        <v>106</v>
      </c>
      <c r="C2576">
        <v>5949693</v>
      </c>
      <c r="D2576" t="s">
        <v>233</v>
      </c>
      <c r="E2576" t="s">
        <v>4626</v>
      </c>
      <c r="F2576" t="s">
        <v>15</v>
      </c>
      <c r="G2576" t="s">
        <v>16</v>
      </c>
      <c r="H2576">
        <v>12000000</v>
      </c>
      <c r="I2576">
        <v>7.4</v>
      </c>
      <c r="J2576" t="str">
        <f>IF(ISNUMBER(SEARCH("|",D2576)),LEFT(D2576,SEARCH("|",D2576)-1),D2576)</f>
        <v>Comedy</v>
      </c>
      <c r="K2576">
        <f>(C2576-H2576)</f>
        <v>-6050307</v>
      </c>
      <c r="L2576">
        <f>CORREL(H2576:H6361,C2576:C6361)</f>
        <v>5.0870406487817404E-2</v>
      </c>
    </row>
    <row r="2577" spans="1:12">
      <c r="A2577" t="s">
        <v>2154</v>
      </c>
      <c r="B2577">
        <v>110</v>
      </c>
      <c r="C2577">
        <v>33927476</v>
      </c>
      <c r="D2577" t="s">
        <v>2173</v>
      </c>
      <c r="E2577" t="s">
        <v>4627</v>
      </c>
      <c r="F2577" t="s">
        <v>15</v>
      </c>
      <c r="G2577" t="s">
        <v>153</v>
      </c>
      <c r="H2577">
        <v>40000000</v>
      </c>
      <c r="I2577">
        <v>5.7</v>
      </c>
      <c r="J2577" t="str">
        <f>IF(ISNUMBER(SEARCH("|",D2577)),LEFT(D2577,SEARCH("|",D2577)-1),D2577)</f>
        <v>Horror</v>
      </c>
      <c r="K2577">
        <f>(C2577-H2577)</f>
        <v>-6072524</v>
      </c>
      <c r="L2577">
        <f>CORREL(H2577:H6362,C2577:C6362)</f>
        <v>5.0800786918480167E-2</v>
      </c>
    </row>
    <row r="2578" spans="1:12">
      <c r="A2578" t="s">
        <v>4628</v>
      </c>
      <c r="B2578">
        <v>83</v>
      </c>
      <c r="C2578">
        <v>126247</v>
      </c>
      <c r="D2578" t="s">
        <v>397</v>
      </c>
      <c r="E2578" t="s">
        <v>4629</v>
      </c>
      <c r="F2578" t="s">
        <v>15</v>
      </c>
      <c r="G2578" t="s">
        <v>16</v>
      </c>
      <c r="H2578">
        <v>6200000</v>
      </c>
      <c r="I2578">
        <v>3.3</v>
      </c>
      <c r="J2578" t="str">
        <f>IF(ISNUMBER(SEARCH("|",D2578)),LEFT(D2578,SEARCH("|",D2578)-1),D2578)</f>
        <v>Comedy</v>
      </c>
      <c r="K2578">
        <f>(C2578-H2578)</f>
        <v>-6073753</v>
      </c>
      <c r="L2578">
        <f>CORREL(H2578:H6363,C2578:C6363)</f>
        <v>5.0823605430755842E-2</v>
      </c>
    </row>
    <row r="2579" spans="1:12">
      <c r="A2579" t="s">
        <v>4630</v>
      </c>
      <c r="B2579">
        <v>113</v>
      </c>
      <c r="C2579">
        <v>1094798</v>
      </c>
      <c r="D2579" t="s">
        <v>1251</v>
      </c>
      <c r="E2579" t="s">
        <v>4631</v>
      </c>
      <c r="F2579" t="s">
        <v>15</v>
      </c>
      <c r="G2579" t="s">
        <v>153</v>
      </c>
      <c r="H2579">
        <v>7200000</v>
      </c>
      <c r="I2579">
        <v>7.2</v>
      </c>
      <c r="J2579" t="str">
        <f>IF(ISNUMBER(SEARCH("|",D2579)),LEFT(D2579,SEARCH("|",D2579)-1),D2579)</f>
        <v>Biography</v>
      </c>
      <c r="K2579">
        <f>(C2579-H2579)</f>
        <v>-6105202</v>
      </c>
      <c r="L2579">
        <f>CORREL(H2579:H6364,C2579:C6364)</f>
        <v>5.0725687579646052E-2</v>
      </c>
    </row>
    <row r="2580" spans="1:12">
      <c r="A2580" t="s">
        <v>4632</v>
      </c>
      <c r="B2580">
        <v>102</v>
      </c>
      <c r="C2580">
        <v>33864342</v>
      </c>
      <c r="D2580" t="s">
        <v>2625</v>
      </c>
      <c r="E2580" t="s">
        <v>4633</v>
      </c>
      <c r="F2580" t="s">
        <v>15</v>
      </c>
      <c r="G2580" t="s">
        <v>153</v>
      </c>
      <c r="H2580">
        <v>40000000</v>
      </c>
      <c r="I2580">
        <v>5.8</v>
      </c>
      <c r="J2580" t="str">
        <f>IF(ISNUMBER(SEARCH("|",D2580)),LEFT(D2580,SEARCH("|",D2580)-1),D2580)</f>
        <v>Comedy</v>
      </c>
      <c r="K2580">
        <f>(C2580-H2580)</f>
        <v>-6135658</v>
      </c>
      <c r="L2580">
        <f>CORREL(H2580:H6365,C2580:C6365)</f>
        <v>5.0632515839287406E-2</v>
      </c>
    </row>
    <row r="2581" spans="1:12">
      <c r="A2581" t="s">
        <v>1752</v>
      </c>
      <c r="B2581">
        <v>90</v>
      </c>
      <c r="C2581">
        <v>18860403</v>
      </c>
      <c r="D2581" t="s">
        <v>867</v>
      </c>
      <c r="E2581" t="s">
        <v>4634</v>
      </c>
      <c r="F2581" t="s">
        <v>15</v>
      </c>
      <c r="G2581" t="s">
        <v>16</v>
      </c>
      <c r="H2581">
        <v>25000000</v>
      </c>
      <c r="I2581">
        <v>4</v>
      </c>
      <c r="J2581" t="str">
        <f>IF(ISNUMBER(SEARCH("|",D2581)),LEFT(D2581,SEARCH("|",D2581)-1),D2581)</f>
        <v>Horror</v>
      </c>
      <c r="K2581">
        <f>(C2581-H2581)</f>
        <v>-6139597</v>
      </c>
      <c r="L2581">
        <f>CORREL(H2581:H6366,C2581:C6366)</f>
        <v>5.0655173276715364E-2</v>
      </c>
    </row>
    <row r="2582" spans="1:12">
      <c r="A2582" t="s">
        <v>4635</v>
      </c>
      <c r="B2582">
        <v>105</v>
      </c>
      <c r="C2582">
        <v>13854000</v>
      </c>
      <c r="D2582" t="s">
        <v>735</v>
      </c>
      <c r="E2582" t="s">
        <v>4636</v>
      </c>
      <c r="F2582" t="s">
        <v>15</v>
      </c>
      <c r="G2582" t="s">
        <v>16</v>
      </c>
      <c r="H2582">
        <v>20000000</v>
      </c>
      <c r="I2582">
        <v>5.2</v>
      </c>
      <c r="J2582" t="str">
        <f>IF(ISNUMBER(SEARCH("|",D2582)),LEFT(D2582,SEARCH("|",D2582)-1),D2582)</f>
        <v>Comedy</v>
      </c>
      <c r="K2582">
        <f>(C2582-H2582)</f>
        <v>-6146000</v>
      </c>
      <c r="L2582">
        <f>CORREL(H2582:H6367,C2582:C6367)</f>
        <v>5.0636825609375088E-2</v>
      </c>
    </row>
    <row r="2583" spans="1:12">
      <c r="A2583" t="s">
        <v>4637</v>
      </c>
      <c r="B2583">
        <v>86</v>
      </c>
      <c r="C2583">
        <v>4814244</v>
      </c>
      <c r="D2583" t="s">
        <v>128</v>
      </c>
      <c r="E2583" t="s">
        <v>4638</v>
      </c>
      <c r="F2583" t="s">
        <v>15</v>
      </c>
      <c r="G2583" t="s">
        <v>472</v>
      </c>
      <c r="H2583">
        <v>11000000</v>
      </c>
      <c r="I2583">
        <v>5.3</v>
      </c>
      <c r="J2583" t="str">
        <f>IF(ISNUMBER(SEARCH("|",D2583)),LEFT(D2583,SEARCH("|",D2583)-1),D2583)</f>
        <v>Comedy</v>
      </c>
      <c r="K2583">
        <f>(C2583-H2583)</f>
        <v>-6185756</v>
      </c>
      <c r="L2583">
        <f>CORREL(H2583:H6368,C2583:C6368)</f>
        <v>5.060020281821042E-2</v>
      </c>
    </row>
    <row r="2584" spans="1:12">
      <c r="A2584" t="s">
        <v>1943</v>
      </c>
      <c r="B2584">
        <v>94</v>
      </c>
      <c r="C2584">
        <v>13801755</v>
      </c>
      <c r="D2584" t="s">
        <v>303</v>
      </c>
      <c r="E2584" t="s">
        <v>4639</v>
      </c>
      <c r="F2584" t="s">
        <v>15</v>
      </c>
      <c r="G2584" t="s">
        <v>16</v>
      </c>
      <c r="H2584">
        <v>20000000</v>
      </c>
      <c r="I2584">
        <v>6.6</v>
      </c>
      <c r="J2584" t="str">
        <f>IF(ISNUMBER(SEARCH("|",D2584)),LEFT(D2584,SEARCH("|",D2584)-1),D2584)</f>
        <v>Action</v>
      </c>
      <c r="K2584">
        <f>(C2584-H2584)</f>
        <v>-6198245</v>
      </c>
      <c r="L2584">
        <f>CORREL(H2584:H6369,C2584:C6369)</f>
        <v>5.052482580784759E-2</v>
      </c>
    </row>
    <row r="2585" spans="1:12">
      <c r="A2585" t="s">
        <v>2575</v>
      </c>
      <c r="B2585">
        <v>104</v>
      </c>
      <c r="C2585">
        <v>1789892</v>
      </c>
      <c r="D2585" t="s">
        <v>397</v>
      </c>
      <c r="E2585" t="s">
        <v>4640</v>
      </c>
      <c r="F2585" t="s">
        <v>15</v>
      </c>
      <c r="G2585" t="s">
        <v>1097</v>
      </c>
      <c r="H2585">
        <v>8000000</v>
      </c>
      <c r="I2585">
        <v>6.6</v>
      </c>
      <c r="J2585" t="str">
        <f>IF(ISNUMBER(SEARCH("|",D2585)),LEFT(D2585,SEARCH("|",D2585)-1),D2585)</f>
        <v>Comedy</v>
      </c>
      <c r="K2585">
        <f>(C2585-H2585)</f>
        <v>-6210108</v>
      </c>
      <c r="L2585">
        <f>CORREL(H2585:H6370,C2585:C6370)</f>
        <v>5.0487871988564317E-2</v>
      </c>
    </row>
    <row r="2586" spans="1:12">
      <c r="A2586" t="s">
        <v>569</v>
      </c>
      <c r="B2586">
        <v>119</v>
      </c>
      <c r="C2586">
        <v>53789313</v>
      </c>
      <c r="D2586" t="s">
        <v>786</v>
      </c>
      <c r="E2586" t="s">
        <v>4641</v>
      </c>
      <c r="F2586" t="s">
        <v>15</v>
      </c>
      <c r="G2586" t="s">
        <v>16</v>
      </c>
      <c r="H2586">
        <v>60000000</v>
      </c>
      <c r="I2586">
        <v>6.3</v>
      </c>
      <c r="J2586" t="str">
        <f>IF(ISNUMBER(SEARCH("|",D2586)),LEFT(D2586,SEARCH("|",D2586)-1),D2586)</f>
        <v>Action</v>
      </c>
      <c r="K2586">
        <f>(C2586-H2586)</f>
        <v>-6210687</v>
      </c>
      <c r="L2586">
        <f>CORREL(H2586:H6371,C2586:C6371)</f>
        <v>5.0397639668155005E-2</v>
      </c>
    </row>
    <row r="2587" spans="1:12">
      <c r="A2587" t="s">
        <v>69</v>
      </c>
      <c r="B2587">
        <v>118</v>
      </c>
      <c r="C2587">
        <v>88761720</v>
      </c>
      <c r="D2587" t="s">
        <v>151</v>
      </c>
      <c r="E2587" t="s">
        <v>4642</v>
      </c>
      <c r="F2587" t="s">
        <v>15</v>
      </c>
      <c r="G2587" t="s">
        <v>153</v>
      </c>
      <c r="H2587">
        <v>95000000</v>
      </c>
      <c r="I2587">
        <v>5.9</v>
      </c>
      <c r="J2587" t="str">
        <f>IF(ISNUMBER(SEARCH("|",D2587)),LEFT(D2587,SEARCH("|",D2587)-1),D2587)</f>
        <v>Adventure</v>
      </c>
      <c r="K2587">
        <f>(C2587-H2587)</f>
        <v>-6238280</v>
      </c>
      <c r="L2587">
        <f>CORREL(H2587:H6372,C2587:C6372)</f>
        <v>5.0443473773375179E-2</v>
      </c>
    </row>
    <row r="2588" spans="1:12">
      <c r="A2588" t="s">
        <v>2224</v>
      </c>
      <c r="B2588">
        <v>94</v>
      </c>
      <c r="C2588">
        <v>8735529</v>
      </c>
      <c r="D2588" t="s">
        <v>233</v>
      </c>
      <c r="E2588" t="s">
        <v>4643</v>
      </c>
      <c r="F2588" t="s">
        <v>15</v>
      </c>
      <c r="G2588" t="s">
        <v>16</v>
      </c>
      <c r="H2588">
        <v>15000000</v>
      </c>
      <c r="I2588">
        <v>5.5</v>
      </c>
      <c r="J2588" t="str">
        <f>IF(ISNUMBER(SEARCH("|",D2588)),LEFT(D2588,SEARCH("|",D2588)-1),D2588)</f>
        <v>Comedy</v>
      </c>
      <c r="K2588">
        <f>(C2588-H2588)</f>
        <v>-6264471</v>
      </c>
      <c r="L2588">
        <f>CORREL(H2588:H6373,C2588:C6373)</f>
        <v>5.044291418981621E-2</v>
      </c>
    </row>
    <row r="2589" spans="1:12">
      <c r="A2589" t="s">
        <v>2368</v>
      </c>
      <c r="B2589">
        <v>101</v>
      </c>
      <c r="C2589">
        <v>28687835</v>
      </c>
      <c r="D2589" t="s">
        <v>716</v>
      </c>
      <c r="E2589" t="s">
        <v>4644</v>
      </c>
      <c r="F2589" t="s">
        <v>15</v>
      </c>
      <c r="G2589" t="s">
        <v>16</v>
      </c>
      <c r="H2589">
        <v>35000000</v>
      </c>
      <c r="I2589">
        <v>6.2</v>
      </c>
      <c r="J2589" t="str">
        <f>IF(ISNUMBER(SEARCH("|",D2589)),LEFT(D2589,SEARCH("|",D2589)-1),D2589)</f>
        <v>Crime</v>
      </c>
      <c r="K2589">
        <f>(C2589-H2589)</f>
        <v>-6312165</v>
      </c>
      <c r="L2589">
        <f>CORREL(H2589:H6374,C2589:C6374)</f>
        <v>5.0385127523908987E-2</v>
      </c>
    </row>
    <row r="2590" spans="1:12">
      <c r="A2590" t="s">
        <v>2437</v>
      </c>
      <c r="B2590">
        <v>101</v>
      </c>
      <c r="C2590">
        <v>13650738</v>
      </c>
      <c r="D2590" t="s">
        <v>65</v>
      </c>
      <c r="E2590" t="s">
        <v>4645</v>
      </c>
      <c r="F2590" t="s">
        <v>15</v>
      </c>
      <c r="G2590" t="s">
        <v>16</v>
      </c>
      <c r="H2590">
        <v>20000000</v>
      </c>
      <c r="I2590">
        <v>6.6</v>
      </c>
      <c r="J2590" t="str">
        <f>IF(ISNUMBER(SEARCH("|",D2590)),LEFT(D2590,SEARCH("|",D2590)-1),D2590)</f>
        <v>Comedy</v>
      </c>
      <c r="K2590">
        <f>(C2590-H2590)</f>
        <v>-6349262</v>
      </c>
      <c r="L2590">
        <f>CORREL(H2590:H6375,C2590:C6375)</f>
        <v>5.0396037384849122E-2</v>
      </c>
    </row>
    <row r="2591" spans="1:12">
      <c r="A2591" t="s">
        <v>3747</v>
      </c>
      <c r="B2591">
        <v>98</v>
      </c>
      <c r="C2591">
        <v>1641788</v>
      </c>
      <c r="D2591" t="s">
        <v>80</v>
      </c>
      <c r="E2591" t="s">
        <v>4646</v>
      </c>
      <c r="F2591" t="s">
        <v>15</v>
      </c>
      <c r="G2591" t="s">
        <v>472</v>
      </c>
      <c r="H2591">
        <v>8000000</v>
      </c>
      <c r="I2591">
        <v>6.8</v>
      </c>
      <c r="J2591" t="str">
        <f>IF(ISNUMBER(SEARCH("|",D2591)),LEFT(D2591,SEARCH("|",D2591)-1),D2591)</f>
        <v>Drama</v>
      </c>
      <c r="K2591">
        <f>(C2591-H2591)</f>
        <v>-6358212</v>
      </c>
      <c r="L2591">
        <f>CORREL(H2591:H6376,C2591:C6376)</f>
        <v>5.0358505884699457E-2</v>
      </c>
    </row>
    <row r="2592" spans="1:12">
      <c r="A2592" t="s">
        <v>4647</v>
      </c>
      <c r="B2592">
        <v>172</v>
      </c>
      <c r="C2592">
        <v>2835886</v>
      </c>
      <c r="D2592" t="s">
        <v>256</v>
      </c>
      <c r="E2592" t="s">
        <v>4648</v>
      </c>
      <c r="F2592" t="s">
        <v>2965</v>
      </c>
      <c r="G2592" t="s">
        <v>2966</v>
      </c>
      <c r="H2592">
        <v>9200000</v>
      </c>
      <c r="I2592">
        <v>7.7</v>
      </c>
      <c r="J2592" t="str">
        <f>IF(ISNUMBER(SEARCH("|",D2592)),LEFT(D2592,SEARCH("|",D2592)-1),D2592)</f>
        <v>Drama</v>
      </c>
      <c r="K2592">
        <f>(C2592-H2592)</f>
        <v>-6364114</v>
      </c>
      <c r="L2592">
        <f>CORREL(H2592:H6377,C2592:C6377)</f>
        <v>5.0267395817830754E-2</v>
      </c>
    </row>
    <row r="2593" spans="1:12">
      <c r="A2593" t="s">
        <v>2244</v>
      </c>
      <c r="B2593">
        <v>96</v>
      </c>
      <c r="C2593">
        <v>13630226</v>
      </c>
      <c r="D2593" t="s">
        <v>1535</v>
      </c>
      <c r="E2593" t="s">
        <v>4649</v>
      </c>
      <c r="F2593" t="s">
        <v>15</v>
      </c>
      <c r="G2593" t="s">
        <v>16</v>
      </c>
      <c r="H2593">
        <v>20000000</v>
      </c>
      <c r="I2593">
        <v>6.2</v>
      </c>
      <c r="J2593" t="str">
        <f>IF(ISNUMBER(SEARCH("|",D2593)),LEFT(D2593,SEARCH("|",D2593)-1),D2593)</f>
        <v>Action</v>
      </c>
      <c r="K2593">
        <f>(C2593-H2593)</f>
        <v>-6369774</v>
      </c>
      <c r="L2593">
        <f>CORREL(H2593:H6378,C2593:C6378)</f>
        <v>5.0182020242840304E-2</v>
      </c>
    </row>
    <row r="2594" spans="1:12">
      <c r="A2594" t="s">
        <v>3303</v>
      </c>
      <c r="B2594">
        <v>112</v>
      </c>
      <c r="C2594">
        <v>6615578</v>
      </c>
      <c r="D2594" t="s">
        <v>922</v>
      </c>
      <c r="E2594" t="s">
        <v>4650</v>
      </c>
      <c r="F2594" t="s">
        <v>15</v>
      </c>
      <c r="G2594" t="s">
        <v>1097</v>
      </c>
      <c r="H2594">
        <v>13000000</v>
      </c>
      <c r="I2594">
        <v>7</v>
      </c>
      <c r="J2594" t="str">
        <f>IF(ISNUMBER(SEARCH("|",D2594)),LEFT(D2594,SEARCH("|",D2594)-1),D2594)</f>
        <v>Biography</v>
      </c>
      <c r="K2594">
        <f>(C2594-H2594)</f>
        <v>-6384422</v>
      </c>
      <c r="L2594">
        <f>CORREL(H2594:H6379,C2594:C6379)</f>
        <v>5.014412915799598E-2</v>
      </c>
    </row>
    <row r="2595" spans="1:12">
      <c r="A2595" t="s">
        <v>4651</v>
      </c>
      <c r="B2595">
        <v>88</v>
      </c>
      <c r="C2595">
        <v>110029</v>
      </c>
      <c r="D2595" t="s">
        <v>2750</v>
      </c>
      <c r="E2595" t="s">
        <v>4652</v>
      </c>
      <c r="F2595" t="s">
        <v>15</v>
      </c>
      <c r="G2595" t="s">
        <v>138</v>
      </c>
      <c r="H2595">
        <v>6500000</v>
      </c>
      <c r="I2595">
        <v>6.3</v>
      </c>
      <c r="J2595" t="str">
        <f>IF(ISNUMBER(SEARCH("|",D2595)),LEFT(D2595,SEARCH("|",D2595)-1),D2595)</f>
        <v>Comedy</v>
      </c>
      <c r="K2595">
        <f>(C2595-H2595)</f>
        <v>-6389971</v>
      </c>
      <c r="L2595">
        <f>CORREL(H2595:H6380,C2595:C6380)</f>
        <v>5.0076402936027137E-2</v>
      </c>
    </row>
    <row r="2596" spans="1:12">
      <c r="A2596" t="s">
        <v>4653</v>
      </c>
      <c r="B2596">
        <v>106</v>
      </c>
      <c r="C2596">
        <v>3571735</v>
      </c>
      <c r="D2596" t="s">
        <v>1108</v>
      </c>
      <c r="E2596" t="s">
        <v>4654</v>
      </c>
      <c r="F2596" t="s">
        <v>15</v>
      </c>
      <c r="G2596" t="s">
        <v>16</v>
      </c>
      <c r="H2596">
        <v>10000000</v>
      </c>
      <c r="I2596">
        <v>6.6</v>
      </c>
      <c r="J2596" t="str">
        <f>IF(ISNUMBER(SEARCH("|",D2596)),LEFT(D2596,SEARCH("|",D2596)-1),D2596)</f>
        <v>Biography</v>
      </c>
      <c r="K2596">
        <f>(C2596-H2596)</f>
        <v>-6428265</v>
      </c>
      <c r="L2596">
        <f>CORREL(H2596:H6381,C2596:C6381)</f>
        <v>4.9976881712129814E-2</v>
      </c>
    </row>
    <row r="2597" spans="1:12">
      <c r="A2597" t="s">
        <v>4655</v>
      </c>
      <c r="B2597">
        <v>85</v>
      </c>
      <c r="C2597">
        <v>70527</v>
      </c>
      <c r="D2597" t="s">
        <v>65</v>
      </c>
      <c r="E2597" t="s">
        <v>4656</v>
      </c>
      <c r="F2597" t="s">
        <v>15</v>
      </c>
      <c r="G2597" t="s">
        <v>16</v>
      </c>
      <c r="H2597">
        <v>6500000</v>
      </c>
      <c r="I2597">
        <v>6.7</v>
      </c>
      <c r="J2597" t="str">
        <f>IF(ISNUMBER(SEARCH("|",D2597)),LEFT(D2597,SEARCH("|",D2597)-1),D2597)</f>
        <v>Comedy</v>
      </c>
      <c r="K2597">
        <f>(C2597-H2597)</f>
        <v>-6429473</v>
      </c>
      <c r="L2597">
        <f>CORREL(H2597:H6382,C2597:C6382)</f>
        <v>4.9894556102185184E-2</v>
      </c>
    </row>
    <row r="2598" spans="1:12">
      <c r="A2598" t="s">
        <v>4657</v>
      </c>
      <c r="B2598">
        <v>105</v>
      </c>
      <c r="C2598">
        <v>66637</v>
      </c>
      <c r="D2598" t="s">
        <v>499</v>
      </c>
      <c r="E2598" t="s">
        <v>4658</v>
      </c>
      <c r="F2598" t="s">
        <v>15</v>
      </c>
      <c r="G2598" t="s">
        <v>16</v>
      </c>
      <c r="H2598">
        <v>6500000</v>
      </c>
      <c r="I2598">
        <v>7.2</v>
      </c>
      <c r="J2598" t="str">
        <f>IF(ISNUMBER(SEARCH("|",D2598)),LEFT(D2598,SEARCH("|",D2598)-1),D2598)</f>
        <v>Drama</v>
      </c>
      <c r="K2598">
        <f>(C2598-H2598)</f>
        <v>-6433363</v>
      </c>
      <c r="L2598">
        <f>CORREL(H2598:H6383,C2598:C6383)</f>
        <v>4.9794486020596759E-2</v>
      </c>
    </row>
    <row r="2599" spans="1:12">
      <c r="A2599" t="s">
        <v>4659</v>
      </c>
      <c r="B2599">
        <v>106</v>
      </c>
      <c r="C2599">
        <v>64148</v>
      </c>
      <c r="D2599" t="s">
        <v>256</v>
      </c>
      <c r="E2599" t="s">
        <v>4660</v>
      </c>
      <c r="F2599" t="s">
        <v>15</v>
      </c>
      <c r="G2599" t="s">
        <v>153</v>
      </c>
      <c r="H2599">
        <v>6500000</v>
      </c>
      <c r="I2599">
        <v>7.3</v>
      </c>
      <c r="J2599" t="str">
        <f>IF(ISNUMBER(SEARCH("|",D2599)),LEFT(D2599,SEARCH("|",D2599)-1),D2599)</f>
        <v>Drama</v>
      </c>
      <c r="K2599">
        <f>(C2599-H2599)</f>
        <v>-6435852</v>
      </c>
      <c r="L2599">
        <f>CORREL(H2599:H6384,C2599:C6384)</f>
        <v>4.9694183689557213E-2</v>
      </c>
    </row>
    <row r="2600" spans="1:12">
      <c r="A2600" t="s">
        <v>4581</v>
      </c>
      <c r="B2600">
        <v>124</v>
      </c>
      <c r="C2600">
        <v>7060876</v>
      </c>
      <c r="D2600" t="s">
        <v>410</v>
      </c>
      <c r="E2600" t="s">
        <v>4661</v>
      </c>
      <c r="F2600" t="s">
        <v>15</v>
      </c>
      <c r="G2600" t="s">
        <v>153</v>
      </c>
      <c r="H2600">
        <v>13500000</v>
      </c>
      <c r="I2600">
        <v>7.4</v>
      </c>
      <c r="J2600" t="str">
        <f>IF(ISNUMBER(SEARCH("|",D2600)),LEFT(D2600,SEARCH("|",D2600)-1),D2600)</f>
        <v>Biography</v>
      </c>
      <c r="K2600">
        <f>(C2600-H2600)</f>
        <v>-6439124</v>
      </c>
      <c r="L2600">
        <f>CORREL(H2600:H6385,C2600:C6385)</f>
        <v>4.9593653309820372E-2</v>
      </c>
    </row>
    <row r="2601" spans="1:12">
      <c r="A2601" t="s">
        <v>2452</v>
      </c>
      <c r="B2601">
        <v>86</v>
      </c>
      <c r="C2601">
        <v>5542025</v>
      </c>
      <c r="D2601" t="s">
        <v>96</v>
      </c>
      <c r="E2601" t="s">
        <v>4662</v>
      </c>
      <c r="F2601" t="s">
        <v>15</v>
      </c>
      <c r="G2601" t="s">
        <v>16</v>
      </c>
      <c r="H2601">
        <v>12000000</v>
      </c>
      <c r="I2601">
        <v>6.3</v>
      </c>
      <c r="J2601" t="str">
        <f>IF(ISNUMBER(SEARCH("|",D2601)),LEFT(D2601,SEARCH("|",D2601)-1),D2601)</f>
        <v>Comedy</v>
      </c>
      <c r="K2601">
        <f>(C2601-H2601)</f>
        <v>-6457975</v>
      </c>
      <c r="L2601">
        <f>CORREL(H2601:H6386,C2601:C6386)</f>
        <v>4.9527064480698928E-2</v>
      </c>
    </row>
    <row r="2602" spans="1:12">
      <c r="A2602" t="s">
        <v>1909</v>
      </c>
      <c r="B2602">
        <v>103</v>
      </c>
      <c r="C2602">
        <v>532988</v>
      </c>
      <c r="D2602" t="s">
        <v>922</v>
      </c>
      <c r="E2602" t="s">
        <v>4663</v>
      </c>
      <c r="F2602" t="s">
        <v>15</v>
      </c>
      <c r="G2602" t="s">
        <v>16</v>
      </c>
      <c r="H2602">
        <v>7000000</v>
      </c>
      <c r="I2602">
        <v>6.5</v>
      </c>
      <c r="J2602" t="str">
        <f>IF(ISNUMBER(SEARCH("|",D2602)),LEFT(D2602,SEARCH("|",D2602)-1),D2602)</f>
        <v>Biography</v>
      </c>
      <c r="K2602">
        <f>(C2602-H2602)</f>
        <v>-6467012</v>
      </c>
      <c r="L2602">
        <f>CORREL(H2602:H6387,C2602:C6387)</f>
        <v>4.9453328732932081E-2</v>
      </c>
    </row>
    <row r="2603" spans="1:12">
      <c r="A2603" t="s">
        <v>1490</v>
      </c>
      <c r="B2603">
        <v>115</v>
      </c>
      <c r="C2603">
        <v>529766</v>
      </c>
      <c r="D2603" t="s">
        <v>326</v>
      </c>
      <c r="E2603" t="s">
        <v>4664</v>
      </c>
      <c r="F2603" t="s">
        <v>15</v>
      </c>
      <c r="G2603" t="s">
        <v>16</v>
      </c>
      <c r="H2603">
        <v>7000000</v>
      </c>
      <c r="I2603">
        <v>6.8</v>
      </c>
      <c r="J2603" t="str">
        <f>IF(ISNUMBER(SEARCH("|",D2603)),LEFT(D2603,SEARCH("|",D2603)-1),D2603)</f>
        <v>Crime</v>
      </c>
      <c r="K2603">
        <f>(C2603-H2603)</f>
        <v>-6470234</v>
      </c>
      <c r="L2603">
        <f>CORREL(H2603:H6388,C2603:C6388)</f>
        <v>4.9354712959853518E-2</v>
      </c>
    </row>
    <row r="2604" spans="1:12">
      <c r="A2604" t="s">
        <v>823</v>
      </c>
      <c r="B2604">
        <v>123</v>
      </c>
      <c r="C2604">
        <v>33508922</v>
      </c>
      <c r="D2604" t="s">
        <v>256</v>
      </c>
      <c r="E2604" t="s">
        <v>4665</v>
      </c>
      <c r="F2604" t="s">
        <v>15</v>
      </c>
      <c r="G2604" t="s">
        <v>16</v>
      </c>
      <c r="H2604">
        <v>40000000</v>
      </c>
      <c r="I2604">
        <v>7.2</v>
      </c>
      <c r="J2604" t="str">
        <f>IF(ISNUMBER(SEARCH("|",D2604)),LEFT(D2604,SEARCH("|",D2604)-1),D2604)</f>
        <v>Drama</v>
      </c>
      <c r="K2604">
        <f>(C2604-H2604)</f>
        <v>-6491078</v>
      </c>
      <c r="L2604">
        <f>CORREL(H2604:H6389,C2604:C6389)</f>
        <v>4.9255870988142422E-2</v>
      </c>
    </row>
    <row r="2605" spans="1:12">
      <c r="A2605" t="s">
        <v>1083</v>
      </c>
      <c r="B2605">
        <v>124</v>
      </c>
      <c r="C2605">
        <v>68473360</v>
      </c>
      <c r="D2605" t="s">
        <v>252</v>
      </c>
      <c r="E2605" t="s">
        <v>4666</v>
      </c>
      <c r="F2605" t="s">
        <v>15</v>
      </c>
      <c r="G2605" t="s">
        <v>16</v>
      </c>
      <c r="H2605">
        <v>75000000</v>
      </c>
      <c r="I2605">
        <v>5.9</v>
      </c>
      <c r="J2605" t="str">
        <f>IF(ISNUMBER(SEARCH("|",D2605)),LEFT(D2605,SEARCH("|",D2605)-1),D2605)</f>
        <v>Action</v>
      </c>
      <c r="K2605">
        <f>(C2605-H2605)</f>
        <v>-6526640</v>
      </c>
      <c r="L2605">
        <f>CORREL(H2605:H6390,C2605:C6390)</f>
        <v>4.9277693347322502E-2</v>
      </c>
    </row>
    <row r="2606" spans="1:12">
      <c r="A2606" t="s">
        <v>4667</v>
      </c>
      <c r="B2606">
        <v>108</v>
      </c>
      <c r="C2606">
        <v>453079</v>
      </c>
      <c r="D2606" t="s">
        <v>96</v>
      </c>
      <c r="E2606" t="s">
        <v>4668</v>
      </c>
      <c r="F2606" t="s">
        <v>15</v>
      </c>
      <c r="G2606" t="s">
        <v>16</v>
      </c>
      <c r="H2606">
        <v>7000000</v>
      </c>
      <c r="I2606">
        <v>5.9</v>
      </c>
      <c r="J2606" t="str">
        <f>IF(ISNUMBER(SEARCH("|",D2606)),LEFT(D2606,SEARCH("|",D2606)-1),D2606)</f>
        <v>Comedy</v>
      </c>
      <c r="K2606">
        <f>(C2606-H2606)</f>
        <v>-6546921</v>
      </c>
      <c r="L2606">
        <f>CORREL(H2606:H6391,C2606:C6391)</f>
        <v>4.9318363761170804E-2</v>
      </c>
    </row>
    <row r="2607" spans="1:12">
      <c r="A2607" t="s">
        <v>4669</v>
      </c>
      <c r="B2607">
        <v>123</v>
      </c>
      <c r="C2607">
        <v>13391174</v>
      </c>
      <c r="D2607" t="s">
        <v>744</v>
      </c>
      <c r="E2607" t="s">
        <v>4670</v>
      </c>
      <c r="F2607" t="s">
        <v>15</v>
      </c>
      <c r="G2607" t="s">
        <v>16</v>
      </c>
      <c r="H2607">
        <v>20000000</v>
      </c>
      <c r="I2607">
        <v>6.3</v>
      </c>
      <c r="J2607" t="str">
        <f>IF(ISNUMBER(SEARCH("|",D2607)),LEFT(D2607,SEARCH("|",D2607)-1),D2607)</f>
        <v>Biography</v>
      </c>
      <c r="K2607">
        <f>(C2607-H2607)</f>
        <v>-6608826</v>
      </c>
      <c r="L2607">
        <f>CORREL(H2607:H6392,C2607:C6392)</f>
        <v>4.9219084448177651E-2</v>
      </c>
    </row>
    <row r="2608" spans="1:12">
      <c r="A2608" t="s">
        <v>1302</v>
      </c>
      <c r="B2608">
        <v>98</v>
      </c>
      <c r="C2608">
        <v>13383737</v>
      </c>
      <c r="D2608" t="s">
        <v>397</v>
      </c>
      <c r="E2608" t="s">
        <v>4671</v>
      </c>
      <c r="F2608" t="s">
        <v>15</v>
      </c>
      <c r="G2608" t="s">
        <v>16</v>
      </c>
      <c r="H2608">
        <v>20000000</v>
      </c>
      <c r="I2608">
        <v>7.5</v>
      </c>
      <c r="J2608" t="str">
        <f>IF(ISNUMBER(SEARCH("|",D2608)),LEFT(D2608,SEARCH("|",D2608)-1),D2608)</f>
        <v>Comedy</v>
      </c>
      <c r="K2608">
        <f>(C2608-H2608)</f>
        <v>-6616263</v>
      </c>
      <c r="L2608">
        <f>CORREL(H2608:H6393,C2608:C6393)</f>
        <v>4.9179160454753595E-2</v>
      </c>
    </row>
    <row r="2609" spans="1:12">
      <c r="A2609" t="s">
        <v>4672</v>
      </c>
      <c r="B2609">
        <v>106</v>
      </c>
      <c r="C2609">
        <v>382946</v>
      </c>
      <c r="D2609" t="s">
        <v>256</v>
      </c>
      <c r="E2609" t="s">
        <v>4673</v>
      </c>
      <c r="F2609" t="s">
        <v>15</v>
      </c>
      <c r="G2609" t="s">
        <v>16</v>
      </c>
      <c r="H2609">
        <v>7000000</v>
      </c>
      <c r="I2609">
        <v>7.1</v>
      </c>
      <c r="J2609" t="str">
        <f>IF(ISNUMBER(SEARCH("|",D2609)),LEFT(D2609,SEARCH("|",D2609)-1),D2609)</f>
        <v>Drama</v>
      </c>
      <c r="K2609">
        <f>(C2609-H2609)</f>
        <v>-6617054</v>
      </c>
      <c r="L2609">
        <f>CORREL(H2609:H6394,C2609:C6394)</f>
        <v>4.9139139603567805E-2</v>
      </c>
    </row>
    <row r="2610" spans="1:12">
      <c r="A2610" t="s">
        <v>3001</v>
      </c>
      <c r="B2610">
        <v>97</v>
      </c>
      <c r="C2610">
        <v>8378141</v>
      </c>
      <c r="D2610" t="s">
        <v>233</v>
      </c>
      <c r="E2610" t="s">
        <v>4674</v>
      </c>
      <c r="F2610" t="s">
        <v>15</v>
      </c>
      <c r="G2610" t="s">
        <v>153</v>
      </c>
      <c r="H2610">
        <v>15000000</v>
      </c>
      <c r="I2610">
        <v>6.9</v>
      </c>
      <c r="J2610" t="str">
        <f>IF(ISNUMBER(SEARCH("|",D2610)),LEFT(D2610,SEARCH("|",D2610)-1),D2610)</f>
        <v>Comedy</v>
      </c>
      <c r="K2610">
        <f>(C2610-H2610)</f>
        <v>-6621859</v>
      </c>
      <c r="L2610">
        <f>CORREL(H2610:H6395,C2610:C6395)</f>
        <v>4.9039135043993619E-2</v>
      </c>
    </row>
    <row r="2611" spans="1:12">
      <c r="A2611" t="s">
        <v>1332</v>
      </c>
      <c r="B2611">
        <v>112</v>
      </c>
      <c r="C2611">
        <v>38360195</v>
      </c>
      <c r="D2611" t="s">
        <v>1089</v>
      </c>
      <c r="E2611" t="s">
        <v>4675</v>
      </c>
      <c r="F2611" t="s">
        <v>15</v>
      </c>
      <c r="G2611" t="s">
        <v>16</v>
      </c>
      <c r="H2611">
        <v>45000000</v>
      </c>
      <c r="I2611">
        <v>6.4</v>
      </c>
      <c r="J2611" t="str">
        <f>IF(ISNUMBER(SEARCH("|",D2611)),LEFT(D2611,SEARCH("|",D2611)-1),D2611)</f>
        <v>Adventure</v>
      </c>
      <c r="K2611">
        <f>(C2611-H2611)</f>
        <v>-6639805</v>
      </c>
      <c r="L2611">
        <f>CORREL(H2611:H6396,C2611:C6396)</f>
        <v>4.897766655073562E-2</v>
      </c>
    </row>
    <row r="2612" spans="1:12">
      <c r="A2612" t="s">
        <v>1293</v>
      </c>
      <c r="B2612">
        <v>89</v>
      </c>
      <c r="C2612">
        <v>22359293</v>
      </c>
      <c r="D2612" t="s">
        <v>917</v>
      </c>
      <c r="E2612" t="s">
        <v>4676</v>
      </c>
      <c r="F2612" t="s">
        <v>15</v>
      </c>
      <c r="G2612" t="s">
        <v>153</v>
      </c>
      <c r="H2612">
        <v>29000000</v>
      </c>
      <c r="I2612">
        <v>5.8</v>
      </c>
      <c r="J2612" t="str">
        <f>IF(ISNUMBER(SEARCH("|",D2612)),LEFT(D2612,SEARCH("|",D2612)-1),D2612)</f>
        <v>Adventure</v>
      </c>
      <c r="K2612">
        <f>(C2612-H2612)</f>
        <v>-6640707</v>
      </c>
      <c r="L2612">
        <f>CORREL(H2612:H6397,C2612:C6397)</f>
        <v>4.9008900988078259E-2</v>
      </c>
    </row>
    <row r="2613" spans="1:12">
      <c r="A2613" t="s">
        <v>871</v>
      </c>
      <c r="B2613">
        <v>116</v>
      </c>
      <c r="C2613">
        <v>61355436</v>
      </c>
      <c r="D2613" t="s">
        <v>4677</v>
      </c>
      <c r="E2613" t="s">
        <v>4678</v>
      </c>
      <c r="F2613" t="s">
        <v>15</v>
      </c>
      <c r="G2613" t="s">
        <v>16</v>
      </c>
      <c r="H2613">
        <v>68000000</v>
      </c>
      <c r="I2613">
        <v>6.2</v>
      </c>
      <c r="J2613" t="str">
        <f>IF(ISNUMBER(SEARCH("|",D2613)),LEFT(D2613,SEARCH("|",D2613)-1),D2613)</f>
        <v>Action</v>
      </c>
      <c r="K2613">
        <f>(C2613-H2613)</f>
        <v>-6644564</v>
      </c>
      <c r="L2613">
        <f>CORREL(H2613:H6398,C2613:C6398)</f>
        <v>4.900096968495022E-2</v>
      </c>
    </row>
    <row r="2614" spans="1:12">
      <c r="A2614" t="s">
        <v>1663</v>
      </c>
      <c r="B2614">
        <v>125</v>
      </c>
      <c r="C2614">
        <v>13337299</v>
      </c>
      <c r="D2614" t="s">
        <v>2817</v>
      </c>
      <c r="E2614" t="s">
        <v>4679</v>
      </c>
      <c r="F2614" t="s">
        <v>15</v>
      </c>
      <c r="G2614" t="s">
        <v>16</v>
      </c>
      <c r="H2614">
        <v>20000000</v>
      </c>
      <c r="I2614">
        <v>6.6</v>
      </c>
      <c r="J2614" t="str">
        <f>IF(ISNUMBER(SEARCH("|",D2614)),LEFT(D2614,SEARCH("|",D2614)-1),D2614)</f>
        <v>Biography</v>
      </c>
      <c r="K2614">
        <f>(C2614-H2614)</f>
        <v>-6662701</v>
      </c>
      <c r="L2614">
        <f>CORREL(H2614:H6399,C2614:C6399)</f>
        <v>4.9047341658785285E-2</v>
      </c>
    </row>
    <row r="2615" spans="1:12">
      <c r="A2615" t="s">
        <v>4680</v>
      </c>
      <c r="B2615">
        <v>111</v>
      </c>
      <c r="C2615">
        <v>3333823</v>
      </c>
      <c r="D2615" t="s">
        <v>3236</v>
      </c>
      <c r="E2615" t="s">
        <v>4681</v>
      </c>
      <c r="F2615" t="s">
        <v>15</v>
      </c>
      <c r="G2615" t="s">
        <v>16</v>
      </c>
      <c r="H2615">
        <v>10000000</v>
      </c>
      <c r="I2615">
        <v>5.5</v>
      </c>
      <c r="J2615" t="str">
        <f>IF(ISNUMBER(SEARCH("|",D2615)),LEFT(D2615,SEARCH("|",D2615)-1),D2615)</f>
        <v>Drama</v>
      </c>
      <c r="K2615">
        <f>(C2615-H2615)</f>
        <v>-6666177</v>
      </c>
      <c r="L2615">
        <f>CORREL(H2615:H6400,C2615:C6400)</f>
        <v>4.9006928466640808E-2</v>
      </c>
    </row>
    <row r="2616" spans="1:12">
      <c r="A2616" t="s">
        <v>4682</v>
      </c>
      <c r="B2616">
        <v>108</v>
      </c>
      <c r="C2616">
        <v>49526</v>
      </c>
      <c r="D2616" t="s">
        <v>65</v>
      </c>
      <c r="E2616" t="s">
        <v>4683</v>
      </c>
      <c r="F2616" t="s">
        <v>15</v>
      </c>
      <c r="G2616" t="s">
        <v>16</v>
      </c>
      <c r="H2616">
        <v>6800000</v>
      </c>
      <c r="I2616">
        <v>7</v>
      </c>
      <c r="J2616" t="str">
        <f>IF(ISNUMBER(SEARCH("|",D2616)),LEFT(D2616,SEARCH("|",D2616)-1),D2616)</f>
        <v>Comedy</v>
      </c>
      <c r="K2616">
        <f>(C2616-H2616)</f>
        <v>-6750474</v>
      </c>
      <c r="L2616">
        <f>CORREL(H2616:H6401,C2616:C6401)</f>
        <v>4.8921504460401659E-2</v>
      </c>
    </row>
    <row r="2617" spans="1:12">
      <c r="A2617" t="s">
        <v>2621</v>
      </c>
      <c r="B2617">
        <v>94</v>
      </c>
      <c r="C2617">
        <v>6241697</v>
      </c>
      <c r="D2617" t="s">
        <v>96</v>
      </c>
      <c r="E2617" t="s">
        <v>4684</v>
      </c>
      <c r="F2617" t="s">
        <v>15</v>
      </c>
      <c r="G2617" t="s">
        <v>357</v>
      </c>
      <c r="H2617">
        <v>13000000</v>
      </c>
      <c r="I2617">
        <v>6.1</v>
      </c>
      <c r="J2617" t="str">
        <f>IF(ISNUMBER(SEARCH("|",D2617)),LEFT(D2617,SEARCH("|",D2617)-1),D2617)</f>
        <v>Comedy</v>
      </c>
      <c r="K2617">
        <f>(C2617-H2617)</f>
        <v>-6758303</v>
      </c>
      <c r="L2617">
        <f>CORREL(H2617:H6402,C2617:C6402)</f>
        <v>4.8819242934901141E-2</v>
      </c>
    </row>
    <row r="2618" spans="1:12">
      <c r="A2618" t="s">
        <v>4685</v>
      </c>
      <c r="B2618">
        <v>97</v>
      </c>
      <c r="C2618">
        <v>233103</v>
      </c>
      <c r="D2618" t="s">
        <v>256</v>
      </c>
      <c r="E2618" t="s">
        <v>4686</v>
      </c>
      <c r="F2618" t="s">
        <v>15</v>
      </c>
      <c r="G2618" t="s">
        <v>153</v>
      </c>
      <c r="H2618">
        <v>7000000</v>
      </c>
      <c r="I2618">
        <v>6.9</v>
      </c>
      <c r="J2618" t="str">
        <f>IF(ISNUMBER(SEARCH("|",D2618)),LEFT(D2618,SEARCH("|",D2618)-1),D2618)</f>
        <v>Drama</v>
      </c>
      <c r="K2618">
        <f>(C2618-H2618)</f>
        <v>-6766897</v>
      </c>
      <c r="L2618">
        <f>CORREL(H2618:H6403,C2618:C6403)</f>
        <v>4.8747609385390168E-2</v>
      </c>
    </row>
    <row r="2619" spans="1:12">
      <c r="A2619" t="s">
        <v>2244</v>
      </c>
      <c r="B2619">
        <v>91</v>
      </c>
      <c r="C2619">
        <v>1712111</v>
      </c>
      <c r="D2619" t="s">
        <v>867</v>
      </c>
      <c r="E2619" t="s">
        <v>4687</v>
      </c>
      <c r="F2619" t="s">
        <v>15</v>
      </c>
      <c r="G2619" t="s">
        <v>16</v>
      </c>
      <c r="H2619">
        <v>8495000</v>
      </c>
      <c r="I2619">
        <v>4.5</v>
      </c>
      <c r="J2619" t="str">
        <f>IF(ISNUMBER(SEARCH("|",D2619)),LEFT(D2619,SEARCH("|",D2619)-1),D2619)</f>
        <v>Horror</v>
      </c>
      <c r="K2619">
        <f>(C2619-H2619)</f>
        <v>-6782889</v>
      </c>
      <c r="L2619">
        <f>CORREL(H2619:H6404,C2619:C6404)</f>
        <v>4.8645933050902514E-2</v>
      </c>
    </row>
    <row r="2620" spans="1:12">
      <c r="A2620" t="s">
        <v>4688</v>
      </c>
      <c r="B2620">
        <v>83</v>
      </c>
      <c r="C2620">
        <v>73215310</v>
      </c>
      <c r="D2620" t="s">
        <v>4689</v>
      </c>
      <c r="E2620" t="s">
        <v>4690</v>
      </c>
      <c r="F2620" t="s">
        <v>15</v>
      </c>
      <c r="G2620" t="s">
        <v>16</v>
      </c>
      <c r="H2620">
        <v>80000000</v>
      </c>
      <c r="I2620">
        <v>7</v>
      </c>
      <c r="J2620" t="str">
        <f>IF(ISNUMBER(SEARCH("|",D2620)),LEFT(D2620,SEARCH("|",D2620)-1),D2620)</f>
        <v>Adventure</v>
      </c>
      <c r="K2620">
        <f>(C2620-H2620)</f>
        <v>-6784690</v>
      </c>
      <c r="L2620">
        <f>CORREL(H2620:H6405,C2620:C6405)</f>
        <v>4.8551740280005577E-2</v>
      </c>
    </row>
    <row r="2621" spans="1:12">
      <c r="A2621" t="s">
        <v>2665</v>
      </c>
      <c r="B2621">
        <v>102</v>
      </c>
      <c r="C2621">
        <v>13214030</v>
      </c>
      <c r="D2621" t="s">
        <v>797</v>
      </c>
      <c r="E2621" t="s">
        <v>4691</v>
      </c>
      <c r="F2621" t="s">
        <v>15</v>
      </c>
      <c r="G2621" t="s">
        <v>16</v>
      </c>
      <c r="H2621">
        <v>20000000</v>
      </c>
      <c r="I2621">
        <v>6.7</v>
      </c>
      <c r="J2621" t="str">
        <f>IF(ISNUMBER(SEARCH("|",D2621)),LEFT(D2621,SEARCH("|",D2621)-1),D2621)</f>
        <v>Comedy</v>
      </c>
      <c r="K2621">
        <f>(C2621-H2621)</f>
        <v>-6785970</v>
      </c>
      <c r="L2621">
        <f>CORREL(H2621:H6406,C2621:C6406)</f>
        <v>4.8587027953261676E-2</v>
      </c>
    </row>
    <row r="2622" spans="1:12">
      <c r="A2622" t="s">
        <v>4692</v>
      </c>
      <c r="B2622">
        <v>101</v>
      </c>
      <c r="C2622">
        <v>10696</v>
      </c>
      <c r="D2622" t="s">
        <v>516</v>
      </c>
      <c r="E2622" t="s">
        <v>4693</v>
      </c>
      <c r="F2622" t="s">
        <v>15</v>
      </c>
      <c r="G2622" t="s">
        <v>16</v>
      </c>
      <c r="H2622">
        <v>6800000</v>
      </c>
      <c r="I2622">
        <v>6.4</v>
      </c>
      <c r="J2622" t="str">
        <f>IF(ISNUMBER(SEARCH("|",D2622)),LEFT(D2622,SEARCH("|",D2622)-1),D2622)</f>
        <v>Crime</v>
      </c>
      <c r="K2622">
        <f>(C2622-H2622)</f>
        <v>-6789304</v>
      </c>
      <c r="L2622">
        <f>CORREL(H2622:H6407,C2622:C6407)</f>
        <v>4.8545625790935368E-2</v>
      </c>
    </row>
    <row r="2623" spans="1:12">
      <c r="A2623" t="s">
        <v>3723</v>
      </c>
      <c r="B2623">
        <v>127</v>
      </c>
      <c r="C2623">
        <v>23209440</v>
      </c>
      <c r="D2623" t="s">
        <v>256</v>
      </c>
      <c r="E2623" t="s">
        <v>4694</v>
      </c>
      <c r="F2623" t="s">
        <v>15</v>
      </c>
      <c r="G2623" t="s">
        <v>16</v>
      </c>
      <c r="H2623">
        <v>30000000</v>
      </c>
      <c r="I2623">
        <v>7</v>
      </c>
      <c r="J2623" t="str">
        <f>IF(ISNUMBER(SEARCH("|",D2623)),LEFT(D2623,SEARCH("|",D2623)-1),D2623)</f>
        <v>Drama</v>
      </c>
      <c r="K2623">
        <f>(C2623-H2623)</f>
        <v>-6790560</v>
      </c>
      <c r="L2623">
        <f>CORREL(H2623:H6408,C2623:C6408)</f>
        <v>4.8442313826247439E-2</v>
      </c>
    </row>
    <row r="2624" spans="1:12">
      <c r="A2624" t="s">
        <v>4388</v>
      </c>
      <c r="B2624">
        <v>129</v>
      </c>
      <c r="C2624">
        <v>3205244</v>
      </c>
      <c r="D2624" t="s">
        <v>65</v>
      </c>
      <c r="E2624" t="s">
        <v>4695</v>
      </c>
      <c r="F2624" t="s">
        <v>15</v>
      </c>
      <c r="G2624" t="s">
        <v>153</v>
      </c>
      <c r="H2624">
        <v>10000000</v>
      </c>
      <c r="I2624">
        <v>7.3</v>
      </c>
      <c r="J2624" t="str">
        <f>IF(ISNUMBER(SEARCH("|",D2624)),LEFT(D2624,SEARCH("|",D2624)-1),D2624)</f>
        <v>Comedy</v>
      </c>
      <c r="K2624">
        <f>(C2624-H2624)</f>
        <v>-6794756</v>
      </c>
      <c r="L2624">
        <f>CORREL(H2624:H6409,C2624:C6409)</f>
        <v>4.8436794270514255E-2</v>
      </c>
    </row>
    <row r="2625" spans="1:12">
      <c r="A2625" t="s">
        <v>4696</v>
      </c>
      <c r="B2625">
        <v>96</v>
      </c>
      <c r="C2625">
        <v>196067</v>
      </c>
      <c r="D2625" t="s">
        <v>20</v>
      </c>
      <c r="E2625" t="s">
        <v>4697</v>
      </c>
      <c r="F2625" t="s">
        <v>15</v>
      </c>
      <c r="G2625" t="s">
        <v>153</v>
      </c>
      <c r="H2625">
        <v>7000000</v>
      </c>
      <c r="I2625">
        <v>6.7</v>
      </c>
      <c r="J2625" t="str">
        <f>IF(ISNUMBER(SEARCH("|",D2625)),LEFT(D2625,SEARCH("|",D2625)-1),D2625)</f>
        <v>Drama</v>
      </c>
      <c r="K2625">
        <f>(C2625-H2625)</f>
        <v>-6803933</v>
      </c>
      <c r="L2625">
        <f>CORREL(H2625:H6410,C2625:C6410)</f>
        <v>4.8349667772478379E-2</v>
      </c>
    </row>
    <row r="2626" spans="1:12">
      <c r="A2626" t="s">
        <v>1428</v>
      </c>
      <c r="B2626">
        <v>101</v>
      </c>
      <c r="C2626">
        <v>24185781</v>
      </c>
      <c r="D2626" t="s">
        <v>1955</v>
      </c>
      <c r="E2626" t="s">
        <v>4698</v>
      </c>
      <c r="F2626" t="s">
        <v>15</v>
      </c>
      <c r="G2626" t="s">
        <v>16</v>
      </c>
      <c r="H2626">
        <v>31000000</v>
      </c>
      <c r="I2626">
        <v>6.9</v>
      </c>
      <c r="J2626" t="str">
        <f>IF(ISNUMBER(SEARCH("|",D2626)),LEFT(D2626,SEARCH("|",D2626)-1),D2626)</f>
        <v>Drama</v>
      </c>
      <c r="K2626">
        <f>(C2626-H2626)</f>
        <v>-6814219</v>
      </c>
      <c r="L2626">
        <f>CORREL(H2626:H6411,C2626:C6411)</f>
        <v>4.8246850897498125E-2</v>
      </c>
    </row>
    <row r="2627" spans="1:12">
      <c r="A2627" t="s">
        <v>4029</v>
      </c>
      <c r="B2627">
        <v>108</v>
      </c>
      <c r="C2627">
        <v>9172810</v>
      </c>
      <c r="D2627" t="s">
        <v>4699</v>
      </c>
      <c r="E2627" t="s">
        <v>4700</v>
      </c>
      <c r="F2627" t="s">
        <v>15</v>
      </c>
      <c r="G2627" t="s">
        <v>16</v>
      </c>
      <c r="H2627">
        <v>16000000</v>
      </c>
      <c r="I2627">
        <v>6.7</v>
      </c>
      <c r="J2627" t="str">
        <f>IF(ISNUMBER(SEARCH("|",D2627)),LEFT(D2627,SEARCH("|",D2627)-1),D2627)</f>
        <v>Biography</v>
      </c>
      <c r="K2627">
        <f>(C2627-H2627)</f>
        <v>-6827190</v>
      </c>
      <c r="L2627">
        <f>CORREL(H2627:H6412,C2627:C6412)</f>
        <v>4.824422308213705E-2</v>
      </c>
    </row>
    <row r="2628" spans="1:12">
      <c r="A2628" t="s">
        <v>2832</v>
      </c>
      <c r="B2628">
        <v>141</v>
      </c>
      <c r="C2628">
        <v>16123851</v>
      </c>
      <c r="D2628" t="s">
        <v>256</v>
      </c>
      <c r="E2628" t="s">
        <v>4701</v>
      </c>
      <c r="F2628" t="s">
        <v>15</v>
      </c>
      <c r="G2628" t="s">
        <v>16</v>
      </c>
      <c r="H2628">
        <v>23000000</v>
      </c>
      <c r="I2628">
        <v>6.2</v>
      </c>
      <c r="J2628" t="str">
        <f>IF(ISNUMBER(SEARCH("|",D2628)),LEFT(D2628,SEARCH("|",D2628)-1),D2628)</f>
        <v>Drama</v>
      </c>
      <c r="K2628">
        <f>(C2628-H2628)</f>
        <v>-6876149</v>
      </c>
      <c r="L2628">
        <f>CORREL(H2628:H6413,C2628:C6413)</f>
        <v>4.8185018234237806E-2</v>
      </c>
    </row>
    <row r="2629" spans="1:12">
      <c r="A2629" t="s">
        <v>1007</v>
      </c>
      <c r="B2629">
        <v>81</v>
      </c>
      <c r="C2629">
        <v>30105968</v>
      </c>
      <c r="D2629" t="s">
        <v>991</v>
      </c>
      <c r="E2629" t="s">
        <v>4702</v>
      </c>
      <c r="F2629" t="s">
        <v>15</v>
      </c>
      <c r="G2629" t="s">
        <v>16</v>
      </c>
      <c r="H2629">
        <v>37000000</v>
      </c>
      <c r="I2629">
        <v>4.5</v>
      </c>
      <c r="J2629" t="str">
        <f>IF(ISNUMBER(SEARCH("|",D2629)),LEFT(D2629,SEARCH("|",D2629)-1),D2629)</f>
        <v>Adventure</v>
      </c>
      <c r="K2629">
        <f>(C2629-H2629)</f>
        <v>-6894032</v>
      </c>
      <c r="L2629">
        <f>CORREL(H2629:H6414,C2629:C6414)</f>
        <v>4.8154566844720623E-2</v>
      </c>
    </row>
    <row r="2630" spans="1:12">
      <c r="A2630" t="s">
        <v>4703</v>
      </c>
      <c r="B2630">
        <v>91</v>
      </c>
      <c r="C2630">
        <v>8080116</v>
      </c>
      <c r="D2630" t="s">
        <v>230</v>
      </c>
      <c r="E2630" t="s">
        <v>4704</v>
      </c>
      <c r="F2630" t="s">
        <v>15</v>
      </c>
      <c r="G2630" t="s">
        <v>16</v>
      </c>
      <c r="H2630">
        <v>15000000</v>
      </c>
      <c r="I2630">
        <v>5.6</v>
      </c>
      <c r="J2630" t="str">
        <f>IF(ISNUMBER(SEARCH("|",D2630)),LEFT(D2630,SEARCH("|",D2630)-1),D2630)</f>
        <v>Adventure</v>
      </c>
      <c r="K2630">
        <f>(C2630-H2630)</f>
        <v>-6919884</v>
      </c>
      <c r="L2630">
        <f>CORREL(H2630:H6415,C2630:C6415)</f>
        <v>4.8168419809457047E-2</v>
      </c>
    </row>
    <row r="2631" spans="1:12">
      <c r="A2631" t="s">
        <v>4705</v>
      </c>
      <c r="B2631">
        <v>92</v>
      </c>
      <c r="C2631">
        <v>1071240</v>
      </c>
      <c r="D2631" t="s">
        <v>410</v>
      </c>
      <c r="E2631" t="s">
        <v>4706</v>
      </c>
      <c r="F2631" t="s">
        <v>15</v>
      </c>
      <c r="G2631" t="s">
        <v>153</v>
      </c>
      <c r="H2631">
        <v>8000000</v>
      </c>
      <c r="I2631">
        <v>6.9</v>
      </c>
      <c r="J2631" t="str">
        <f>IF(ISNUMBER(SEARCH("|",D2631)),LEFT(D2631,SEARCH("|",D2631)-1),D2631)</f>
        <v>Biography</v>
      </c>
      <c r="K2631">
        <f>(C2631-H2631)</f>
        <v>-6928760</v>
      </c>
      <c r="L2631">
        <f>CORREL(H2631:H6416,C2631:C6416)</f>
        <v>4.8104150881361787E-2</v>
      </c>
    </row>
    <row r="2632" spans="1:12">
      <c r="A2632" t="s">
        <v>4707</v>
      </c>
      <c r="B2632">
        <v>108</v>
      </c>
      <c r="C2632">
        <v>23070045</v>
      </c>
      <c r="D2632" t="s">
        <v>82</v>
      </c>
      <c r="E2632" t="s">
        <v>4708</v>
      </c>
      <c r="F2632" t="s">
        <v>15</v>
      </c>
      <c r="G2632" t="s">
        <v>16</v>
      </c>
      <c r="H2632">
        <v>30000000</v>
      </c>
      <c r="I2632">
        <v>5.9</v>
      </c>
      <c r="J2632" t="str">
        <f>IF(ISNUMBER(SEARCH("|",D2632)),LEFT(D2632,SEARCH("|",D2632)-1),D2632)</f>
        <v>Adventure</v>
      </c>
      <c r="K2632">
        <f>(C2632-H2632)</f>
        <v>-6929955</v>
      </c>
      <c r="L2632">
        <f>CORREL(H2632:H6417,C2632:C6417)</f>
        <v>4.8005366100985054E-2</v>
      </c>
    </row>
    <row r="2633" spans="1:12">
      <c r="A2633" t="s">
        <v>1026</v>
      </c>
      <c r="B2633">
        <v>106</v>
      </c>
      <c r="C2633">
        <v>28064226</v>
      </c>
      <c r="D2633" t="s">
        <v>377</v>
      </c>
      <c r="E2633" t="s">
        <v>4709</v>
      </c>
      <c r="F2633" t="s">
        <v>15</v>
      </c>
      <c r="G2633" t="s">
        <v>16</v>
      </c>
      <c r="H2633">
        <v>35000000</v>
      </c>
      <c r="I2633">
        <v>5</v>
      </c>
      <c r="J2633" t="str">
        <f>IF(ISNUMBER(SEARCH("|",D2633)),LEFT(D2633,SEARCH("|",D2633)-1),D2633)</f>
        <v>Action</v>
      </c>
      <c r="K2633">
        <f>(C2633-H2633)</f>
        <v>-6935774</v>
      </c>
      <c r="L2633">
        <f>CORREL(H2633:H6418,C2633:C6418)</f>
        <v>4.7999067392941165E-2</v>
      </c>
    </row>
    <row r="2634" spans="1:12">
      <c r="A2634" t="s">
        <v>4710</v>
      </c>
      <c r="B2634">
        <v>92</v>
      </c>
      <c r="C2634">
        <v>3060858</v>
      </c>
      <c r="D2634" t="s">
        <v>1049</v>
      </c>
      <c r="E2634" t="s">
        <v>4711</v>
      </c>
      <c r="F2634" t="s">
        <v>15</v>
      </c>
      <c r="G2634" t="s">
        <v>16</v>
      </c>
      <c r="H2634">
        <v>10000000</v>
      </c>
      <c r="I2634">
        <v>5.6</v>
      </c>
      <c r="J2634" t="str">
        <f>IF(ISNUMBER(SEARCH("|",D2634)),LEFT(D2634,SEARCH("|",D2634)-1),D2634)</f>
        <v>Action</v>
      </c>
      <c r="K2634">
        <f>(C2634-H2634)</f>
        <v>-6939142</v>
      </c>
      <c r="L2634">
        <f>CORREL(H2634:H6419,C2634:C6419)</f>
        <v>4.8007516029202058E-2</v>
      </c>
    </row>
    <row r="2635" spans="1:12">
      <c r="A2635" t="s">
        <v>4712</v>
      </c>
      <c r="B2635">
        <v>118</v>
      </c>
      <c r="C2635">
        <v>46451</v>
      </c>
      <c r="D2635" t="s">
        <v>1259</v>
      </c>
      <c r="E2635" t="s">
        <v>4713</v>
      </c>
      <c r="F2635" t="s">
        <v>15</v>
      </c>
      <c r="G2635" t="s">
        <v>16</v>
      </c>
      <c r="H2635">
        <v>7000000</v>
      </c>
      <c r="I2635">
        <v>6</v>
      </c>
      <c r="J2635" t="str">
        <f>IF(ISNUMBER(SEARCH("|",D2635)),LEFT(D2635,SEARCH("|",D2635)-1),D2635)</f>
        <v>Comedy</v>
      </c>
      <c r="K2635">
        <f>(C2635-H2635)</f>
        <v>-6953549</v>
      </c>
      <c r="L2635">
        <f>CORREL(H2635:H6420,C2635:C6420)</f>
        <v>4.7918662902548627E-2</v>
      </c>
    </row>
    <row r="2636" spans="1:12">
      <c r="A2636" t="s">
        <v>4714</v>
      </c>
      <c r="B2636">
        <v>135</v>
      </c>
      <c r="C2636">
        <v>3041803</v>
      </c>
      <c r="D2636" t="s">
        <v>20</v>
      </c>
      <c r="E2636" t="s">
        <v>4715</v>
      </c>
      <c r="F2636" t="s">
        <v>15</v>
      </c>
      <c r="G2636" t="s">
        <v>153</v>
      </c>
      <c r="H2636">
        <v>10000000</v>
      </c>
      <c r="I2636">
        <v>7.1</v>
      </c>
      <c r="J2636" t="str">
        <f>IF(ISNUMBER(SEARCH("|",D2636)),LEFT(D2636,SEARCH("|",D2636)-1),D2636)</f>
        <v>Drama</v>
      </c>
      <c r="K2636">
        <f>(C2636-H2636)</f>
        <v>-6958197</v>
      </c>
      <c r="L2636">
        <f>CORREL(H2636:H6421,C2636:C6421)</f>
        <v>4.7813938733874246E-2</v>
      </c>
    </row>
    <row r="2637" spans="1:12">
      <c r="A2637" t="s">
        <v>1707</v>
      </c>
      <c r="B2637">
        <v>132</v>
      </c>
      <c r="C2637">
        <v>59035104</v>
      </c>
      <c r="D2637" t="s">
        <v>4716</v>
      </c>
      <c r="E2637" t="s">
        <v>4717</v>
      </c>
      <c r="F2637" t="s">
        <v>15</v>
      </c>
      <c r="G2637" t="s">
        <v>16</v>
      </c>
      <c r="H2637">
        <v>66000000</v>
      </c>
      <c r="I2637">
        <v>6.8</v>
      </c>
      <c r="J2637" t="str">
        <f>IF(ISNUMBER(SEARCH("|",D2637)),LEFT(D2637,SEARCH("|",D2637)-1),D2637)</f>
        <v>Action</v>
      </c>
      <c r="K2637">
        <f>(C2637-H2637)</f>
        <v>-6964896</v>
      </c>
      <c r="L2637">
        <f>CORREL(H2637:H6422,C2637:C6422)</f>
        <v>4.7724613112359732E-2</v>
      </c>
    </row>
    <row r="2638" spans="1:12">
      <c r="A2638" t="s">
        <v>1302</v>
      </c>
      <c r="B2638">
        <v>113</v>
      </c>
      <c r="C2638">
        <v>5032496</v>
      </c>
      <c r="D2638" t="s">
        <v>65</v>
      </c>
      <c r="E2638" t="s">
        <v>4718</v>
      </c>
      <c r="F2638" t="s">
        <v>15</v>
      </c>
      <c r="G2638" t="s">
        <v>16</v>
      </c>
      <c r="H2638">
        <v>12000000</v>
      </c>
      <c r="I2638">
        <v>6.3</v>
      </c>
      <c r="J2638" t="str">
        <f>IF(ISNUMBER(SEARCH("|",D2638)),LEFT(D2638,SEARCH("|",D2638)-1),D2638)</f>
        <v>Comedy</v>
      </c>
      <c r="K2638">
        <f>(C2638-H2638)</f>
        <v>-6967504</v>
      </c>
      <c r="L2638">
        <f>CORREL(H2638:H6423,C2638:C6423)</f>
        <v>4.7772809713613501E-2</v>
      </c>
    </row>
    <row r="2639" spans="1:12">
      <c r="A2639" t="s">
        <v>4719</v>
      </c>
      <c r="B2639">
        <v>98</v>
      </c>
      <c r="C2639">
        <v>23838</v>
      </c>
      <c r="D2639" t="s">
        <v>856</v>
      </c>
      <c r="E2639" t="s">
        <v>4720</v>
      </c>
      <c r="F2639" t="s">
        <v>15</v>
      </c>
      <c r="G2639" t="s">
        <v>153</v>
      </c>
      <c r="H2639">
        <v>7000000</v>
      </c>
      <c r="I2639">
        <v>5.5</v>
      </c>
      <c r="J2639" t="str">
        <f>IF(ISNUMBER(SEARCH("|",D2639)),LEFT(D2639,SEARCH("|",D2639)-1),D2639)</f>
        <v>Horror</v>
      </c>
      <c r="K2639">
        <f>(C2639-H2639)</f>
        <v>-6976162</v>
      </c>
      <c r="L2639">
        <f>CORREL(H2639:H6424,C2639:C6424)</f>
        <v>4.769330446976662E-2</v>
      </c>
    </row>
    <row r="2640" spans="1:12">
      <c r="A2640" t="s">
        <v>1515</v>
      </c>
      <c r="B2640">
        <v>103</v>
      </c>
      <c r="C2640">
        <v>85017401</v>
      </c>
      <c r="D2640" t="s">
        <v>473</v>
      </c>
      <c r="E2640" t="s">
        <v>4721</v>
      </c>
      <c r="F2640" t="s">
        <v>15</v>
      </c>
      <c r="G2640" t="s">
        <v>16</v>
      </c>
      <c r="H2640">
        <v>92000000</v>
      </c>
      <c r="I2640">
        <v>6.7</v>
      </c>
      <c r="J2640" t="str">
        <f>IF(ISNUMBER(SEARCH("|",D2640)),LEFT(D2640,SEARCH("|",D2640)-1),D2640)</f>
        <v>Action</v>
      </c>
      <c r="K2640">
        <f>(C2640-H2640)</f>
        <v>-6982599</v>
      </c>
      <c r="L2640">
        <f>CORREL(H2640:H6425,C2640:C6425)</f>
        <v>4.7587908404531677E-2</v>
      </c>
    </row>
    <row r="2641" spans="1:12">
      <c r="A2641" t="s">
        <v>3141</v>
      </c>
      <c r="B2641">
        <v>87</v>
      </c>
      <c r="C2641">
        <v>27972410</v>
      </c>
      <c r="D2641" t="s">
        <v>550</v>
      </c>
      <c r="E2641" t="s">
        <v>4722</v>
      </c>
      <c r="F2641" t="s">
        <v>15</v>
      </c>
      <c r="G2641" t="s">
        <v>153</v>
      </c>
      <c r="H2641">
        <v>35000000</v>
      </c>
      <c r="I2641">
        <v>6.1</v>
      </c>
      <c r="J2641" t="str">
        <f>IF(ISNUMBER(SEARCH("|",D2641)),LEFT(D2641,SEARCH("|",D2641)-1),D2641)</f>
        <v>Action</v>
      </c>
      <c r="K2641">
        <f>(C2641-H2641)</f>
        <v>-7027590</v>
      </c>
      <c r="L2641">
        <f>CORREL(H2641:H6426,C2641:C6426)</f>
        <v>4.7600575722312133E-2</v>
      </c>
    </row>
    <row r="2642" spans="1:12">
      <c r="A2642" t="s">
        <v>697</v>
      </c>
      <c r="B2642">
        <v>95</v>
      </c>
      <c r="C2642">
        <v>16964743</v>
      </c>
      <c r="D2642" t="s">
        <v>128</v>
      </c>
      <c r="E2642" t="s">
        <v>4723</v>
      </c>
      <c r="F2642" t="s">
        <v>15</v>
      </c>
      <c r="G2642" t="s">
        <v>16</v>
      </c>
      <c r="H2642">
        <v>24000000</v>
      </c>
      <c r="I2642">
        <v>5.6</v>
      </c>
      <c r="J2642" t="str">
        <f>IF(ISNUMBER(SEARCH("|",D2642)),LEFT(D2642,SEARCH("|",D2642)-1),D2642)</f>
        <v>Comedy</v>
      </c>
      <c r="K2642">
        <f>(C2642-H2642)</f>
        <v>-7035257</v>
      </c>
      <c r="L2642">
        <f>CORREL(H2642:H6427,C2642:C6427)</f>
        <v>4.7608796140279297E-2</v>
      </c>
    </row>
    <row r="2643" spans="1:12">
      <c r="A2643" t="s">
        <v>984</v>
      </c>
      <c r="B2643">
        <v>90</v>
      </c>
      <c r="C2643">
        <v>4922166</v>
      </c>
      <c r="D2643" t="s">
        <v>3208</v>
      </c>
      <c r="E2643" t="s">
        <v>4724</v>
      </c>
      <c r="F2643" t="s">
        <v>15</v>
      </c>
      <c r="G2643" t="s">
        <v>16</v>
      </c>
      <c r="H2643">
        <v>12000000</v>
      </c>
      <c r="I2643">
        <v>2.1</v>
      </c>
      <c r="J2643" t="str">
        <f>IF(ISNUMBER(SEARCH("|",D2643)),LEFT(D2643,SEARCH("|",D2643)-1),D2643)</f>
        <v>Comedy</v>
      </c>
      <c r="K2643">
        <f>(C2643-H2643)</f>
        <v>-7077834</v>
      </c>
      <c r="L2643">
        <f>CORREL(H2643:H6428,C2643:C6428)</f>
        <v>4.758099603711801E-2</v>
      </c>
    </row>
    <row r="2644" spans="1:12">
      <c r="A2644" t="s">
        <v>1223</v>
      </c>
      <c r="B2644">
        <v>108</v>
      </c>
      <c r="C2644">
        <v>4903000</v>
      </c>
      <c r="D2644" t="s">
        <v>65</v>
      </c>
      <c r="E2644" t="s">
        <v>4725</v>
      </c>
      <c r="F2644" t="s">
        <v>15</v>
      </c>
      <c r="G2644" t="s">
        <v>16</v>
      </c>
      <c r="H2644">
        <v>12000000</v>
      </c>
      <c r="I2644">
        <v>5</v>
      </c>
      <c r="J2644" t="str">
        <f>IF(ISNUMBER(SEARCH("|",D2644)),LEFT(D2644,SEARCH("|",D2644)-1),D2644)</f>
        <v>Comedy</v>
      </c>
      <c r="K2644">
        <f>(C2644-H2644)</f>
        <v>-7097000</v>
      </c>
      <c r="L2644">
        <f>CORREL(H2644:H6429,C2644:C6429)</f>
        <v>4.7500691788977804E-2</v>
      </c>
    </row>
    <row r="2645" spans="1:12">
      <c r="A2645" t="s">
        <v>809</v>
      </c>
      <c r="B2645">
        <v>100</v>
      </c>
      <c r="C2645">
        <v>4884663</v>
      </c>
      <c r="D2645" t="s">
        <v>790</v>
      </c>
      <c r="E2645" t="s">
        <v>4726</v>
      </c>
      <c r="F2645" t="s">
        <v>15</v>
      </c>
      <c r="G2645" t="s">
        <v>16</v>
      </c>
      <c r="H2645">
        <v>12000000</v>
      </c>
      <c r="I2645">
        <v>5.5</v>
      </c>
      <c r="J2645" t="str">
        <f>IF(ISNUMBER(SEARCH("|",D2645)),LEFT(D2645,SEARCH("|",D2645)-1),D2645)</f>
        <v>Horror</v>
      </c>
      <c r="K2645">
        <f>(C2645-H2645)</f>
        <v>-7115337</v>
      </c>
      <c r="L2645">
        <f>CORREL(H2645:H6430,C2645:C6430)</f>
        <v>4.742015002037072E-2</v>
      </c>
    </row>
    <row r="2646" spans="1:12">
      <c r="A2646" t="s">
        <v>4727</v>
      </c>
      <c r="B2646">
        <v>144</v>
      </c>
      <c r="C2646">
        <v>2483955</v>
      </c>
      <c r="D2646" t="s">
        <v>20</v>
      </c>
      <c r="E2646" t="s">
        <v>4728</v>
      </c>
      <c r="F2646" t="s">
        <v>15</v>
      </c>
      <c r="G2646" t="s">
        <v>16</v>
      </c>
      <c r="H2646">
        <v>9600000</v>
      </c>
      <c r="I2646">
        <v>6.7</v>
      </c>
      <c r="J2646" t="str">
        <f>IF(ISNUMBER(SEARCH("|",D2646)),LEFT(D2646,SEARCH("|",D2646)-1),D2646)</f>
        <v>Drama</v>
      </c>
      <c r="K2646">
        <f>(C2646-H2646)</f>
        <v>-7116045</v>
      </c>
      <c r="L2646">
        <f>CORREL(H2646:H6431,C2646:C6431)</f>
        <v>4.7339372895247263E-2</v>
      </c>
    </row>
    <row r="2647" spans="1:12">
      <c r="A2647" t="s">
        <v>4729</v>
      </c>
      <c r="B2647">
        <v>99</v>
      </c>
      <c r="C2647">
        <v>5871603</v>
      </c>
      <c r="D2647" t="s">
        <v>493</v>
      </c>
      <c r="E2647" t="s">
        <v>4730</v>
      </c>
      <c r="F2647" t="s">
        <v>15</v>
      </c>
      <c r="G2647" t="s">
        <v>16</v>
      </c>
      <c r="H2647">
        <v>13000000</v>
      </c>
      <c r="I2647">
        <v>6</v>
      </c>
      <c r="J2647" t="str">
        <f>IF(ISNUMBER(SEARCH("|",D2647)),LEFT(D2647,SEARCH("|",D2647)-1),D2647)</f>
        <v>Drama</v>
      </c>
      <c r="K2647">
        <f>(C2647-H2647)</f>
        <v>-7128397</v>
      </c>
      <c r="L2647">
        <f>CORREL(H2647:H6432,C2647:C6432)</f>
        <v>4.724628383840037E-2</v>
      </c>
    </row>
    <row r="2648" spans="1:12">
      <c r="A2648" t="s">
        <v>711</v>
      </c>
      <c r="B2648">
        <v>102</v>
      </c>
      <c r="C2648">
        <v>32853640</v>
      </c>
      <c r="D2648" t="s">
        <v>65</v>
      </c>
      <c r="E2648" t="s">
        <v>4731</v>
      </c>
      <c r="F2648" t="s">
        <v>15</v>
      </c>
      <c r="G2648" t="s">
        <v>16</v>
      </c>
      <c r="H2648">
        <v>40000000</v>
      </c>
      <c r="I2648">
        <v>5.7</v>
      </c>
      <c r="J2648" t="str">
        <f>IF(ISNUMBER(SEARCH("|",D2648)),LEFT(D2648,SEARCH("|",D2648)-1),D2648)</f>
        <v>Comedy</v>
      </c>
      <c r="K2648">
        <f>(C2648-H2648)</f>
        <v>-7146360</v>
      </c>
      <c r="L2648">
        <f>CORREL(H2648:H6433,C2648:C6433)</f>
        <v>4.7170007729546007E-2</v>
      </c>
    </row>
    <row r="2649" spans="1:12">
      <c r="A2649" t="s">
        <v>4732</v>
      </c>
      <c r="B2649">
        <v>117</v>
      </c>
      <c r="C2649">
        <v>32800000</v>
      </c>
      <c r="D2649" t="s">
        <v>2475</v>
      </c>
      <c r="E2649" t="s">
        <v>4733</v>
      </c>
      <c r="F2649" t="s">
        <v>15</v>
      </c>
      <c r="G2649" t="s">
        <v>16</v>
      </c>
      <c r="H2649">
        <v>40000000</v>
      </c>
      <c r="I2649">
        <v>4.3</v>
      </c>
      <c r="J2649" t="str">
        <f>IF(ISNUMBER(SEARCH("|",D2649)),LEFT(D2649,SEARCH("|",D2649)-1),D2649)</f>
        <v>Comedy</v>
      </c>
      <c r="K2649">
        <f>(C2649-H2649)</f>
        <v>-7200000</v>
      </c>
      <c r="L2649">
        <f>CORREL(H2649:H6434,C2649:C6434)</f>
        <v>4.7190428210794069E-2</v>
      </c>
    </row>
    <row r="2650" spans="1:12">
      <c r="A2650" t="s">
        <v>2301</v>
      </c>
      <c r="B2650">
        <v>95</v>
      </c>
      <c r="C2650">
        <v>17791031</v>
      </c>
      <c r="D2650" t="s">
        <v>2156</v>
      </c>
      <c r="E2650" t="s">
        <v>4734</v>
      </c>
      <c r="F2650" t="s">
        <v>15</v>
      </c>
      <c r="G2650" t="s">
        <v>16</v>
      </c>
      <c r="H2650">
        <v>25000000</v>
      </c>
      <c r="I2650">
        <v>7.3</v>
      </c>
      <c r="J2650" t="str">
        <f>IF(ISNUMBER(SEARCH("|",D2650)),LEFT(D2650,SEARCH("|",D2650)-1),D2650)</f>
        <v>Comedy</v>
      </c>
      <c r="K2650">
        <f>(C2650-H2650)</f>
        <v>-7208969</v>
      </c>
      <c r="L2650">
        <f>CORREL(H2650:H6435,C2650:C6435)</f>
        <v>4.7210733804831692E-2</v>
      </c>
    </row>
    <row r="2651" spans="1:12">
      <c r="A2651" t="s">
        <v>4735</v>
      </c>
      <c r="B2651">
        <v>106</v>
      </c>
      <c r="C2651">
        <v>15785632</v>
      </c>
      <c r="D2651" t="s">
        <v>4736</v>
      </c>
      <c r="E2651" t="s">
        <v>4737</v>
      </c>
      <c r="F2651" t="s">
        <v>15</v>
      </c>
      <c r="G2651" t="s">
        <v>153</v>
      </c>
      <c r="H2651">
        <v>23000000</v>
      </c>
      <c r="I2651">
        <v>7.5</v>
      </c>
      <c r="J2651" t="str">
        <f>IF(ISNUMBER(SEARCH("|",D2651)),LEFT(D2651,SEARCH("|",D2651)-1),D2651)</f>
        <v>Biography</v>
      </c>
      <c r="K2651">
        <f>(C2651-H2651)</f>
        <v>-7214368</v>
      </c>
      <c r="L2651">
        <f>CORREL(H2651:H6436,C2651:C6436)</f>
        <v>4.7185611916610332E-2</v>
      </c>
    </row>
    <row r="2652" spans="1:12">
      <c r="A2652" t="s">
        <v>4738</v>
      </c>
      <c r="B2652">
        <v>90</v>
      </c>
      <c r="C2652">
        <v>671240</v>
      </c>
      <c r="D2652" t="s">
        <v>233</v>
      </c>
      <c r="E2652" t="s">
        <v>4739</v>
      </c>
      <c r="F2652" t="s">
        <v>15</v>
      </c>
      <c r="G2652" t="s">
        <v>153</v>
      </c>
      <c r="H2652">
        <v>7900000</v>
      </c>
      <c r="I2652">
        <v>6.9</v>
      </c>
      <c r="J2652" t="str">
        <f>IF(ISNUMBER(SEARCH("|",D2652)),LEFT(D2652,SEARCH("|",D2652)-1),D2652)</f>
        <v>Comedy</v>
      </c>
      <c r="K2652">
        <f>(C2652-H2652)</f>
        <v>-7228760</v>
      </c>
      <c r="L2652">
        <f>CORREL(H2652:H6437,C2652:C6437)</f>
        <v>4.7152757238361299E-2</v>
      </c>
    </row>
    <row r="2653" spans="1:12">
      <c r="A2653" t="s">
        <v>3591</v>
      </c>
      <c r="B2653">
        <v>107</v>
      </c>
      <c r="C2653">
        <v>7757130</v>
      </c>
      <c r="D2653" t="s">
        <v>245</v>
      </c>
      <c r="E2653" t="s">
        <v>4740</v>
      </c>
      <c r="F2653" t="s">
        <v>15</v>
      </c>
      <c r="G2653" t="s">
        <v>153</v>
      </c>
      <c r="H2653">
        <v>15000000</v>
      </c>
      <c r="I2653">
        <v>8</v>
      </c>
      <c r="J2653" t="str">
        <f>IF(ISNUMBER(SEARCH("|",D2653)),LEFT(D2653,SEARCH("|",D2653)-1),D2653)</f>
        <v>Comedy</v>
      </c>
      <c r="K2653">
        <f>(C2653-H2653)</f>
        <v>-7242870</v>
      </c>
      <c r="L2653">
        <f>CORREL(H2653:H6438,C2653:C6438)</f>
        <v>4.7049625589955589E-2</v>
      </c>
    </row>
    <row r="2654" spans="1:12">
      <c r="A2654" t="s">
        <v>4388</v>
      </c>
      <c r="B2654">
        <v>125</v>
      </c>
      <c r="C2654">
        <v>3753806</v>
      </c>
      <c r="D2654" t="s">
        <v>326</v>
      </c>
      <c r="E2654" t="s">
        <v>4741</v>
      </c>
      <c r="F2654" t="s">
        <v>15</v>
      </c>
      <c r="G2654" t="s">
        <v>153</v>
      </c>
      <c r="H2654">
        <v>11000000</v>
      </c>
      <c r="I2654">
        <v>7.7</v>
      </c>
      <c r="J2654" t="str">
        <f>IF(ISNUMBER(SEARCH("|",D2654)),LEFT(D2654,SEARCH("|",D2654)-1),D2654)</f>
        <v>Crime</v>
      </c>
      <c r="K2654">
        <f>(C2654-H2654)</f>
        <v>-7246194</v>
      </c>
      <c r="L2654">
        <f>CORREL(H2654:H6439,C2654:C6439)</f>
        <v>4.698194266657485E-2</v>
      </c>
    </row>
    <row r="2655" spans="1:12">
      <c r="A2655" t="s">
        <v>4742</v>
      </c>
      <c r="B2655">
        <v>93</v>
      </c>
      <c r="C2655">
        <v>17718223</v>
      </c>
      <c r="D2655" t="s">
        <v>96</v>
      </c>
      <c r="E2655" t="s">
        <v>4743</v>
      </c>
      <c r="F2655" t="s">
        <v>15</v>
      </c>
      <c r="G2655" t="s">
        <v>16</v>
      </c>
      <c r="H2655">
        <v>25000000</v>
      </c>
      <c r="I2655">
        <v>6.6</v>
      </c>
      <c r="J2655" t="str">
        <f>IF(ISNUMBER(SEARCH("|",D2655)),LEFT(D2655,SEARCH("|",D2655)-1),D2655)</f>
        <v>Comedy</v>
      </c>
      <c r="K2655">
        <f>(C2655-H2655)</f>
        <v>-7281777</v>
      </c>
      <c r="L2655">
        <f>CORREL(H2655:H6440,C2655:C6440)</f>
        <v>4.6894540729692423E-2</v>
      </c>
    </row>
    <row r="2656" spans="1:12">
      <c r="A2656" t="s">
        <v>1504</v>
      </c>
      <c r="B2656">
        <v>113</v>
      </c>
      <c r="C2656">
        <v>4717455</v>
      </c>
      <c r="D2656" t="s">
        <v>552</v>
      </c>
      <c r="E2656" t="s">
        <v>4744</v>
      </c>
      <c r="F2656" t="s">
        <v>15</v>
      </c>
      <c r="G2656" t="s">
        <v>138</v>
      </c>
      <c r="H2656">
        <v>12000000</v>
      </c>
      <c r="I2656">
        <v>5.3</v>
      </c>
      <c r="J2656" t="str">
        <f>IF(ISNUMBER(SEARCH("|",D2656)),LEFT(D2656,SEARCH("|",D2656)-1),D2656)</f>
        <v>Mystery</v>
      </c>
      <c r="K2656">
        <f>(C2656-H2656)</f>
        <v>-7282545</v>
      </c>
      <c r="L2656">
        <f>CORREL(H2656:H6441,C2656:C6441)</f>
        <v>4.6868788535227558E-2</v>
      </c>
    </row>
    <row r="2657" spans="1:12">
      <c r="A2657" t="s">
        <v>4029</v>
      </c>
      <c r="B2657">
        <v>93</v>
      </c>
      <c r="C2657">
        <v>197148</v>
      </c>
      <c r="D2657" t="s">
        <v>4172</v>
      </c>
      <c r="E2657" t="s">
        <v>4745</v>
      </c>
      <c r="F2657" t="s">
        <v>15</v>
      </c>
      <c r="G2657" t="s">
        <v>153</v>
      </c>
      <c r="H2657">
        <v>7500000</v>
      </c>
      <c r="I2657">
        <v>6.3</v>
      </c>
      <c r="J2657" t="str">
        <f>IF(ISNUMBER(SEARCH("|",D2657)),LEFT(D2657,SEARCH("|",D2657)-1),D2657)</f>
        <v>Drama</v>
      </c>
      <c r="K2657">
        <f>(C2657-H2657)</f>
        <v>-7302852</v>
      </c>
      <c r="L2657">
        <f>CORREL(H2657:H6442,C2657:C6442)</f>
        <v>4.6786010826444069E-2</v>
      </c>
    </row>
    <row r="2658" spans="1:12">
      <c r="A2658" t="s">
        <v>392</v>
      </c>
      <c r="B2658">
        <v>125</v>
      </c>
      <c r="C2658">
        <v>62647540</v>
      </c>
      <c r="D2658" t="s">
        <v>258</v>
      </c>
      <c r="E2658" t="s">
        <v>4746</v>
      </c>
      <c r="F2658" t="s">
        <v>15</v>
      </c>
      <c r="G2658" t="s">
        <v>1097</v>
      </c>
      <c r="H2658">
        <v>70000000</v>
      </c>
      <c r="I2658">
        <v>7.1</v>
      </c>
      <c r="J2658" t="str">
        <f>IF(ISNUMBER(SEARCH("|",D2658)),LEFT(D2658,SEARCH("|",D2658)-1),D2658)</f>
        <v>Action</v>
      </c>
      <c r="K2658">
        <f>(C2658-H2658)</f>
        <v>-7352460</v>
      </c>
      <c r="L2658">
        <f>CORREL(H2658:H6443,C2658:C6443)</f>
        <v>4.6679492811672316E-2</v>
      </c>
    </row>
    <row r="2659" spans="1:12">
      <c r="A2659" t="s">
        <v>3632</v>
      </c>
      <c r="B2659">
        <v>115</v>
      </c>
      <c r="C2659">
        <v>12626905</v>
      </c>
      <c r="D2659" t="s">
        <v>35</v>
      </c>
      <c r="E2659" t="s">
        <v>4747</v>
      </c>
      <c r="F2659" t="s">
        <v>15</v>
      </c>
      <c r="G2659" t="s">
        <v>16</v>
      </c>
      <c r="H2659">
        <v>20000000</v>
      </c>
      <c r="I2659">
        <v>6.3</v>
      </c>
      <c r="J2659" t="str">
        <f>IF(ISNUMBER(SEARCH("|",D2659)),LEFT(D2659,SEARCH("|",D2659)-1),D2659)</f>
        <v>Action</v>
      </c>
      <c r="K2659">
        <f>(C2659-H2659)</f>
        <v>-7373095</v>
      </c>
      <c r="L2659">
        <f>CORREL(H2659:H6444,C2659:C6444)</f>
        <v>4.6727424979884559E-2</v>
      </c>
    </row>
    <row r="2660" spans="1:12">
      <c r="A2660" t="s">
        <v>1105</v>
      </c>
      <c r="B2660">
        <v>170</v>
      </c>
      <c r="C2660">
        <v>102608827</v>
      </c>
      <c r="D2660" t="s">
        <v>410</v>
      </c>
      <c r="E2660" t="s">
        <v>4748</v>
      </c>
      <c r="F2660" t="s">
        <v>15</v>
      </c>
      <c r="G2660" t="s">
        <v>16</v>
      </c>
      <c r="H2660">
        <v>110000000</v>
      </c>
      <c r="I2660">
        <v>7.5</v>
      </c>
      <c r="J2660" t="str">
        <f>IF(ISNUMBER(SEARCH("|",D2660)),LEFT(D2660,SEARCH("|",D2660)-1),D2660)</f>
        <v>Biography</v>
      </c>
      <c r="K2660">
        <f>(C2660-H2660)</f>
        <v>-7391173</v>
      </c>
      <c r="L2660">
        <f>CORREL(H2660:H6445,C2660:C6445)</f>
        <v>4.668110571133198E-2</v>
      </c>
    </row>
    <row r="2661" spans="1:12">
      <c r="A2661" t="s">
        <v>4749</v>
      </c>
      <c r="B2661">
        <v>108</v>
      </c>
      <c r="C2661">
        <v>568695</v>
      </c>
      <c r="D2661" t="s">
        <v>270</v>
      </c>
      <c r="E2661" t="s">
        <v>4750</v>
      </c>
      <c r="F2661" t="s">
        <v>15</v>
      </c>
      <c r="G2661" t="s">
        <v>16</v>
      </c>
      <c r="H2661">
        <v>8000000</v>
      </c>
      <c r="I2661">
        <v>6.5</v>
      </c>
      <c r="J2661" t="str">
        <f>IF(ISNUMBER(SEARCH("|",D2661)),LEFT(D2661,SEARCH("|",D2661)-1),D2661)</f>
        <v>Drama</v>
      </c>
      <c r="K2661">
        <f>(C2661-H2661)</f>
        <v>-7431305</v>
      </c>
      <c r="L2661">
        <f>CORREL(H2661:H6446,C2661:C6446)</f>
        <v>4.6634091914628875E-2</v>
      </c>
    </row>
    <row r="2662" spans="1:12">
      <c r="A2662" t="s">
        <v>328</v>
      </c>
      <c r="B2662">
        <v>106</v>
      </c>
      <c r="C2662">
        <v>7556708</v>
      </c>
      <c r="D2662" t="s">
        <v>256</v>
      </c>
      <c r="E2662" t="s">
        <v>4751</v>
      </c>
      <c r="F2662" t="s">
        <v>15</v>
      </c>
      <c r="G2662" t="s">
        <v>16</v>
      </c>
      <c r="H2662">
        <v>15000000</v>
      </c>
      <c r="I2662">
        <v>6.6</v>
      </c>
      <c r="J2662" t="str">
        <f>IF(ISNUMBER(SEARCH("|",D2662)),LEFT(D2662,SEARCH("|",D2662)-1),D2662)</f>
        <v>Drama</v>
      </c>
      <c r="K2662">
        <f>(C2662-H2662)</f>
        <v>-7443292</v>
      </c>
      <c r="L2662">
        <f>CORREL(H2662:H6447,C2662:C6447)</f>
        <v>4.6529536322182312E-2</v>
      </c>
    </row>
    <row r="2663" spans="1:12">
      <c r="A2663" t="s">
        <v>2807</v>
      </c>
      <c r="B2663">
        <v>106</v>
      </c>
      <c r="C2663">
        <v>532190</v>
      </c>
      <c r="D2663" t="s">
        <v>4752</v>
      </c>
      <c r="E2663" t="s">
        <v>4753</v>
      </c>
      <c r="F2663" t="s">
        <v>15</v>
      </c>
      <c r="G2663" t="s">
        <v>16</v>
      </c>
      <c r="H2663">
        <v>8000000</v>
      </c>
      <c r="I2663">
        <v>6.8</v>
      </c>
      <c r="J2663" t="str">
        <f>IF(ISNUMBER(SEARCH("|",D2663)),LEFT(D2663,SEARCH("|",D2663)-1),D2663)</f>
        <v>Biography</v>
      </c>
      <c r="K2663">
        <f>(C2663-H2663)</f>
        <v>-7467810</v>
      </c>
      <c r="L2663">
        <f>CORREL(H2663:H6448,C2663:C6448)</f>
        <v>4.6460307616582194E-2</v>
      </c>
    </row>
    <row r="2664" spans="1:12">
      <c r="A2664" t="s">
        <v>3956</v>
      </c>
      <c r="B2664">
        <v>103</v>
      </c>
      <c r="C2664">
        <v>1530535</v>
      </c>
      <c r="D2664" t="s">
        <v>233</v>
      </c>
      <c r="E2664" t="s">
        <v>4754</v>
      </c>
      <c r="F2664" t="s">
        <v>15</v>
      </c>
      <c r="G2664" t="s">
        <v>16</v>
      </c>
      <c r="H2664">
        <v>9000000</v>
      </c>
      <c r="I2664">
        <v>5.7</v>
      </c>
      <c r="J2664" t="str">
        <f>IF(ISNUMBER(SEARCH("|",D2664)),LEFT(D2664,SEARCH("|",D2664)-1),D2664)</f>
        <v>Comedy</v>
      </c>
      <c r="K2664">
        <f>(C2664-H2664)</f>
        <v>-7469465</v>
      </c>
      <c r="L2664">
        <f>CORREL(H2664:H6449,C2664:C6449)</f>
        <v>4.6355188940090664E-2</v>
      </c>
    </row>
    <row r="2665" spans="1:12">
      <c r="A2665" t="s">
        <v>532</v>
      </c>
      <c r="B2665">
        <v>95</v>
      </c>
      <c r="C2665">
        <v>22526144</v>
      </c>
      <c r="D2665" t="s">
        <v>735</v>
      </c>
      <c r="E2665" t="s">
        <v>4755</v>
      </c>
      <c r="F2665" t="s">
        <v>15</v>
      </c>
      <c r="G2665" t="s">
        <v>16</v>
      </c>
      <c r="H2665">
        <v>30000000</v>
      </c>
      <c r="I2665">
        <v>5.0999999999999996</v>
      </c>
      <c r="J2665" t="str">
        <f>IF(ISNUMBER(SEARCH("|",D2665)),LEFT(D2665,SEARCH("|",D2665)-1),D2665)</f>
        <v>Comedy</v>
      </c>
      <c r="K2665">
        <f>(C2665-H2665)</f>
        <v>-7473856</v>
      </c>
      <c r="L2665">
        <f>CORREL(H2665:H6450,C2665:C6450)</f>
        <v>4.6255211105254546E-2</v>
      </c>
    </row>
    <row r="2666" spans="1:12">
      <c r="A2666" t="s">
        <v>4756</v>
      </c>
      <c r="B2666">
        <v>100</v>
      </c>
      <c r="C2666">
        <v>22525921</v>
      </c>
      <c r="D2666" t="s">
        <v>96</v>
      </c>
      <c r="E2666" t="s">
        <v>4757</v>
      </c>
      <c r="F2666" t="s">
        <v>15</v>
      </c>
      <c r="G2666" t="s">
        <v>16</v>
      </c>
      <c r="H2666">
        <v>30000000</v>
      </c>
      <c r="I2666">
        <v>5.9</v>
      </c>
      <c r="J2666" t="str">
        <f>IF(ISNUMBER(SEARCH("|",D2666)),LEFT(D2666,SEARCH("|",D2666)-1),D2666)</f>
        <v>Comedy</v>
      </c>
      <c r="K2666">
        <f>(C2666-H2666)</f>
        <v>-7474079</v>
      </c>
      <c r="L2666">
        <f>CORREL(H2666:H6451,C2666:C6451)</f>
        <v>4.6246245311751255E-2</v>
      </c>
    </row>
    <row r="2667" spans="1:12">
      <c r="A2667" t="s">
        <v>232</v>
      </c>
      <c r="B2667">
        <v>128</v>
      </c>
      <c r="C2667">
        <v>72515360</v>
      </c>
      <c r="D2667" t="s">
        <v>1137</v>
      </c>
      <c r="E2667" t="s">
        <v>4758</v>
      </c>
      <c r="F2667" t="s">
        <v>3543</v>
      </c>
      <c r="G2667" t="s">
        <v>153</v>
      </c>
      <c r="H2667">
        <v>80000000</v>
      </c>
      <c r="I2667">
        <v>6.4</v>
      </c>
      <c r="J2667" t="str">
        <f>IF(ISNUMBER(SEARCH("|",D2667)),LEFT(D2667,SEARCH("|",D2667)-1),D2667)</f>
        <v>Crime</v>
      </c>
      <c r="K2667">
        <f>(C2667-H2667)</f>
        <v>-7484640</v>
      </c>
      <c r="L2667">
        <f>CORREL(H2667:H6452,C2667:C6452)</f>
        <v>4.6237262639884473E-2</v>
      </c>
    </row>
    <row r="2668" spans="1:12">
      <c r="A2668" t="s">
        <v>873</v>
      </c>
      <c r="B2668">
        <v>122</v>
      </c>
      <c r="C2668">
        <v>122512052</v>
      </c>
      <c r="D2668" t="s">
        <v>18</v>
      </c>
      <c r="E2668" t="s">
        <v>4759</v>
      </c>
      <c r="F2668" t="s">
        <v>15</v>
      </c>
      <c r="G2668" t="s">
        <v>16</v>
      </c>
      <c r="H2668">
        <v>130000000</v>
      </c>
      <c r="I2668">
        <v>5.8</v>
      </c>
      <c r="J2668" t="str">
        <f>IF(ISNUMBER(SEARCH("|",D2668)),LEFT(D2668,SEARCH("|",D2668)-1),D2668)</f>
        <v>Action</v>
      </c>
      <c r="K2668">
        <f>(C2668-H2668)</f>
        <v>-7487948</v>
      </c>
      <c r="L2668">
        <f>CORREL(H2668:H6453,C2668:C6453)</f>
        <v>4.627645968533118E-2</v>
      </c>
    </row>
    <row r="2669" spans="1:12">
      <c r="A2669" t="s">
        <v>3222</v>
      </c>
      <c r="B2669">
        <v>90</v>
      </c>
      <c r="C2669">
        <v>10494494</v>
      </c>
      <c r="D2669" t="s">
        <v>215</v>
      </c>
      <c r="E2669" t="s">
        <v>4760</v>
      </c>
      <c r="F2669" t="s">
        <v>15</v>
      </c>
      <c r="G2669" t="s">
        <v>16</v>
      </c>
      <c r="H2669">
        <v>18000000</v>
      </c>
      <c r="I2669">
        <v>4.4000000000000004</v>
      </c>
      <c r="J2669" t="str">
        <f>IF(ISNUMBER(SEARCH("|",D2669)),LEFT(D2669,SEARCH("|",D2669)-1),D2669)</f>
        <v>Action</v>
      </c>
      <c r="K2669">
        <f>(C2669-H2669)</f>
        <v>-7505506</v>
      </c>
      <c r="L2669">
        <f>CORREL(H2669:H6454,C2669:C6454)</f>
        <v>4.6125173196447024E-2</v>
      </c>
    </row>
    <row r="2670" spans="1:12">
      <c r="A2670" t="s">
        <v>392</v>
      </c>
      <c r="B2670">
        <v>98</v>
      </c>
      <c r="C2670">
        <v>9430988</v>
      </c>
      <c r="D2670" t="s">
        <v>233</v>
      </c>
      <c r="E2670" t="s">
        <v>4761</v>
      </c>
      <c r="F2670" t="s">
        <v>15</v>
      </c>
      <c r="G2670" t="s">
        <v>16</v>
      </c>
      <c r="H2670">
        <v>17000000</v>
      </c>
      <c r="I2670">
        <v>7.1</v>
      </c>
      <c r="J2670" t="str">
        <f>IF(ISNUMBER(SEARCH("|",D2670)),LEFT(D2670,SEARCH("|",D2670)-1),D2670)</f>
        <v>Comedy</v>
      </c>
      <c r="K2670">
        <f>(C2670-H2670)</f>
        <v>-7569012</v>
      </c>
      <c r="L2670">
        <f>CORREL(H2670:H6455,C2670:C6455)</f>
        <v>4.6069234059732414E-2</v>
      </c>
    </row>
    <row r="2671" spans="1:12">
      <c r="A2671" t="s">
        <v>4762</v>
      </c>
      <c r="B2671">
        <v>94</v>
      </c>
      <c r="C2671">
        <v>12398628</v>
      </c>
      <c r="D2671" t="s">
        <v>4763</v>
      </c>
      <c r="E2671" t="s">
        <v>4764</v>
      </c>
      <c r="F2671" t="s">
        <v>15</v>
      </c>
      <c r="G2671" t="s">
        <v>16</v>
      </c>
      <c r="H2671">
        <v>20000000</v>
      </c>
      <c r="I2671">
        <v>6.1</v>
      </c>
      <c r="J2671" t="str">
        <f>IF(ISNUMBER(SEARCH("|",D2671)),LEFT(D2671,SEARCH("|",D2671)-1),D2671)</f>
        <v>Action</v>
      </c>
      <c r="K2671">
        <f>(C2671-H2671)</f>
        <v>-7601372</v>
      </c>
      <c r="L2671">
        <f>CORREL(H2671:H6456,C2671:C6456)</f>
        <v>4.6008394661020011E-2</v>
      </c>
    </row>
    <row r="2672" spans="1:12">
      <c r="A2672" t="s">
        <v>3504</v>
      </c>
      <c r="B2672">
        <v>99</v>
      </c>
      <c r="C2672">
        <v>398420</v>
      </c>
      <c r="D2672" t="s">
        <v>326</v>
      </c>
      <c r="E2672" t="s">
        <v>4765</v>
      </c>
      <c r="F2672" t="s">
        <v>15</v>
      </c>
      <c r="G2672" t="s">
        <v>16</v>
      </c>
      <c r="H2672">
        <v>8000000</v>
      </c>
      <c r="I2672">
        <v>6.4</v>
      </c>
      <c r="J2672" t="str">
        <f>IF(ISNUMBER(SEARCH("|",D2672)),LEFT(D2672,SEARCH("|",D2672)-1),D2672)</f>
        <v>Crime</v>
      </c>
      <c r="K2672">
        <f>(C2672-H2672)</f>
        <v>-7601580</v>
      </c>
      <c r="L2672">
        <f>CORREL(H2672:H6457,C2672:C6457)</f>
        <v>4.5960742587443169E-2</v>
      </c>
    </row>
    <row r="2673" spans="1:12">
      <c r="A2673" t="s">
        <v>4766</v>
      </c>
      <c r="B2673">
        <v>109</v>
      </c>
      <c r="C2673">
        <v>336456</v>
      </c>
      <c r="D2673" t="s">
        <v>4767</v>
      </c>
      <c r="E2673" t="s">
        <v>4768</v>
      </c>
      <c r="F2673" t="s">
        <v>15</v>
      </c>
      <c r="G2673" t="s">
        <v>16</v>
      </c>
      <c r="H2673">
        <v>8000000</v>
      </c>
      <c r="I2673">
        <v>5.6</v>
      </c>
      <c r="J2673" t="str">
        <f>IF(ISNUMBER(SEARCH("|",D2673)),LEFT(D2673,SEARCH("|",D2673)-1),D2673)</f>
        <v>Comedy</v>
      </c>
      <c r="K2673">
        <f>(C2673-H2673)</f>
        <v>-7663544</v>
      </c>
      <c r="L2673">
        <f>CORREL(H2673:H6458,C2673:C6458)</f>
        <v>4.5854044311499101E-2</v>
      </c>
    </row>
    <row r="2674" spans="1:12">
      <c r="A2674" t="s">
        <v>4769</v>
      </c>
      <c r="B2674">
        <v>97</v>
      </c>
      <c r="C2674">
        <v>2331318</v>
      </c>
      <c r="D2674" t="s">
        <v>96</v>
      </c>
      <c r="E2674" t="s">
        <v>4770</v>
      </c>
      <c r="F2674" t="s">
        <v>15</v>
      </c>
      <c r="G2674" t="s">
        <v>16</v>
      </c>
      <c r="H2674">
        <v>10000000</v>
      </c>
      <c r="I2674">
        <v>3.3</v>
      </c>
      <c r="J2674" t="str">
        <f>IF(ISNUMBER(SEARCH("|",D2674)),LEFT(D2674,SEARCH("|",D2674)-1),D2674)</f>
        <v>Comedy</v>
      </c>
      <c r="K2674">
        <f>(C2674-H2674)</f>
        <v>-7668682</v>
      </c>
      <c r="L2674">
        <f>CORREL(H2674:H6459,C2674:C6459)</f>
        <v>4.5746860820463996E-2</v>
      </c>
    </row>
    <row r="2675" spans="1:12">
      <c r="A2675" t="s">
        <v>4771</v>
      </c>
      <c r="B2675">
        <v>88</v>
      </c>
      <c r="C2675">
        <v>62321039</v>
      </c>
      <c r="D2675" t="s">
        <v>2352</v>
      </c>
      <c r="E2675" t="s">
        <v>4772</v>
      </c>
      <c r="F2675" t="s">
        <v>15</v>
      </c>
      <c r="G2675" t="s">
        <v>16</v>
      </c>
      <c r="H2675">
        <v>70000000</v>
      </c>
      <c r="I2675">
        <v>6.4</v>
      </c>
      <c r="J2675" t="str">
        <f>IF(ISNUMBER(SEARCH("|",D2675)),LEFT(D2675,SEARCH("|",D2675)-1),D2675)</f>
        <v>Action</v>
      </c>
      <c r="K2675">
        <f>(C2675-H2675)</f>
        <v>-7678961</v>
      </c>
      <c r="L2675">
        <f>CORREL(H2675:H6460,C2675:C6460)</f>
        <v>4.5650232958288177E-2</v>
      </c>
    </row>
    <row r="2676" spans="1:12">
      <c r="A2676" t="s">
        <v>4107</v>
      </c>
      <c r="B2676">
        <v>90</v>
      </c>
      <c r="C2676">
        <v>303439</v>
      </c>
      <c r="D2676" t="s">
        <v>80</v>
      </c>
      <c r="E2676" t="s">
        <v>4773</v>
      </c>
      <c r="F2676" t="s">
        <v>15</v>
      </c>
      <c r="G2676" t="s">
        <v>16</v>
      </c>
      <c r="H2676">
        <v>8000000</v>
      </c>
      <c r="I2676">
        <v>6.4</v>
      </c>
      <c r="J2676" t="str">
        <f>IF(ISNUMBER(SEARCH("|",D2676)),LEFT(D2676,SEARCH("|",D2676)-1),D2676)</f>
        <v>Drama</v>
      </c>
      <c r="K2676">
        <f>(C2676-H2676)</f>
        <v>-7696561</v>
      </c>
      <c r="L2676">
        <f>CORREL(H2676:H6461,C2676:C6461)</f>
        <v>4.5699384963658329E-2</v>
      </c>
    </row>
    <row r="2677" spans="1:12">
      <c r="A2677" t="s">
        <v>4774</v>
      </c>
      <c r="B2677">
        <v>93</v>
      </c>
      <c r="C2677">
        <v>298110</v>
      </c>
      <c r="D2677" t="s">
        <v>4775</v>
      </c>
      <c r="E2677" t="s">
        <v>4776</v>
      </c>
      <c r="F2677" t="s">
        <v>15</v>
      </c>
      <c r="G2677" t="s">
        <v>472</v>
      </c>
      <c r="H2677">
        <v>8000000</v>
      </c>
      <c r="I2677">
        <v>6.8</v>
      </c>
      <c r="J2677" t="str">
        <f>IF(ISNUMBER(SEARCH("|",D2677)),LEFT(D2677,SEARCH("|",D2677)-1),D2677)</f>
        <v>Comedy</v>
      </c>
      <c r="K2677">
        <f>(C2677-H2677)</f>
        <v>-7701890</v>
      </c>
      <c r="L2677">
        <f>CORREL(H2677:H6462,C2677:C6462)</f>
        <v>4.5591662846780096E-2</v>
      </c>
    </row>
    <row r="2678" spans="1:12">
      <c r="A2678" t="s">
        <v>218</v>
      </c>
      <c r="B2678">
        <v>87</v>
      </c>
      <c r="C2678">
        <v>16290976</v>
      </c>
      <c r="D2678" t="s">
        <v>4777</v>
      </c>
      <c r="E2678" t="s">
        <v>4778</v>
      </c>
      <c r="F2678" t="s">
        <v>15</v>
      </c>
      <c r="G2678" t="s">
        <v>16</v>
      </c>
      <c r="H2678">
        <v>24000000</v>
      </c>
      <c r="I2678">
        <v>6.2</v>
      </c>
      <c r="J2678" t="str">
        <f>IF(ISNUMBER(SEARCH("|",D2678)),LEFT(D2678,SEARCH("|",D2678)-1),D2678)</f>
        <v>Adventure</v>
      </c>
      <c r="K2678">
        <f>(C2678-H2678)</f>
        <v>-7709024</v>
      </c>
      <c r="L2678">
        <f>CORREL(H2678:H6463,C2678:C6463)</f>
        <v>4.548366832824377E-2</v>
      </c>
    </row>
    <row r="2679" spans="1:12">
      <c r="A2679" t="s">
        <v>2408</v>
      </c>
      <c r="B2679">
        <v>88</v>
      </c>
      <c r="C2679">
        <v>9286314</v>
      </c>
      <c r="D2679" t="s">
        <v>35</v>
      </c>
      <c r="E2679" t="s">
        <v>4779</v>
      </c>
      <c r="F2679" t="s">
        <v>15</v>
      </c>
      <c r="G2679" t="s">
        <v>16</v>
      </c>
      <c r="H2679">
        <v>17000000</v>
      </c>
      <c r="I2679">
        <v>5.9</v>
      </c>
      <c r="J2679" t="str">
        <f>IF(ISNUMBER(SEARCH("|",D2679)),LEFT(D2679,SEARCH("|",D2679)-1),D2679)</f>
        <v>Action</v>
      </c>
      <c r="K2679">
        <f>(C2679-H2679)</f>
        <v>-7713686</v>
      </c>
      <c r="L2679">
        <f>CORREL(H2679:H6464,C2679:C6464)</f>
        <v>4.5451599540845405E-2</v>
      </c>
    </row>
    <row r="2680" spans="1:12">
      <c r="A2680" t="s">
        <v>4780</v>
      </c>
      <c r="B2680">
        <v>100</v>
      </c>
      <c r="C2680">
        <v>20285518</v>
      </c>
      <c r="D2680" t="s">
        <v>35</v>
      </c>
      <c r="E2680" t="s">
        <v>4781</v>
      </c>
      <c r="F2680" t="s">
        <v>15</v>
      </c>
      <c r="G2680" t="s">
        <v>357</v>
      </c>
      <c r="H2680">
        <v>28000000</v>
      </c>
      <c r="I2680">
        <v>5.7</v>
      </c>
      <c r="J2680" t="str">
        <f>IF(ISNUMBER(SEARCH("|",D2680)),LEFT(D2680,SEARCH("|",D2680)-1),D2680)</f>
        <v>Action</v>
      </c>
      <c r="K2680">
        <f>(C2680-H2680)</f>
        <v>-7714482</v>
      </c>
      <c r="L2680">
        <f>CORREL(H2680:H6465,C2680:C6465)</f>
        <v>4.5389129689870501E-2</v>
      </c>
    </row>
    <row r="2681" spans="1:12">
      <c r="A2681" t="s">
        <v>195</v>
      </c>
      <c r="B2681">
        <v>95</v>
      </c>
      <c r="C2681">
        <v>7774730</v>
      </c>
      <c r="D2681" t="s">
        <v>2907</v>
      </c>
      <c r="E2681" t="s">
        <v>4782</v>
      </c>
      <c r="F2681" t="s">
        <v>15</v>
      </c>
      <c r="G2681" t="s">
        <v>472</v>
      </c>
      <c r="H2681">
        <v>15500000</v>
      </c>
      <c r="I2681">
        <v>6.5</v>
      </c>
      <c r="J2681" t="str">
        <f>IF(ISNUMBER(SEARCH("|",D2681)),LEFT(D2681,SEARCH("|",D2681)-1),D2681)</f>
        <v>Comedy</v>
      </c>
      <c r="K2681">
        <f>(C2681-H2681)</f>
        <v>-7725270</v>
      </c>
      <c r="L2681">
        <f>CORREL(H2681:H6466,C2681:C6466)</f>
        <v>4.5372114875111093E-2</v>
      </c>
    </row>
    <row r="2682" spans="1:12">
      <c r="A2682" t="s">
        <v>2284</v>
      </c>
      <c r="B2682">
        <v>98</v>
      </c>
      <c r="C2682">
        <v>14252830</v>
      </c>
      <c r="D2682" t="s">
        <v>242</v>
      </c>
      <c r="E2682" t="s">
        <v>4783</v>
      </c>
      <c r="F2682" t="s">
        <v>15</v>
      </c>
      <c r="G2682" t="s">
        <v>472</v>
      </c>
      <c r="H2682">
        <v>22000000</v>
      </c>
      <c r="I2682">
        <v>5.3</v>
      </c>
      <c r="J2682" t="str">
        <f>IF(ISNUMBER(SEARCH("|",D2682)),LEFT(D2682,SEARCH("|",D2682)-1),D2682)</f>
        <v>Comedy</v>
      </c>
      <c r="K2682">
        <f>(C2682-H2682)</f>
        <v>-7747170</v>
      </c>
      <c r="L2682">
        <f>CORREL(H2682:H6467,C2682:C6467)</f>
        <v>4.5302276970444998E-2</v>
      </c>
    </row>
    <row r="2683" spans="1:12">
      <c r="A2683" t="s">
        <v>4391</v>
      </c>
      <c r="B2683">
        <v>147</v>
      </c>
      <c r="C2683">
        <v>7219578</v>
      </c>
      <c r="D2683" t="s">
        <v>80</v>
      </c>
      <c r="E2683" t="s">
        <v>4784</v>
      </c>
      <c r="F2683" t="s">
        <v>15</v>
      </c>
      <c r="G2683" t="s">
        <v>357</v>
      </c>
      <c r="H2683">
        <v>15000000</v>
      </c>
      <c r="I2683">
        <v>8</v>
      </c>
      <c r="J2683" t="str">
        <f>IF(ISNUMBER(SEARCH("|",D2683)),LEFT(D2683,SEARCH("|",D2683)-1),D2683)</f>
        <v>Drama</v>
      </c>
      <c r="K2683">
        <f>(C2683-H2683)</f>
        <v>-7780422</v>
      </c>
      <c r="L2683">
        <f>CORREL(H2683:H6468,C2683:C6468)</f>
        <v>4.5261574569217228E-2</v>
      </c>
    </row>
    <row r="2684" spans="1:12">
      <c r="A2684" t="s">
        <v>1308</v>
      </c>
      <c r="B2684">
        <v>89</v>
      </c>
      <c r="C2684">
        <v>45207112</v>
      </c>
      <c r="D2684" t="s">
        <v>1137</v>
      </c>
      <c r="E2684" t="s">
        <v>4785</v>
      </c>
      <c r="F2684" t="s">
        <v>15</v>
      </c>
      <c r="G2684" t="s">
        <v>16</v>
      </c>
      <c r="H2684">
        <v>53000000</v>
      </c>
      <c r="I2684">
        <v>5.5</v>
      </c>
      <c r="J2684" t="str">
        <f>IF(ISNUMBER(SEARCH("|",D2684)),LEFT(D2684,SEARCH("|",D2684)-1),D2684)</f>
        <v>Crime</v>
      </c>
      <c r="K2684">
        <f>(C2684-H2684)</f>
        <v>-7792888</v>
      </c>
      <c r="L2684">
        <f>CORREL(H2684:H6469,C2684:C6469)</f>
        <v>4.5188850054109289E-2</v>
      </c>
    </row>
    <row r="2685" spans="1:12">
      <c r="A2685" t="s">
        <v>1223</v>
      </c>
      <c r="B2685">
        <v>135</v>
      </c>
      <c r="C2685">
        <v>2185266</v>
      </c>
      <c r="D2685" t="s">
        <v>394</v>
      </c>
      <c r="E2685" t="s">
        <v>4786</v>
      </c>
      <c r="F2685" t="s">
        <v>15</v>
      </c>
      <c r="G2685" t="s">
        <v>16</v>
      </c>
      <c r="H2685">
        <v>10000000</v>
      </c>
      <c r="I2685">
        <v>6.5</v>
      </c>
      <c r="J2685" t="str">
        <f>IF(ISNUMBER(SEARCH("|",D2685)),LEFT(D2685,SEARCH("|",D2685)-1),D2685)</f>
        <v>Comedy</v>
      </c>
      <c r="K2685">
        <f>(C2685-H2685)</f>
        <v>-7814734</v>
      </c>
      <c r="L2685">
        <f>CORREL(H2685:H6470,C2685:C6470)</f>
        <v>4.5231924205690478E-2</v>
      </c>
    </row>
    <row r="2686" spans="1:12">
      <c r="A2686" t="s">
        <v>946</v>
      </c>
      <c r="B2686">
        <v>116</v>
      </c>
      <c r="C2686">
        <v>12134420</v>
      </c>
      <c r="D2686" t="s">
        <v>4787</v>
      </c>
      <c r="E2686" t="s">
        <v>4788</v>
      </c>
      <c r="F2686" t="s">
        <v>15</v>
      </c>
      <c r="G2686" t="s">
        <v>153</v>
      </c>
      <c r="H2686">
        <v>20000000</v>
      </c>
      <c r="I2686">
        <v>7.2</v>
      </c>
      <c r="J2686" t="str">
        <f>IF(ISNUMBER(SEARCH("|",D2686)),LEFT(D2686,SEARCH("|",D2686)-1),D2686)</f>
        <v>Drama</v>
      </c>
      <c r="K2686">
        <f>(C2686-H2686)</f>
        <v>-7865580</v>
      </c>
      <c r="L2686">
        <f>CORREL(H2686:H6471,C2686:C6471)</f>
        <v>4.513326758843314E-2</v>
      </c>
    </row>
    <row r="2687" spans="1:12">
      <c r="A2687" t="s">
        <v>4789</v>
      </c>
      <c r="B2687">
        <v>99</v>
      </c>
      <c r="C2687">
        <v>127144</v>
      </c>
      <c r="D2687" t="s">
        <v>233</v>
      </c>
      <c r="E2687" t="s">
        <v>4790</v>
      </c>
      <c r="F2687" t="s">
        <v>15</v>
      </c>
      <c r="G2687" t="s">
        <v>16</v>
      </c>
      <c r="H2687">
        <v>8000000</v>
      </c>
      <c r="I2687">
        <v>5.5</v>
      </c>
      <c r="J2687" t="str">
        <f>IF(ISNUMBER(SEARCH("|",D2687)),LEFT(D2687,SEARCH("|",D2687)-1),D2687)</f>
        <v>Comedy</v>
      </c>
      <c r="K2687">
        <f>(C2687-H2687)</f>
        <v>-7872856</v>
      </c>
      <c r="L2687">
        <f>CORREL(H2687:H6472,C2687:C6472)</f>
        <v>4.5083225709882865E-2</v>
      </c>
    </row>
    <row r="2688" spans="1:12">
      <c r="A2688" t="s">
        <v>1257</v>
      </c>
      <c r="B2688">
        <v>98</v>
      </c>
      <c r="C2688">
        <v>117190</v>
      </c>
      <c r="D2688" t="s">
        <v>113</v>
      </c>
      <c r="E2688" t="s">
        <v>4791</v>
      </c>
      <c r="F2688" t="s">
        <v>15</v>
      </c>
      <c r="G2688" t="s">
        <v>153</v>
      </c>
      <c r="H2688">
        <v>8000000</v>
      </c>
      <c r="I2688">
        <v>6.9</v>
      </c>
      <c r="J2688" t="str">
        <f>IF(ISNUMBER(SEARCH("|",D2688)),LEFT(D2688,SEARCH("|",D2688)-1),D2688)</f>
        <v>Action</v>
      </c>
      <c r="K2688">
        <f>(C2688-H2688)</f>
        <v>-7882810</v>
      </c>
      <c r="L2688">
        <f>CORREL(H2688:H6473,C2688:C6473)</f>
        <v>4.4972986486690861E-2</v>
      </c>
    </row>
    <row r="2689" spans="1:12">
      <c r="A2689" t="s">
        <v>3747</v>
      </c>
      <c r="B2689">
        <v>96</v>
      </c>
      <c r="C2689">
        <v>17114882</v>
      </c>
      <c r="D2689" t="s">
        <v>1137</v>
      </c>
      <c r="E2689" t="s">
        <v>4792</v>
      </c>
      <c r="F2689" t="s">
        <v>15</v>
      </c>
      <c r="G2689" t="s">
        <v>16</v>
      </c>
      <c r="H2689">
        <v>25000000</v>
      </c>
      <c r="I2689">
        <v>7.7</v>
      </c>
      <c r="J2689" t="str">
        <f>IF(ISNUMBER(SEARCH("|",D2689)),LEFT(D2689,SEARCH("|",D2689)-1),D2689)</f>
        <v>Crime</v>
      </c>
      <c r="K2689">
        <f>(C2689-H2689)</f>
        <v>-7885118</v>
      </c>
      <c r="L2689">
        <f>CORREL(H2689:H6474,C2689:C6474)</f>
        <v>4.4862447102442728E-2</v>
      </c>
    </row>
    <row r="2690" spans="1:12">
      <c r="A2690" t="s">
        <v>4793</v>
      </c>
      <c r="B2690">
        <v>95</v>
      </c>
      <c r="C2690">
        <v>108662</v>
      </c>
      <c r="D2690" t="s">
        <v>2144</v>
      </c>
      <c r="E2690" t="s">
        <v>4794</v>
      </c>
      <c r="F2690" t="s">
        <v>15</v>
      </c>
      <c r="G2690" t="s">
        <v>16</v>
      </c>
      <c r="H2690">
        <v>8000000</v>
      </c>
      <c r="I2690">
        <v>6</v>
      </c>
      <c r="J2690" t="str">
        <f>IF(ISNUMBER(SEARCH("|",D2690)),LEFT(D2690,SEARCH("|",D2690)-1),D2690)</f>
        <v>Crime</v>
      </c>
      <c r="K2690">
        <f>(C2690-H2690)</f>
        <v>-7891338</v>
      </c>
      <c r="L2690">
        <f>CORREL(H2690:H6475,C2690:C6475)</f>
        <v>4.4832888995012407E-2</v>
      </c>
    </row>
    <row r="2691" spans="1:12">
      <c r="A2691" t="s">
        <v>4795</v>
      </c>
      <c r="B2691">
        <v>90</v>
      </c>
      <c r="C2691">
        <v>100503</v>
      </c>
      <c r="D2691" t="s">
        <v>128</v>
      </c>
      <c r="E2691" t="s">
        <v>4796</v>
      </c>
      <c r="F2691" t="s">
        <v>15</v>
      </c>
      <c r="G2691" t="s">
        <v>16</v>
      </c>
      <c r="H2691">
        <v>8000000</v>
      </c>
      <c r="I2691">
        <v>5.9</v>
      </c>
      <c r="J2691" t="str">
        <f>IF(ISNUMBER(SEARCH("|",D2691)),LEFT(D2691,SEARCH("|",D2691)-1),D2691)</f>
        <v>Comedy</v>
      </c>
      <c r="K2691">
        <f>(C2691-H2691)</f>
        <v>-7899497</v>
      </c>
      <c r="L2691">
        <f>CORREL(H2691:H6476,C2691:C6476)</f>
        <v>4.4721926044391763E-2</v>
      </c>
    </row>
    <row r="2692" spans="1:12">
      <c r="A2692" t="s">
        <v>4797</v>
      </c>
      <c r="B2692">
        <v>105</v>
      </c>
      <c r="C2692">
        <v>17100000</v>
      </c>
      <c r="D2692" t="s">
        <v>4798</v>
      </c>
      <c r="E2692" t="s">
        <v>4799</v>
      </c>
      <c r="F2692" t="s">
        <v>15</v>
      </c>
      <c r="G2692" t="s">
        <v>16</v>
      </c>
      <c r="H2692">
        <v>25000000</v>
      </c>
      <c r="I2692">
        <v>5.3</v>
      </c>
      <c r="J2692" t="str">
        <f>IF(ISNUMBER(SEARCH("|",D2692)),LEFT(D2692,SEARCH("|",D2692)-1),D2692)</f>
        <v>Action</v>
      </c>
      <c r="K2692">
        <f>(C2692-H2692)</f>
        <v>-7900000</v>
      </c>
      <c r="L2692">
        <f>CORREL(H2692:H6477,C2692:C6477)</f>
        <v>4.4610667079929965E-2</v>
      </c>
    </row>
    <row r="2693" spans="1:12">
      <c r="A2693" t="s">
        <v>662</v>
      </c>
      <c r="B2693">
        <v>125</v>
      </c>
      <c r="C2693">
        <v>2086345</v>
      </c>
      <c r="D2693" t="s">
        <v>922</v>
      </c>
      <c r="E2693" t="s">
        <v>4800</v>
      </c>
      <c r="F2693" t="s">
        <v>1316</v>
      </c>
      <c r="G2693" t="s">
        <v>1304</v>
      </c>
      <c r="H2693">
        <v>10000000</v>
      </c>
      <c r="I2693">
        <v>8.1</v>
      </c>
      <c r="J2693" t="str">
        <f>IF(ISNUMBER(SEARCH("|",D2693)),LEFT(D2693,SEARCH("|",D2693)-1),D2693)</f>
        <v>Biography</v>
      </c>
      <c r="K2693">
        <f>(C2693-H2693)</f>
        <v>-7913655</v>
      </c>
      <c r="L2693">
        <f>CORREL(H2693:H6478,C2693:C6478)</f>
        <v>4.4580745308506385E-2</v>
      </c>
    </row>
    <row r="2694" spans="1:12">
      <c r="A2694" t="s">
        <v>3119</v>
      </c>
      <c r="B2694">
        <v>96</v>
      </c>
      <c r="C2694">
        <v>3074838</v>
      </c>
      <c r="D2694" t="s">
        <v>966</v>
      </c>
      <c r="E2694" t="s">
        <v>4801</v>
      </c>
      <c r="F2694" t="s">
        <v>15</v>
      </c>
      <c r="G2694" t="s">
        <v>16</v>
      </c>
      <c r="H2694">
        <v>11000000</v>
      </c>
      <c r="I2694">
        <v>6.3</v>
      </c>
      <c r="J2694" t="str">
        <f>IF(ISNUMBER(SEARCH("|",D2694)),LEFT(D2694,SEARCH("|",D2694)-1),D2694)</f>
        <v>Drama</v>
      </c>
      <c r="K2694">
        <f>(C2694-H2694)</f>
        <v>-7925162</v>
      </c>
      <c r="L2694">
        <f>CORREL(H2694:H6479,C2694:C6479)</f>
        <v>4.4480110875745583E-2</v>
      </c>
    </row>
    <row r="2695" spans="1:12">
      <c r="A2695" t="s">
        <v>1363</v>
      </c>
      <c r="B2695">
        <v>118</v>
      </c>
      <c r="C2695">
        <v>10562387</v>
      </c>
      <c r="D2695" t="s">
        <v>1089</v>
      </c>
      <c r="E2695" t="s">
        <v>4802</v>
      </c>
      <c r="F2695" t="s">
        <v>15</v>
      </c>
      <c r="G2695" t="s">
        <v>16</v>
      </c>
      <c r="H2695">
        <v>18500000</v>
      </c>
      <c r="I2695">
        <v>7.7</v>
      </c>
      <c r="J2695" t="str">
        <f>IF(ISNUMBER(SEARCH("|",D2695)),LEFT(D2695,SEARCH("|",D2695)-1),D2695)</f>
        <v>Adventure</v>
      </c>
      <c r="K2695">
        <f>(C2695-H2695)</f>
        <v>-7937613</v>
      </c>
      <c r="L2695">
        <f>CORREL(H2695:H6480,C2695:C6480)</f>
        <v>4.4384598761342986E-2</v>
      </c>
    </row>
    <row r="2696" spans="1:12">
      <c r="A2696" t="s">
        <v>4803</v>
      </c>
      <c r="B2696">
        <v>107</v>
      </c>
      <c r="C2696">
        <v>53481</v>
      </c>
      <c r="D2696" t="s">
        <v>716</v>
      </c>
      <c r="E2696" t="s">
        <v>4804</v>
      </c>
      <c r="F2696" t="s">
        <v>15</v>
      </c>
      <c r="G2696" t="s">
        <v>16</v>
      </c>
      <c r="H2696">
        <v>8000000</v>
      </c>
      <c r="I2696">
        <v>6.4</v>
      </c>
      <c r="J2696" t="str">
        <f>IF(ISNUMBER(SEARCH("|",D2696)),LEFT(D2696,SEARCH("|",D2696)-1),D2696)</f>
        <v>Crime</v>
      </c>
      <c r="K2696">
        <f>(C2696-H2696)</f>
        <v>-7946519</v>
      </c>
      <c r="L2696">
        <f>CORREL(H2696:H6481,C2696:C6481)</f>
        <v>4.4326258129279858E-2</v>
      </c>
    </row>
    <row r="2697" spans="1:12">
      <c r="A2697" t="s">
        <v>4805</v>
      </c>
      <c r="B2697">
        <v>97</v>
      </c>
      <c r="C2697">
        <v>52961</v>
      </c>
      <c r="D2697" t="s">
        <v>256</v>
      </c>
      <c r="E2697" t="s">
        <v>4806</v>
      </c>
      <c r="F2697" t="s">
        <v>15</v>
      </c>
      <c r="G2697" t="s">
        <v>1304</v>
      </c>
      <c r="H2697">
        <v>8000000</v>
      </c>
      <c r="I2697">
        <v>5.3</v>
      </c>
      <c r="J2697" t="str">
        <f>IF(ISNUMBER(SEARCH("|",D2697)),LEFT(D2697,SEARCH("|",D2697)-1),D2697)</f>
        <v>Drama</v>
      </c>
      <c r="K2697">
        <f>(C2697-H2697)</f>
        <v>-7947039</v>
      </c>
      <c r="L2697">
        <f>CORREL(H2697:H6482,C2697:C6482)</f>
        <v>4.4213749886424396E-2</v>
      </c>
    </row>
    <row r="2698" spans="1:12">
      <c r="A2698" t="s">
        <v>4807</v>
      </c>
      <c r="B2698">
        <v>97</v>
      </c>
      <c r="C2698">
        <v>1046166</v>
      </c>
      <c r="D2698" t="s">
        <v>1103</v>
      </c>
      <c r="E2698" t="s">
        <v>4808</v>
      </c>
      <c r="F2698" t="s">
        <v>15</v>
      </c>
      <c r="G2698" t="s">
        <v>1097</v>
      </c>
      <c r="H2698">
        <v>9000000</v>
      </c>
      <c r="I2698">
        <v>4.2</v>
      </c>
      <c r="J2698" t="str">
        <f>IF(ISNUMBER(SEARCH("|",D2698)),LEFT(D2698,SEARCH("|",D2698)-1),D2698)</f>
        <v>Comedy</v>
      </c>
      <c r="K2698">
        <f>(C2698-H2698)</f>
        <v>-7953834</v>
      </c>
      <c r="L2698">
        <f>CORREL(H2698:H6483,C2698:C6483)</f>
        <v>4.4100969690014473E-2</v>
      </c>
    </row>
    <row r="2699" spans="1:12">
      <c r="A2699" t="s">
        <v>4531</v>
      </c>
      <c r="B2699">
        <v>94</v>
      </c>
      <c r="C2699">
        <v>3034181</v>
      </c>
      <c r="D2699" t="s">
        <v>1103</v>
      </c>
      <c r="E2699" t="s">
        <v>4809</v>
      </c>
      <c r="F2699" t="s">
        <v>15</v>
      </c>
      <c r="G2699" t="s">
        <v>153</v>
      </c>
      <c r="H2699">
        <v>11000000</v>
      </c>
      <c r="I2699">
        <v>5.4</v>
      </c>
      <c r="J2699" t="str">
        <f>IF(ISNUMBER(SEARCH("|",D2699)),LEFT(D2699,SEARCH("|",D2699)-1),D2699)</f>
        <v>Comedy</v>
      </c>
      <c r="K2699">
        <f>(C2699-H2699)</f>
        <v>-7965819</v>
      </c>
      <c r="L2699">
        <f>CORREL(H2699:H6484,C2699:C6484)</f>
        <v>4.399351979932669E-2</v>
      </c>
    </row>
    <row r="2700" spans="1:12">
      <c r="A2700" t="s">
        <v>4810</v>
      </c>
      <c r="B2700">
        <v>128</v>
      </c>
      <c r="C2700">
        <v>4018695</v>
      </c>
      <c r="D2700" t="s">
        <v>82</v>
      </c>
      <c r="E2700" t="s">
        <v>4811</v>
      </c>
      <c r="F2700" t="s">
        <v>2834</v>
      </c>
      <c r="G2700" t="s">
        <v>2835</v>
      </c>
      <c r="H2700">
        <v>12000000</v>
      </c>
      <c r="I2700">
        <v>8</v>
      </c>
      <c r="J2700" t="str">
        <f>IF(ISNUMBER(SEARCH("|",D2700)),LEFT(D2700,SEARCH("|",D2700)-1),D2700)</f>
        <v>Adventure</v>
      </c>
      <c r="K2700">
        <f>(C2700-H2700)</f>
        <v>-7981305</v>
      </c>
      <c r="L2700">
        <f>CORREL(H2700:H6485,C2700:C6485)</f>
        <v>4.3896748280623357E-2</v>
      </c>
    </row>
    <row r="2701" spans="1:12">
      <c r="A2701" t="s">
        <v>4812</v>
      </c>
      <c r="B2701">
        <v>84</v>
      </c>
      <c r="C2701">
        <v>5002310</v>
      </c>
      <c r="D2701" t="s">
        <v>4813</v>
      </c>
      <c r="E2701" t="s">
        <v>4814</v>
      </c>
      <c r="F2701" t="s">
        <v>15</v>
      </c>
      <c r="G2701" t="s">
        <v>16</v>
      </c>
      <c r="H2701">
        <v>13000000</v>
      </c>
      <c r="I2701">
        <v>5.6</v>
      </c>
      <c r="J2701" t="str">
        <f>IF(ISNUMBER(SEARCH("|",D2701)),LEFT(D2701,SEARCH("|",D2701)-1),D2701)</f>
        <v>Adventure</v>
      </c>
      <c r="K2701">
        <f>(C2701-H2701)</f>
        <v>-7997690</v>
      </c>
      <c r="L2701">
        <f>CORREL(H2701:H6486,C2701:C6486)</f>
        <v>4.3805045896903906E-2</v>
      </c>
    </row>
    <row r="2702" spans="1:12">
      <c r="A2702" t="s">
        <v>4815</v>
      </c>
      <c r="B2702">
        <v>178</v>
      </c>
      <c r="C2702">
        <v>5501940</v>
      </c>
      <c r="D2702" t="s">
        <v>374</v>
      </c>
      <c r="E2702" t="s">
        <v>4816</v>
      </c>
      <c r="F2702" t="s">
        <v>2656</v>
      </c>
      <c r="G2702" t="s">
        <v>1097</v>
      </c>
      <c r="H2702">
        <v>13500000</v>
      </c>
      <c r="I2702">
        <v>8.3000000000000007</v>
      </c>
      <c r="J2702" t="str">
        <f>IF(ISNUMBER(SEARCH("|",D2702)),LEFT(D2702,SEARCH("|",D2702)-1),D2702)</f>
        <v>Biography</v>
      </c>
      <c r="K2702">
        <f>(C2702-H2702)</f>
        <v>-7998060</v>
      </c>
      <c r="L2702">
        <f>CORREL(H2702:H6487,C2702:C6487)</f>
        <v>4.3718333942972754E-2</v>
      </c>
    </row>
    <row r="2703" spans="1:12">
      <c r="A2703" t="s">
        <v>4817</v>
      </c>
      <c r="B2703">
        <v>107</v>
      </c>
      <c r="C2703">
        <v>1000000</v>
      </c>
      <c r="D2703" t="s">
        <v>4818</v>
      </c>
      <c r="E2703" t="s">
        <v>4819</v>
      </c>
      <c r="F2703" t="s">
        <v>15</v>
      </c>
      <c r="G2703" t="s">
        <v>153</v>
      </c>
      <c r="H2703">
        <v>9000000</v>
      </c>
      <c r="I2703">
        <v>6.3</v>
      </c>
      <c r="J2703" t="str">
        <f>IF(ISNUMBER(SEARCH("|",D2703)),LEFT(D2703,SEARCH("|",D2703)-1),D2703)</f>
        <v>Adventure</v>
      </c>
      <c r="K2703">
        <f>(C2703-H2703)</f>
        <v>-8000000</v>
      </c>
      <c r="L2703">
        <f>CORREL(H2703:H6488,C2703:C6488)</f>
        <v>4.3634024572761075E-2</v>
      </c>
    </row>
    <row r="2704" spans="1:12">
      <c r="A2704" t="s">
        <v>352</v>
      </c>
      <c r="B2704">
        <v>138</v>
      </c>
      <c r="C2704">
        <v>16969390</v>
      </c>
      <c r="D2704" t="s">
        <v>716</v>
      </c>
      <c r="E2704" t="s">
        <v>4820</v>
      </c>
      <c r="F2704" t="s">
        <v>15</v>
      </c>
      <c r="G2704" t="s">
        <v>16</v>
      </c>
      <c r="H2704">
        <v>25000000</v>
      </c>
      <c r="I2704">
        <v>5.3</v>
      </c>
      <c r="J2704" t="str">
        <f>IF(ISNUMBER(SEARCH("|",D2704)),LEFT(D2704,SEARCH("|",D2704)-1),D2704)</f>
        <v>Crime</v>
      </c>
      <c r="K2704">
        <f>(C2704-H2704)</f>
        <v>-8030610</v>
      </c>
      <c r="L2704">
        <f>CORREL(H2704:H6489,C2704:C6489)</f>
        <v>4.3525229011765768E-2</v>
      </c>
    </row>
    <row r="2705" spans="1:12">
      <c r="A2705" t="s">
        <v>4821</v>
      </c>
      <c r="B2705">
        <v>97</v>
      </c>
      <c r="C2705">
        <v>3950294</v>
      </c>
      <c r="D2705" t="s">
        <v>233</v>
      </c>
      <c r="E2705" t="s">
        <v>4822</v>
      </c>
      <c r="F2705" t="s">
        <v>15</v>
      </c>
      <c r="G2705" t="s">
        <v>16</v>
      </c>
      <c r="H2705">
        <v>12000000</v>
      </c>
      <c r="I2705">
        <v>7</v>
      </c>
      <c r="J2705" t="str">
        <f>IF(ISNUMBER(SEARCH("|",D2705)),LEFT(D2705,SEARCH("|",D2705)-1),D2705)</f>
        <v>Comedy</v>
      </c>
      <c r="K2705">
        <f>(C2705-H2705)</f>
        <v>-8049706</v>
      </c>
      <c r="L2705">
        <f>CORREL(H2705:H6490,C2705:C6490)</f>
        <v>4.3493498805412457E-2</v>
      </c>
    </row>
    <row r="2706" spans="1:12">
      <c r="A2706" t="s">
        <v>4823</v>
      </c>
      <c r="B2706">
        <v>106</v>
      </c>
      <c r="C2706">
        <v>1939441</v>
      </c>
      <c r="D2706" t="s">
        <v>412</v>
      </c>
      <c r="E2706" t="s">
        <v>4824</v>
      </c>
      <c r="F2706" t="s">
        <v>15</v>
      </c>
      <c r="G2706" t="s">
        <v>16</v>
      </c>
      <c r="H2706">
        <v>10000000</v>
      </c>
      <c r="I2706">
        <v>6.9</v>
      </c>
      <c r="J2706" t="str">
        <f>IF(ISNUMBER(SEARCH("|",D2706)),LEFT(D2706,SEARCH("|",D2706)-1),D2706)</f>
        <v>Biography</v>
      </c>
      <c r="K2706">
        <f>(C2706-H2706)</f>
        <v>-8060559</v>
      </c>
      <c r="L2706">
        <f>CORREL(H2706:H6491,C2706:C6491)</f>
        <v>4.3400577439818386E-2</v>
      </c>
    </row>
    <row r="2707" spans="1:12">
      <c r="A2707" t="s">
        <v>3344</v>
      </c>
      <c r="B2707">
        <v>128</v>
      </c>
      <c r="C2707">
        <v>126930660</v>
      </c>
      <c r="D2707" t="s">
        <v>473</v>
      </c>
      <c r="E2707" t="s">
        <v>4825</v>
      </c>
      <c r="F2707" t="s">
        <v>15</v>
      </c>
      <c r="G2707" t="s">
        <v>153</v>
      </c>
      <c r="H2707">
        <v>135000000</v>
      </c>
      <c r="I2707">
        <v>6.4</v>
      </c>
      <c r="J2707" t="str">
        <f>IF(ISNUMBER(SEARCH("|",D2707)),LEFT(D2707,SEARCH("|",D2707)-1),D2707)</f>
        <v>Action</v>
      </c>
      <c r="K2707">
        <f>(C2707-H2707)</f>
        <v>-8069340</v>
      </c>
      <c r="L2707">
        <f>CORREL(H2707:H6492,C2707:C6492)</f>
        <v>4.3296511033079126E-2</v>
      </c>
    </row>
    <row r="2708" spans="1:12">
      <c r="A2708" t="s">
        <v>4826</v>
      </c>
      <c r="B2708">
        <v>93</v>
      </c>
      <c r="C2708">
        <v>4919896</v>
      </c>
      <c r="D2708" t="s">
        <v>1259</v>
      </c>
      <c r="E2708" t="s">
        <v>4827</v>
      </c>
      <c r="F2708" t="s">
        <v>15</v>
      </c>
      <c r="G2708" t="s">
        <v>153</v>
      </c>
      <c r="H2708">
        <v>13000000</v>
      </c>
      <c r="I2708">
        <v>6.1</v>
      </c>
      <c r="J2708" t="str">
        <f>IF(ISNUMBER(SEARCH("|",D2708)),LEFT(D2708,SEARCH("|",D2708)-1),D2708)</f>
        <v>Comedy</v>
      </c>
      <c r="K2708">
        <f>(C2708-H2708)</f>
        <v>-8080104</v>
      </c>
      <c r="L2708">
        <f>CORREL(H2708:H6493,C2708:C6493)</f>
        <v>4.3114340416207951E-2</v>
      </c>
    </row>
    <row r="2709" spans="1:12">
      <c r="A2709" t="s">
        <v>127</v>
      </c>
      <c r="B2709">
        <v>85</v>
      </c>
      <c r="C2709">
        <v>86897182</v>
      </c>
      <c r="D2709" t="s">
        <v>96</v>
      </c>
      <c r="E2709" t="s">
        <v>4828</v>
      </c>
      <c r="F2709" t="s">
        <v>15</v>
      </c>
      <c r="G2709" t="s">
        <v>16</v>
      </c>
      <c r="H2709">
        <v>95000000</v>
      </c>
      <c r="I2709">
        <v>6.2</v>
      </c>
      <c r="J2709" t="str">
        <f>IF(ISNUMBER(SEARCH("|",D2709)),LEFT(D2709,SEARCH("|",D2709)-1),D2709)</f>
        <v>Comedy</v>
      </c>
      <c r="K2709">
        <f>(C2709-H2709)</f>
        <v>-8102818</v>
      </c>
      <c r="L2709">
        <f>CORREL(H2709:H6494,C2709:C6494)</f>
        <v>4.3026206595375781E-2</v>
      </c>
    </row>
    <row r="2710" spans="1:12">
      <c r="A2710" t="s">
        <v>4829</v>
      </c>
      <c r="B2710">
        <v>97</v>
      </c>
      <c r="C2710">
        <v>883887</v>
      </c>
      <c r="D2710" t="s">
        <v>256</v>
      </c>
      <c r="E2710" t="s">
        <v>4830</v>
      </c>
      <c r="F2710" t="s">
        <v>15</v>
      </c>
      <c r="G2710" t="s">
        <v>16</v>
      </c>
      <c r="H2710">
        <v>9000000</v>
      </c>
      <c r="I2710">
        <v>6.2</v>
      </c>
      <c r="J2710" t="str">
        <f>IF(ISNUMBER(SEARCH("|",D2710)),LEFT(D2710,SEARCH("|",D2710)-1),D2710)</f>
        <v>Drama</v>
      </c>
      <c r="K2710">
        <f>(C2710-H2710)</f>
        <v>-8116113</v>
      </c>
      <c r="L2710">
        <f>CORREL(H2710:H6495,C2710:C6495)</f>
        <v>4.3037149879462396E-2</v>
      </c>
    </row>
    <row r="2711" spans="1:12">
      <c r="A2711" t="s">
        <v>4831</v>
      </c>
      <c r="B2711">
        <v>125</v>
      </c>
      <c r="C2711">
        <v>49875589</v>
      </c>
      <c r="D2711" t="s">
        <v>4832</v>
      </c>
      <c r="E2711" t="s">
        <v>4833</v>
      </c>
      <c r="F2711" t="s">
        <v>15</v>
      </c>
      <c r="G2711" t="s">
        <v>16</v>
      </c>
      <c r="H2711">
        <v>58000000</v>
      </c>
      <c r="I2711">
        <v>5.9</v>
      </c>
      <c r="J2711" t="str">
        <f>IF(ISNUMBER(SEARCH("|",D2711)),LEFT(D2711,SEARCH("|",D2711)-1),D2711)</f>
        <v>Action</v>
      </c>
      <c r="K2711">
        <f>(C2711-H2711)</f>
        <v>-8124411</v>
      </c>
      <c r="L2711">
        <f>CORREL(H2711:H6496,C2711:C6496)</f>
        <v>4.2926841961754295E-2</v>
      </c>
    </row>
    <row r="2712" spans="1:12">
      <c r="A2712" t="s">
        <v>3546</v>
      </c>
      <c r="B2712">
        <v>120</v>
      </c>
      <c r="C2712">
        <v>4857376</v>
      </c>
      <c r="D2712" t="s">
        <v>233</v>
      </c>
      <c r="E2712" t="s">
        <v>4834</v>
      </c>
      <c r="F2712" t="s">
        <v>770</v>
      </c>
      <c r="G2712" t="s">
        <v>357</v>
      </c>
      <c r="H2712">
        <v>13000000</v>
      </c>
      <c r="I2712">
        <v>7.3</v>
      </c>
      <c r="J2712" t="str">
        <f>IF(ISNUMBER(SEARCH("|",D2712)),LEFT(D2712,SEARCH("|",D2712)-1),D2712)</f>
        <v>Comedy</v>
      </c>
      <c r="K2712">
        <f>(C2712-H2712)</f>
        <v>-8142624</v>
      </c>
      <c r="L2712">
        <f>CORREL(H2712:H6497,C2712:C6497)</f>
        <v>4.2975759199529368E-2</v>
      </c>
    </row>
    <row r="2713" spans="1:12">
      <c r="A2713" t="s">
        <v>2181</v>
      </c>
      <c r="B2713">
        <v>129</v>
      </c>
      <c r="C2713">
        <v>31836745</v>
      </c>
      <c r="D2713" t="s">
        <v>4302</v>
      </c>
      <c r="E2713" t="s">
        <v>4835</v>
      </c>
      <c r="F2713" t="s">
        <v>15</v>
      </c>
      <c r="G2713" t="s">
        <v>16</v>
      </c>
      <c r="H2713">
        <v>40000000</v>
      </c>
      <c r="I2713">
        <v>6.9</v>
      </c>
      <c r="J2713" t="str">
        <f>IF(ISNUMBER(SEARCH("|",D2713)),LEFT(D2713,SEARCH("|",D2713)-1),D2713)</f>
        <v>Adventure</v>
      </c>
      <c r="K2713">
        <f>(C2713-H2713)</f>
        <v>-8163255</v>
      </c>
      <c r="L2713">
        <f>CORREL(H2713:H6498,C2713:C6498)</f>
        <v>4.2887110354563711E-2</v>
      </c>
    </row>
    <row r="2714" spans="1:12">
      <c r="A2714" t="s">
        <v>4630</v>
      </c>
      <c r="B2714">
        <v>107</v>
      </c>
      <c r="C2714">
        <v>21835784</v>
      </c>
      <c r="D2714" t="s">
        <v>233</v>
      </c>
      <c r="E2714" t="s">
        <v>4836</v>
      </c>
      <c r="F2714" t="s">
        <v>15</v>
      </c>
      <c r="G2714" t="s">
        <v>16</v>
      </c>
      <c r="H2714">
        <v>30000000</v>
      </c>
      <c r="I2714">
        <v>6.6</v>
      </c>
      <c r="J2714" t="str">
        <f>IF(ISNUMBER(SEARCH("|",D2714)),LEFT(D2714,SEARCH("|",D2714)-1),D2714)</f>
        <v>Comedy</v>
      </c>
      <c r="K2714">
        <f>(C2714-H2714)</f>
        <v>-8164216</v>
      </c>
      <c r="L2714">
        <f>CORREL(H2714:H6499,C2714:C6499)</f>
        <v>4.2905111533013442E-2</v>
      </c>
    </row>
    <row r="2715" spans="1:12">
      <c r="A2715" t="s">
        <v>2832</v>
      </c>
      <c r="B2715">
        <v>113</v>
      </c>
      <c r="C2715">
        <v>2832826</v>
      </c>
      <c r="D2715" t="s">
        <v>233</v>
      </c>
      <c r="E2715" t="s">
        <v>4837</v>
      </c>
      <c r="F2715" t="s">
        <v>15</v>
      </c>
      <c r="G2715" t="s">
        <v>16</v>
      </c>
      <c r="H2715">
        <v>11000000</v>
      </c>
      <c r="I2715">
        <v>6.2</v>
      </c>
      <c r="J2715" t="str">
        <f>IF(ISNUMBER(SEARCH("|",D2715)),LEFT(D2715,SEARCH("|",D2715)-1),D2715)</f>
        <v>Comedy</v>
      </c>
      <c r="K2715">
        <f>(C2715-H2715)</f>
        <v>-8167174</v>
      </c>
      <c r="L2715">
        <f>CORREL(H2715:H6500,C2715:C6500)</f>
        <v>4.2891979803355407E-2</v>
      </c>
    </row>
    <row r="2716" spans="1:12">
      <c r="A2716" t="s">
        <v>4838</v>
      </c>
      <c r="B2716">
        <v>115</v>
      </c>
      <c r="C2716">
        <v>26814957</v>
      </c>
      <c r="D2716" t="s">
        <v>343</v>
      </c>
      <c r="E2716" t="s">
        <v>4839</v>
      </c>
      <c r="F2716" t="s">
        <v>15</v>
      </c>
      <c r="G2716" t="s">
        <v>153</v>
      </c>
      <c r="H2716">
        <v>35000000</v>
      </c>
      <c r="I2716">
        <v>6.7</v>
      </c>
      <c r="J2716" t="str">
        <f>IF(ISNUMBER(SEARCH("|",D2716)),LEFT(D2716,SEARCH("|",D2716)-1),D2716)</f>
        <v>Biography</v>
      </c>
      <c r="K2716">
        <f>(C2716-H2716)</f>
        <v>-8185043</v>
      </c>
      <c r="L2716">
        <f>CORREL(H2716:H6501,C2716:C6501)</f>
        <v>4.2792096368973707E-2</v>
      </c>
    </row>
    <row r="2717" spans="1:12">
      <c r="A2717" t="s">
        <v>1115</v>
      </c>
      <c r="B2717">
        <v>125</v>
      </c>
      <c r="C2717">
        <v>41814863</v>
      </c>
      <c r="D2717" t="s">
        <v>372</v>
      </c>
      <c r="E2717" t="s">
        <v>4840</v>
      </c>
      <c r="F2717" t="s">
        <v>15</v>
      </c>
      <c r="G2717" t="s">
        <v>16</v>
      </c>
      <c r="H2717">
        <v>50000000</v>
      </c>
      <c r="I2717">
        <v>5.0999999999999996</v>
      </c>
      <c r="J2717" t="str">
        <f>IF(ISNUMBER(SEARCH("|",D2717)),LEFT(D2717,SEARCH("|",D2717)-1),D2717)</f>
        <v>Horror</v>
      </c>
      <c r="K2717">
        <f>(C2717-H2717)</f>
        <v>-8185137</v>
      </c>
      <c r="L2717">
        <f>CORREL(H2717:H6502,C2717:C6502)</f>
        <v>4.2795653126247682E-2</v>
      </c>
    </row>
    <row r="2718" spans="1:12">
      <c r="A2718" t="s">
        <v>4841</v>
      </c>
      <c r="B2718">
        <v>102</v>
      </c>
      <c r="C2718">
        <v>2807854</v>
      </c>
      <c r="D2718" t="s">
        <v>267</v>
      </c>
      <c r="E2718" t="s">
        <v>4842</v>
      </c>
      <c r="F2718" t="s">
        <v>15</v>
      </c>
      <c r="G2718" t="s">
        <v>16</v>
      </c>
      <c r="H2718">
        <v>11000000</v>
      </c>
      <c r="I2718">
        <v>5.0999999999999996</v>
      </c>
      <c r="J2718" t="str">
        <f>IF(ISNUMBER(SEARCH("|",D2718)),LEFT(D2718,SEARCH("|",D2718)-1),D2718)</f>
        <v>Adventure</v>
      </c>
      <c r="K2718">
        <f>(C2718-H2718)</f>
        <v>-8192146</v>
      </c>
      <c r="L2718">
        <f>CORREL(H2718:H6503,C2718:C6503)</f>
        <v>4.2834952427073865E-2</v>
      </c>
    </row>
    <row r="2719" spans="1:12">
      <c r="A2719" t="s">
        <v>1396</v>
      </c>
      <c r="B2719">
        <v>104</v>
      </c>
      <c r="C2719">
        <v>21800302</v>
      </c>
      <c r="D2719" t="s">
        <v>479</v>
      </c>
      <c r="E2719" t="s">
        <v>4843</v>
      </c>
      <c r="F2719" t="s">
        <v>15</v>
      </c>
      <c r="G2719" t="s">
        <v>16</v>
      </c>
      <c r="H2719">
        <v>30000000</v>
      </c>
      <c r="I2719">
        <v>5.5</v>
      </c>
      <c r="J2719" t="str">
        <f>IF(ISNUMBER(SEARCH("|",D2719)),LEFT(D2719,SEARCH("|",D2719)-1),D2719)</f>
        <v>Comedy</v>
      </c>
      <c r="K2719">
        <f>(C2719-H2719)</f>
        <v>-8199698</v>
      </c>
      <c r="L2719">
        <f>CORREL(H2719:H6504,C2719:C6504)</f>
        <v>4.273468641575285E-2</v>
      </c>
    </row>
    <row r="2720" spans="1:12">
      <c r="A2720" t="s">
        <v>4844</v>
      </c>
      <c r="B2720">
        <v>93</v>
      </c>
      <c r="C2720">
        <v>11784000</v>
      </c>
      <c r="D2720" t="s">
        <v>4371</v>
      </c>
      <c r="E2720" t="s">
        <v>4845</v>
      </c>
      <c r="F2720" t="s">
        <v>15</v>
      </c>
      <c r="G2720" t="s">
        <v>16</v>
      </c>
      <c r="H2720">
        <v>20000000</v>
      </c>
      <c r="I2720">
        <v>4.3</v>
      </c>
      <c r="J2720" t="str">
        <f>IF(ISNUMBER(SEARCH("|",D2720)),LEFT(D2720,SEARCH("|",D2720)-1),D2720)</f>
        <v>Action</v>
      </c>
      <c r="K2720">
        <f>(C2720-H2720)</f>
        <v>-8216000</v>
      </c>
      <c r="L2720">
        <f>CORREL(H2720:H6505,C2720:C6505)</f>
        <v>4.2721256701383457E-2</v>
      </c>
    </row>
    <row r="2721" spans="1:12">
      <c r="A2721" t="s">
        <v>4846</v>
      </c>
      <c r="B2721">
        <v>100</v>
      </c>
      <c r="C2721">
        <v>3275585</v>
      </c>
      <c r="D2721" t="s">
        <v>35</v>
      </c>
      <c r="E2721" t="s">
        <v>4847</v>
      </c>
      <c r="F2721" t="s">
        <v>15</v>
      </c>
      <c r="G2721" t="s">
        <v>153</v>
      </c>
      <c r="H2721">
        <v>11500000</v>
      </c>
      <c r="I2721">
        <v>6.6</v>
      </c>
      <c r="J2721" t="str">
        <f>IF(ISNUMBER(SEARCH("|",D2721)),LEFT(D2721,SEARCH("|",D2721)-1),D2721)</f>
        <v>Action</v>
      </c>
      <c r="K2721">
        <f>(C2721-H2721)</f>
        <v>-8224415</v>
      </c>
      <c r="L2721">
        <f>CORREL(H2721:H6506,C2721:C6506)</f>
        <v>4.2666356429088816E-2</v>
      </c>
    </row>
    <row r="2722" spans="1:12">
      <c r="A2722" t="s">
        <v>91</v>
      </c>
      <c r="B2722">
        <v>98</v>
      </c>
      <c r="C2722">
        <v>1754319</v>
      </c>
      <c r="D2722" t="s">
        <v>20</v>
      </c>
      <c r="E2722" t="s">
        <v>4848</v>
      </c>
      <c r="F2722" t="s">
        <v>15</v>
      </c>
      <c r="G2722" t="s">
        <v>16</v>
      </c>
      <c r="H2722">
        <v>10000000</v>
      </c>
      <c r="I2722">
        <v>7.2</v>
      </c>
      <c r="J2722" t="str">
        <f>IF(ISNUMBER(SEARCH("|",D2722)),LEFT(D2722,SEARCH("|",D2722)-1),D2722)</f>
        <v>Drama</v>
      </c>
      <c r="K2722">
        <f>(C2722-H2722)</f>
        <v>-8245681</v>
      </c>
      <c r="L2722">
        <f>CORREL(H2722:H6507,C2722:C6507)</f>
        <v>4.2568227475914537E-2</v>
      </c>
    </row>
    <row r="2723" spans="1:12">
      <c r="A2723" t="s">
        <v>847</v>
      </c>
      <c r="B2723">
        <v>98</v>
      </c>
      <c r="C2723">
        <v>8662318</v>
      </c>
      <c r="D2723" t="s">
        <v>128</v>
      </c>
      <c r="E2723" t="s">
        <v>4849</v>
      </c>
      <c r="F2723" t="s">
        <v>15</v>
      </c>
      <c r="G2723" t="s">
        <v>16</v>
      </c>
      <c r="H2723">
        <v>17000000</v>
      </c>
      <c r="I2723">
        <v>5.9</v>
      </c>
      <c r="J2723" t="str">
        <f>IF(ISNUMBER(SEARCH("|",D2723)),LEFT(D2723,SEARCH("|",D2723)-1),D2723)</f>
        <v>Comedy</v>
      </c>
      <c r="K2723">
        <f>(C2723-H2723)</f>
        <v>-8337682</v>
      </c>
      <c r="L2723">
        <f>CORREL(H2723:H6508,C2723:C6508)</f>
        <v>4.2461418537623835E-2</v>
      </c>
    </row>
    <row r="2724" spans="1:12">
      <c r="A2724" t="s">
        <v>633</v>
      </c>
      <c r="B2724">
        <v>150</v>
      </c>
      <c r="C2724">
        <v>140244</v>
      </c>
      <c r="D2724" t="s">
        <v>4850</v>
      </c>
      <c r="E2724" t="s">
        <v>4851</v>
      </c>
      <c r="F2724" t="s">
        <v>15</v>
      </c>
      <c r="G2724" t="s">
        <v>16</v>
      </c>
      <c r="H2724">
        <v>8500000</v>
      </c>
      <c r="I2724">
        <v>6.7</v>
      </c>
      <c r="J2724" t="str">
        <f>IF(ISNUMBER(SEARCH("|",D2724)),LEFT(D2724,SEARCH("|",D2724)-1),D2724)</f>
        <v>Horror</v>
      </c>
      <c r="K2724">
        <f>(C2724-H2724)</f>
        <v>-8359756</v>
      </c>
      <c r="L2724">
        <f>CORREL(H2724:H6509,C2724:C6509)</f>
        <v>4.2391181517347179E-2</v>
      </c>
    </row>
    <row r="2725" spans="1:12">
      <c r="A2725" t="s">
        <v>2827</v>
      </c>
      <c r="B2725">
        <v>102</v>
      </c>
      <c r="C2725">
        <v>66636385</v>
      </c>
      <c r="D2725" t="s">
        <v>1251</v>
      </c>
      <c r="E2725" t="s">
        <v>4852</v>
      </c>
      <c r="F2725" t="s">
        <v>15</v>
      </c>
      <c r="G2725" t="s">
        <v>16</v>
      </c>
      <c r="H2725">
        <v>75000000</v>
      </c>
      <c r="I2725">
        <v>7.1</v>
      </c>
      <c r="J2725" t="str">
        <f>IF(ISNUMBER(SEARCH("|",D2725)),LEFT(D2725,SEARCH("|",D2725)-1),D2725)</f>
        <v>Biography</v>
      </c>
      <c r="K2725">
        <f>(C2725-H2725)</f>
        <v>-8363615</v>
      </c>
      <c r="L2725">
        <f>CORREL(H2725:H6510,C2725:C6510)</f>
        <v>4.2274838697693724E-2</v>
      </c>
    </row>
    <row r="2726" spans="1:12">
      <c r="A2726" t="s">
        <v>4853</v>
      </c>
      <c r="B2726">
        <v>101</v>
      </c>
      <c r="C2726">
        <v>1631839</v>
      </c>
      <c r="D2726" t="s">
        <v>2625</v>
      </c>
      <c r="E2726" t="s">
        <v>4854</v>
      </c>
      <c r="F2726" t="s">
        <v>15</v>
      </c>
      <c r="G2726" t="s">
        <v>16</v>
      </c>
      <c r="H2726">
        <v>10000000</v>
      </c>
      <c r="I2726">
        <v>5.7</v>
      </c>
      <c r="J2726" t="str">
        <f>IF(ISNUMBER(SEARCH("|",D2726)),LEFT(D2726,SEARCH("|",D2726)-1),D2726)</f>
        <v>Comedy</v>
      </c>
      <c r="K2726">
        <f>(C2726-H2726)</f>
        <v>-8368161</v>
      </c>
      <c r="L2726">
        <f>CORREL(H2726:H6511,C2726:C6511)</f>
        <v>4.2324389935178806E-2</v>
      </c>
    </row>
    <row r="2727" spans="1:12">
      <c r="A2727" t="s">
        <v>4855</v>
      </c>
      <c r="B2727">
        <v>95</v>
      </c>
      <c r="C2727">
        <v>131175</v>
      </c>
      <c r="D2727" t="s">
        <v>3507</v>
      </c>
      <c r="E2727" t="s">
        <v>4856</v>
      </c>
      <c r="F2727" t="s">
        <v>15</v>
      </c>
      <c r="G2727" t="s">
        <v>16</v>
      </c>
      <c r="H2727">
        <v>8500000</v>
      </c>
      <c r="I2727">
        <v>5.6</v>
      </c>
      <c r="J2727" t="str">
        <f>IF(ISNUMBER(SEARCH("|",D2727)),LEFT(D2727,SEARCH("|",D2727)-1),D2727)</f>
        <v>Drama</v>
      </c>
      <c r="K2727">
        <f>(C2727-H2727)</f>
        <v>-8368825</v>
      </c>
      <c r="L2727">
        <f>CORREL(H2727:H6512,C2727:C6512)</f>
        <v>4.2216448830234329E-2</v>
      </c>
    </row>
    <row r="2728" spans="1:12">
      <c r="A2728" t="s">
        <v>4857</v>
      </c>
      <c r="B2728">
        <v>103</v>
      </c>
      <c r="C2728">
        <v>5725</v>
      </c>
      <c r="D2728" t="s">
        <v>867</v>
      </c>
      <c r="E2728" t="s">
        <v>4858</v>
      </c>
      <c r="F2728" t="s">
        <v>2656</v>
      </c>
      <c r="G2728" t="s">
        <v>1097</v>
      </c>
      <c r="H2728">
        <v>8400000</v>
      </c>
      <c r="I2728">
        <v>6.1</v>
      </c>
      <c r="J2728" t="str">
        <f>IF(ISNUMBER(SEARCH("|",D2728)),LEFT(D2728,SEARCH("|",D2728)-1),D2728)</f>
        <v>Horror</v>
      </c>
      <c r="K2728">
        <f>(C2728-H2728)</f>
        <v>-8394275</v>
      </c>
      <c r="L2728">
        <f>CORREL(H2728:H6513,C2728:C6513)</f>
        <v>4.2099592477268785E-2</v>
      </c>
    </row>
    <row r="2729" spans="1:12">
      <c r="A2729" t="s">
        <v>4859</v>
      </c>
      <c r="B2729">
        <v>95</v>
      </c>
      <c r="C2729">
        <v>13555988</v>
      </c>
      <c r="D2729" t="s">
        <v>917</v>
      </c>
      <c r="E2729" t="s">
        <v>4860</v>
      </c>
      <c r="F2729" t="s">
        <v>15</v>
      </c>
      <c r="G2729" t="s">
        <v>1097</v>
      </c>
      <c r="H2729">
        <v>22000000</v>
      </c>
      <c r="I2729">
        <v>5.7</v>
      </c>
      <c r="J2729" t="str">
        <f>IF(ISNUMBER(SEARCH("|",D2729)),LEFT(D2729,SEARCH("|",D2729)-1),D2729)</f>
        <v>Adventure</v>
      </c>
      <c r="K2729">
        <f>(C2729-H2729)</f>
        <v>-8444012</v>
      </c>
      <c r="L2729">
        <f>CORREL(H2729:H6514,C2729:C6514)</f>
        <v>4.1981756805841167E-2</v>
      </c>
    </row>
    <row r="2730" spans="1:12">
      <c r="A2730" t="s">
        <v>667</v>
      </c>
      <c r="B2730">
        <v>112</v>
      </c>
      <c r="C2730">
        <v>26494611</v>
      </c>
      <c r="D2730" t="s">
        <v>4861</v>
      </c>
      <c r="E2730" t="s">
        <v>4862</v>
      </c>
      <c r="F2730" t="s">
        <v>15</v>
      </c>
      <c r="G2730" t="s">
        <v>16</v>
      </c>
      <c r="H2730">
        <v>35000000</v>
      </c>
      <c r="I2730">
        <v>6.6</v>
      </c>
      <c r="J2730" t="str">
        <f>IF(ISNUMBER(SEARCH("|",D2730)),LEFT(D2730,SEARCH("|",D2730)-1),D2730)</f>
        <v>Comedy</v>
      </c>
      <c r="K2730">
        <f>(C2730-H2730)</f>
        <v>-8505389</v>
      </c>
      <c r="L2730">
        <f>CORREL(H2730:H6515,C2730:C6515)</f>
        <v>4.1934013241264473E-2</v>
      </c>
    </row>
    <row r="2731" spans="1:12">
      <c r="A2731" t="s">
        <v>292</v>
      </c>
      <c r="B2731">
        <v>106</v>
      </c>
      <c r="C2731">
        <v>41482207</v>
      </c>
      <c r="D2731" t="s">
        <v>293</v>
      </c>
      <c r="E2731" t="s">
        <v>4863</v>
      </c>
      <c r="F2731" t="s">
        <v>15</v>
      </c>
      <c r="G2731" t="s">
        <v>16</v>
      </c>
      <c r="H2731">
        <v>50000000</v>
      </c>
      <c r="I2731">
        <v>6.3</v>
      </c>
      <c r="J2731" t="str">
        <f>IF(ISNUMBER(SEARCH("|",D2731)),LEFT(D2731,SEARCH("|",D2731)-1),D2731)</f>
        <v>Comedy</v>
      </c>
      <c r="K2731">
        <f>(C2731-H2731)</f>
        <v>-8517793</v>
      </c>
      <c r="L2731">
        <f>CORREL(H2731:H6516,C2731:C6516)</f>
        <v>4.1936100140401535E-2</v>
      </c>
    </row>
    <row r="2732" spans="1:12">
      <c r="A2732" t="s">
        <v>202</v>
      </c>
      <c r="B2732">
        <v>106</v>
      </c>
      <c r="C2732">
        <v>191450875</v>
      </c>
      <c r="D2732" t="s">
        <v>338</v>
      </c>
      <c r="E2732" t="s">
        <v>4864</v>
      </c>
      <c r="F2732" t="s">
        <v>15</v>
      </c>
      <c r="G2732" t="s">
        <v>16</v>
      </c>
      <c r="H2732">
        <v>200000000</v>
      </c>
      <c r="I2732">
        <v>6.3</v>
      </c>
      <c r="J2732" t="str">
        <f>IF(ISNUMBER(SEARCH("|",D2732)),LEFT(D2732,SEARCH("|",D2732)-1),D2732)</f>
        <v>Adventure</v>
      </c>
      <c r="K2732">
        <f>(C2732-H2732)</f>
        <v>-8549125</v>
      </c>
      <c r="L2732">
        <f>CORREL(H2732:H6517,C2732:C6517)</f>
        <v>4.1974949096401377E-2</v>
      </c>
    </row>
    <row r="2733" spans="1:12">
      <c r="A2733" t="s">
        <v>4865</v>
      </c>
      <c r="B2733">
        <v>82</v>
      </c>
      <c r="C2733">
        <v>100446895</v>
      </c>
      <c r="D2733" t="s">
        <v>917</v>
      </c>
      <c r="E2733" t="s">
        <v>4866</v>
      </c>
      <c r="F2733" t="s">
        <v>15</v>
      </c>
      <c r="G2733" t="s">
        <v>16</v>
      </c>
      <c r="H2733">
        <v>109000000</v>
      </c>
      <c r="I2733">
        <v>3.8</v>
      </c>
      <c r="J2733" t="str">
        <f>IF(ISNUMBER(SEARCH("|",D2733)),LEFT(D2733,SEARCH("|",D2733)-1),D2733)</f>
        <v>Adventure</v>
      </c>
      <c r="K2733">
        <f>(C2733-H2733)</f>
        <v>-8553105</v>
      </c>
      <c r="L2733">
        <f>CORREL(H2733:H6518,C2733:C6518)</f>
        <v>4.1130610223766205E-2</v>
      </c>
    </row>
    <row r="2734" spans="1:12">
      <c r="A2734" t="s">
        <v>4867</v>
      </c>
      <c r="B2734">
        <v>89</v>
      </c>
      <c r="C2734">
        <v>21426805</v>
      </c>
      <c r="D2734" t="s">
        <v>2470</v>
      </c>
      <c r="E2734" t="s">
        <v>4868</v>
      </c>
      <c r="F2734" t="s">
        <v>15</v>
      </c>
      <c r="G2734" t="s">
        <v>16</v>
      </c>
      <c r="H2734">
        <v>30000000</v>
      </c>
      <c r="I2734">
        <v>4.9000000000000004</v>
      </c>
      <c r="J2734" t="str">
        <f>IF(ISNUMBER(SEARCH("|",D2734)),LEFT(D2734,SEARCH("|",D2734)-1),D2734)</f>
        <v>Action</v>
      </c>
      <c r="K2734">
        <f>(C2734-H2734)</f>
        <v>-8573195</v>
      </c>
      <c r="L2734">
        <f>CORREL(H2734:H6519,C2734:C6519)</f>
        <v>4.1093148532716048E-2</v>
      </c>
    </row>
    <row r="2735" spans="1:12">
      <c r="A2735" t="s">
        <v>1247</v>
      </c>
      <c r="B2735">
        <v>102</v>
      </c>
      <c r="C2735">
        <v>6409206</v>
      </c>
      <c r="D2735" t="s">
        <v>242</v>
      </c>
      <c r="E2735" t="s">
        <v>4869</v>
      </c>
      <c r="F2735" t="s">
        <v>15</v>
      </c>
      <c r="G2735" t="s">
        <v>16</v>
      </c>
      <c r="H2735">
        <v>15000000</v>
      </c>
      <c r="I2735">
        <v>6.2</v>
      </c>
      <c r="J2735" t="str">
        <f>IF(ISNUMBER(SEARCH("|",D2735)),LEFT(D2735,SEARCH("|",D2735)-1),D2735)</f>
        <v>Comedy</v>
      </c>
      <c r="K2735">
        <f>(C2735-H2735)</f>
        <v>-8590794</v>
      </c>
      <c r="L2735">
        <f>CORREL(H2735:H6520,C2735:C6520)</f>
        <v>4.107834386107577E-2</v>
      </c>
    </row>
    <row r="2736" spans="1:12">
      <c r="A2736" t="s">
        <v>1257</v>
      </c>
      <c r="B2736">
        <v>93</v>
      </c>
      <c r="C2736">
        <v>30400000</v>
      </c>
      <c r="D2736" t="s">
        <v>96</v>
      </c>
      <c r="E2736" t="s">
        <v>4870</v>
      </c>
      <c r="F2736" t="s">
        <v>15</v>
      </c>
      <c r="G2736" t="s">
        <v>16</v>
      </c>
      <c r="H2736">
        <v>39000000</v>
      </c>
      <c r="I2736">
        <v>5.7</v>
      </c>
      <c r="J2736" t="str">
        <f>IF(ISNUMBER(SEARCH("|",D2736)),LEFT(D2736,SEARCH("|",D2736)-1),D2736)</f>
        <v>Comedy</v>
      </c>
      <c r="K2736">
        <f>(C2736-H2736)</f>
        <v>-8600000</v>
      </c>
      <c r="L2736">
        <f>CORREL(H2736:H6521,C2736:C6521)</f>
        <v>4.099555618985095E-2</v>
      </c>
    </row>
    <row r="2737" spans="1:12">
      <c r="A2737" t="s">
        <v>4871</v>
      </c>
      <c r="B2737">
        <v>88</v>
      </c>
      <c r="C2737">
        <v>6373693</v>
      </c>
      <c r="D2737" t="s">
        <v>128</v>
      </c>
      <c r="E2737" t="s">
        <v>4872</v>
      </c>
      <c r="F2737" t="s">
        <v>15</v>
      </c>
      <c r="G2737" t="s">
        <v>16</v>
      </c>
      <c r="H2737">
        <v>15000000</v>
      </c>
      <c r="I2737">
        <v>5.3</v>
      </c>
      <c r="J2737" t="str">
        <f>IF(ISNUMBER(SEARCH("|",D2737)),LEFT(D2737,SEARCH("|",D2737)-1),D2737)</f>
        <v>Comedy</v>
      </c>
      <c r="K2737">
        <f>(C2737-H2737)</f>
        <v>-8626307</v>
      </c>
      <c r="L2737">
        <f>CORREL(H2737:H6522,C2737:C6522)</f>
        <v>4.1010274593470702E-2</v>
      </c>
    </row>
    <row r="2738" spans="1:12">
      <c r="A2738" t="s">
        <v>4463</v>
      </c>
      <c r="B2738">
        <v>140</v>
      </c>
      <c r="C2738">
        <v>4157491</v>
      </c>
      <c r="D2738" t="s">
        <v>4873</v>
      </c>
      <c r="E2738" t="s">
        <v>4874</v>
      </c>
      <c r="F2738" t="s">
        <v>15</v>
      </c>
      <c r="G2738" t="s">
        <v>3484</v>
      </c>
      <c r="H2738">
        <v>12800000</v>
      </c>
      <c r="I2738">
        <v>8</v>
      </c>
      <c r="J2738" t="str">
        <f>IF(ISNUMBER(SEARCH("|",D2738)),LEFT(D2738,SEARCH("|",D2738)-1),D2738)</f>
        <v>Crime</v>
      </c>
      <c r="K2738">
        <f>(C2738-H2738)</f>
        <v>-8642509</v>
      </c>
      <c r="L2738">
        <f>CORREL(H2738:H6523,C2738:C6523)</f>
        <v>4.0927123918779007E-2</v>
      </c>
    </row>
    <row r="2739" spans="1:12">
      <c r="A2739" t="s">
        <v>4875</v>
      </c>
      <c r="B2739">
        <v>120</v>
      </c>
      <c r="C2739">
        <v>349618</v>
      </c>
      <c r="D2739" t="s">
        <v>140</v>
      </c>
      <c r="E2739" t="s">
        <v>4876</v>
      </c>
      <c r="F2739" t="s">
        <v>15</v>
      </c>
      <c r="G2739" t="s">
        <v>2966</v>
      </c>
      <c r="H2739">
        <v>9000000</v>
      </c>
      <c r="I2739">
        <v>6.1</v>
      </c>
      <c r="J2739" t="str">
        <f>IF(ISNUMBER(SEARCH("|",D2739)),LEFT(D2739,SEARCH("|",D2739)-1),D2739)</f>
        <v>Horror</v>
      </c>
      <c r="K2739">
        <f>(C2739-H2739)</f>
        <v>-8650382</v>
      </c>
      <c r="L2739">
        <f>CORREL(H2739:H6524,C2739:C6524)</f>
        <v>4.0831781528190336E-2</v>
      </c>
    </row>
    <row r="2740" spans="1:12">
      <c r="A2740" t="s">
        <v>4877</v>
      </c>
      <c r="B2740">
        <v>127</v>
      </c>
      <c r="C2740">
        <v>225377</v>
      </c>
      <c r="D2740" t="s">
        <v>20</v>
      </c>
      <c r="E2740" t="s">
        <v>4878</v>
      </c>
      <c r="F2740" t="s">
        <v>770</v>
      </c>
      <c r="G2740" t="s">
        <v>357</v>
      </c>
      <c r="H2740">
        <v>8900000</v>
      </c>
      <c r="I2740">
        <v>7.9</v>
      </c>
      <c r="J2740" t="str">
        <f>IF(ISNUMBER(SEARCH("|",D2740)),LEFT(D2740,SEARCH("|",D2740)-1),D2740)</f>
        <v>Drama</v>
      </c>
      <c r="K2740">
        <f>(C2740-H2740)</f>
        <v>-8674623</v>
      </c>
      <c r="L2740">
        <f>CORREL(H2740:H6525,C2740:C6525)</f>
        <v>4.071435605894607E-2</v>
      </c>
    </row>
    <row r="2741" spans="1:12">
      <c r="A2741" t="s">
        <v>4879</v>
      </c>
      <c r="B2741">
        <v>132</v>
      </c>
      <c r="C2741">
        <v>1309849</v>
      </c>
      <c r="D2741" t="s">
        <v>20</v>
      </c>
      <c r="E2741" t="s">
        <v>4880</v>
      </c>
      <c r="F2741" t="s">
        <v>15</v>
      </c>
      <c r="G2741" t="s">
        <v>153</v>
      </c>
      <c r="H2741">
        <v>10000000</v>
      </c>
      <c r="I2741">
        <v>7.2</v>
      </c>
      <c r="J2741" t="str">
        <f>IF(ISNUMBER(SEARCH("|",D2741)),LEFT(D2741,SEARCH("|",D2741)-1),D2741)</f>
        <v>Drama</v>
      </c>
      <c r="K2741">
        <f>(C2741-H2741)</f>
        <v>-8690151</v>
      </c>
      <c r="L2741">
        <f>CORREL(H2741:H6526,C2741:C6526)</f>
        <v>4.0595940007988669E-2</v>
      </c>
    </row>
    <row r="2742" spans="1:12">
      <c r="A2742" t="s">
        <v>3538</v>
      </c>
      <c r="B2742">
        <v>87</v>
      </c>
      <c r="C2742">
        <v>1276984</v>
      </c>
      <c r="D2742" t="s">
        <v>1259</v>
      </c>
      <c r="E2742" t="s">
        <v>4881</v>
      </c>
      <c r="F2742" t="s">
        <v>15</v>
      </c>
      <c r="G2742" t="s">
        <v>357</v>
      </c>
      <c r="H2742">
        <v>10000000</v>
      </c>
      <c r="I2742">
        <v>6.2</v>
      </c>
      <c r="J2742" t="str">
        <f>IF(ISNUMBER(SEARCH("|",D2742)),LEFT(D2742,SEARCH("|",D2742)-1),D2742)</f>
        <v>Comedy</v>
      </c>
      <c r="K2742">
        <f>(C2742-H2742)</f>
        <v>-8723016</v>
      </c>
      <c r="L2742">
        <f>CORREL(H2742:H6527,C2742:C6527)</f>
        <v>4.0483668011715122E-2</v>
      </c>
    </row>
    <row r="2743" spans="1:12">
      <c r="A2743" t="s">
        <v>823</v>
      </c>
      <c r="B2743">
        <v>124</v>
      </c>
      <c r="C2743">
        <v>41256277</v>
      </c>
      <c r="D2743" t="s">
        <v>130</v>
      </c>
      <c r="E2743" t="s">
        <v>4882</v>
      </c>
      <c r="F2743" t="s">
        <v>15</v>
      </c>
      <c r="G2743" t="s">
        <v>16</v>
      </c>
      <c r="H2743">
        <v>50000000</v>
      </c>
      <c r="I2743">
        <v>5.9</v>
      </c>
      <c r="J2743" t="str">
        <f>IF(ISNUMBER(SEARCH("|",D2743)),LEFT(D2743,SEARCH("|",D2743)-1),D2743)</f>
        <v>Action</v>
      </c>
      <c r="K2743">
        <f>(C2743-H2743)</f>
        <v>-8743723</v>
      </c>
      <c r="L2743">
        <f>CORREL(H2743:H6528,C2743:C6528)</f>
        <v>4.0370982366450855E-2</v>
      </c>
    </row>
    <row r="2744" spans="1:12">
      <c r="A2744" t="s">
        <v>1562</v>
      </c>
      <c r="B2744">
        <v>100</v>
      </c>
      <c r="C2744">
        <v>16247775</v>
      </c>
      <c r="D2744" t="s">
        <v>99</v>
      </c>
      <c r="E2744" t="s">
        <v>4883</v>
      </c>
      <c r="F2744" t="s">
        <v>15</v>
      </c>
      <c r="G2744" t="s">
        <v>16</v>
      </c>
      <c r="H2744">
        <v>25000000</v>
      </c>
      <c r="I2744">
        <v>5.5</v>
      </c>
      <c r="J2744" t="str">
        <f>IF(ISNUMBER(SEARCH("|",D2744)),LEFT(D2744,SEARCH("|",D2744)-1),D2744)</f>
        <v>Comedy</v>
      </c>
      <c r="K2744">
        <f>(C2744-H2744)</f>
        <v>-8752225</v>
      </c>
      <c r="L2744">
        <f>CORREL(H2744:H6529,C2744:C6529)</f>
        <v>4.0410494746628084E-2</v>
      </c>
    </row>
    <row r="2745" spans="1:12">
      <c r="A2745" t="s">
        <v>2355</v>
      </c>
      <c r="B2745">
        <v>102</v>
      </c>
      <c r="C2745">
        <v>11169531</v>
      </c>
      <c r="D2745" t="s">
        <v>96</v>
      </c>
      <c r="E2745" t="s">
        <v>4884</v>
      </c>
      <c r="F2745" t="s">
        <v>15</v>
      </c>
      <c r="G2745" t="s">
        <v>153</v>
      </c>
      <c r="H2745">
        <v>20000000</v>
      </c>
      <c r="I2745">
        <v>6.4</v>
      </c>
      <c r="J2745" t="str">
        <f>IF(ISNUMBER(SEARCH("|",D2745)),LEFT(D2745,SEARCH("|",D2745)-1),D2745)</f>
        <v>Comedy</v>
      </c>
      <c r="K2745">
        <f>(C2745-H2745)</f>
        <v>-8830469</v>
      </c>
      <c r="L2745">
        <f>CORREL(H2745:H6530,C2745:C6530)</f>
        <v>4.0374002044882389E-2</v>
      </c>
    </row>
    <row r="2746" spans="1:12">
      <c r="A2746" t="s">
        <v>2777</v>
      </c>
      <c r="B2746">
        <v>110</v>
      </c>
      <c r="C2746">
        <v>3148482</v>
      </c>
      <c r="D2746" t="s">
        <v>20</v>
      </c>
      <c r="E2746" t="s">
        <v>4885</v>
      </c>
      <c r="F2746" t="s">
        <v>15</v>
      </c>
      <c r="G2746" t="s">
        <v>16</v>
      </c>
      <c r="H2746">
        <v>12000000</v>
      </c>
      <c r="I2746">
        <v>7.1</v>
      </c>
      <c r="J2746" t="str">
        <f>IF(ISNUMBER(SEARCH("|",D2746)),LEFT(D2746,SEARCH("|",D2746)-1),D2746)</f>
        <v>Drama</v>
      </c>
      <c r="K2746">
        <f>(C2746-H2746)</f>
        <v>-8851518</v>
      </c>
      <c r="L2746">
        <f>CORREL(H2746:H6531,C2746:C6531)</f>
        <v>4.0314164853698362E-2</v>
      </c>
    </row>
    <row r="2747" spans="1:12">
      <c r="A2747" t="s">
        <v>4886</v>
      </c>
      <c r="B2747">
        <v>107</v>
      </c>
      <c r="C2747">
        <v>16118077</v>
      </c>
      <c r="D2747" t="s">
        <v>256</v>
      </c>
      <c r="E2747" t="s">
        <v>4887</v>
      </c>
      <c r="F2747" t="s">
        <v>15</v>
      </c>
      <c r="G2747" t="s">
        <v>16</v>
      </c>
      <c r="H2747">
        <v>25000000</v>
      </c>
      <c r="I2747">
        <v>5.6</v>
      </c>
      <c r="J2747" t="str">
        <f>IF(ISNUMBER(SEARCH("|",D2747)),LEFT(D2747,SEARCH("|",D2747)-1),D2747)</f>
        <v>Drama</v>
      </c>
      <c r="K2747">
        <f>(C2747-H2747)</f>
        <v>-8881923</v>
      </c>
      <c r="L2747">
        <f>CORREL(H2747:H6532,C2747:C6532)</f>
        <v>4.0211918486684713E-2</v>
      </c>
    </row>
    <row r="2748" spans="1:12">
      <c r="A2748" t="s">
        <v>4388</v>
      </c>
      <c r="B2748">
        <v>121</v>
      </c>
      <c r="C2748">
        <v>112935</v>
      </c>
      <c r="D2748" t="s">
        <v>256</v>
      </c>
      <c r="E2748" t="s">
        <v>4888</v>
      </c>
      <c r="F2748" t="s">
        <v>15</v>
      </c>
      <c r="G2748" t="s">
        <v>153</v>
      </c>
      <c r="H2748">
        <v>9000000</v>
      </c>
      <c r="I2748">
        <v>7.6</v>
      </c>
      <c r="J2748" t="str">
        <f>IF(ISNUMBER(SEARCH("|",D2748)),LEFT(D2748,SEARCH("|",D2748)-1),D2748)</f>
        <v>Drama</v>
      </c>
      <c r="K2748">
        <f>(C2748-H2748)</f>
        <v>-8887065</v>
      </c>
      <c r="L2748">
        <f>CORREL(H2748:H6533,C2748:C6533)</f>
        <v>4.0174636671346957E-2</v>
      </c>
    </row>
    <row r="2749" spans="1:12">
      <c r="A2749" t="s">
        <v>951</v>
      </c>
      <c r="B2749">
        <v>144</v>
      </c>
      <c r="C2749">
        <v>56083966</v>
      </c>
      <c r="D2749" t="s">
        <v>677</v>
      </c>
      <c r="E2749" t="s">
        <v>4889</v>
      </c>
      <c r="F2749" t="s">
        <v>15</v>
      </c>
      <c r="G2749" t="s">
        <v>16</v>
      </c>
      <c r="H2749">
        <v>65000000</v>
      </c>
      <c r="I2749">
        <v>6.9</v>
      </c>
      <c r="J2749" t="str">
        <f>IF(ISNUMBER(SEARCH("|",D2749)),LEFT(D2749,SEARCH("|",D2749)-1),D2749)</f>
        <v>Action</v>
      </c>
      <c r="K2749">
        <f>(C2749-H2749)</f>
        <v>-8916034</v>
      </c>
      <c r="L2749">
        <f>CORREL(H2749:H6534,C2749:C6534)</f>
        <v>4.0054278589362204E-2</v>
      </c>
    </row>
    <row r="2750" spans="1:12">
      <c r="A2750" t="s">
        <v>469</v>
      </c>
      <c r="B2750">
        <v>169</v>
      </c>
      <c r="C2750">
        <v>200069408</v>
      </c>
      <c r="D2750" t="s">
        <v>28</v>
      </c>
      <c r="E2750" t="s">
        <v>4890</v>
      </c>
      <c r="F2750" t="s">
        <v>15</v>
      </c>
      <c r="G2750" t="s">
        <v>16</v>
      </c>
      <c r="H2750">
        <v>209000000</v>
      </c>
      <c r="I2750">
        <v>6.1</v>
      </c>
      <c r="J2750" t="str">
        <f>IF(ISNUMBER(SEARCH("|",D2750)),LEFT(D2750,SEARCH("|",D2750)-1),D2750)</f>
        <v>Action</v>
      </c>
      <c r="K2750">
        <f>(C2750-H2750)</f>
        <v>-8930592</v>
      </c>
      <c r="L2750">
        <f>CORREL(H2750:H6535,C2750:C6535)</f>
        <v>4.0108581653844941E-2</v>
      </c>
    </row>
    <row r="2751" spans="1:12">
      <c r="A2751" t="s">
        <v>1000</v>
      </c>
      <c r="B2751">
        <v>111</v>
      </c>
      <c r="C2751">
        <v>36064910</v>
      </c>
      <c r="D2751" t="s">
        <v>600</v>
      </c>
      <c r="E2751" t="s">
        <v>4891</v>
      </c>
      <c r="F2751" t="s">
        <v>15</v>
      </c>
      <c r="G2751" t="s">
        <v>16</v>
      </c>
      <c r="H2751">
        <v>45000000</v>
      </c>
      <c r="I2751">
        <v>6.4</v>
      </c>
      <c r="J2751" t="str">
        <f>IF(ISNUMBER(SEARCH("|",D2751)),LEFT(D2751,SEARCH("|",D2751)-1),D2751)</f>
        <v>Action</v>
      </c>
      <c r="K2751">
        <f>(C2751-H2751)</f>
        <v>-8935090</v>
      </c>
      <c r="L2751">
        <f>CORREL(H2751:H6536,C2751:C6536)</f>
        <v>3.9113997504381416E-2</v>
      </c>
    </row>
    <row r="2752" spans="1:12">
      <c r="A2752" t="s">
        <v>334</v>
      </c>
      <c r="B2752">
        <v>136</v>
      </c>
      <c r="C2752">
        <v>241063875</v>
      </c>
      <c r="D2752" t="s">
        <v>133</v>
      </c>
      <c r="E2752" t="s">
        <v>4892</v>
      </c>
      <c r="F2752" t="s">
        <v>15</v>
      </c>
      <c r="G2752" t="s">
        <v>16</v>
      </c>
      <c r="H2752">
        <v>250000000</v>
      </c>
      <c r="I2752">
        <v>6.7</v>
      </c>
      <c r="J2752" t="str">
        <f>IF(ISNUMBER(SEARCH("|",D2752)),LEFT(D2752,SEARCH("|",D2752)-1),D2752)</f>
        <v>Action</v>
      </c>
      <c r="K2752">
        <f>(C2752-H2752)</f>
        <v>-8936125</v>
      </c>
      <c r="L2752">
        <f>CORREL(H2752:H6537,C2752:C6537)</f>
        <v>3.91438750727999E-2</v>
      </c>
    </row>
    <row r="2753" spans="1:12">
      <c r="A2753" t="s">
        <v>1712</v>
      </c>
      <c r="B2753">
        <v>120</v>
      </c>
      <c r="C2753">
        <v>1055654</v>
      </c>
      <c r="D2753" t="s">
        <v>2458</v>
      </c>
      <c r="E2753" t="s">
        <v>4893</v>
      </c>
      <c r="F2753" t="s">
        <v>15</v>
      </c>
      <c r="G2753" t="s">
        <v>1097</v>
      </c>
      <c r="H2753">
        <v>10000000</v>
      </c>
      <c r="I2753">
        <v>7.3</v>
      </c>
      <c r="J2753" t="str">
        <f>IF(ISNUMBER(SEARCH("|",D2753)),LEFT(D2753,SEARCH("|",D2753)-1),D2753)</f>
        <v>Drama</v>
      </c>
      <c r="K2753">
        <f>(C2753-H2753)</f>
        <v>-8944346</v>
      </c>
      <c r="L2753">
        <f>CORREL(H2753:H6538,C2753:C6538)</f>
        <v>3.7407637383669645E-2</v>
      </c>
    </row>
    <row r="2754" spans="1:12">
      <c r="A2754" t="s">
        <v>4894</v>
      </c>
      <c r="B2754">
        <v>125</v>
      </c>
      <c r="C2754">
        <v>10049886</v>
      </c>
      <c r="D2754" t="s">
        <v>998</v>
      </c>
      <c r="E2754" t="s">
        <v>4895</v>
      </c>
      <c r="F2754" t="s">
        <v>3875</v>
      </c>
      <c r="G2754" t="s">
        <v>90</v>
      </c>
      <c r="H2754">
        <v>19000000</v>
      </c>
      <c r="I2754">
        <v>8.6</v>
      </c>
      <c r="J2754" t="str">
        <f>IF(ISNUMBER(SEARCH("|",D2754)),LEFT(D2754,SEARCH("|",D2754)-1),D2754)</f>
        <v>Adventure</v>
      </c>
      <c r="K2754">
        <f>(C2754-H2754)</f>
        <v>-8950114</v>
      </c>
      <c r="L2754">
        <f>CORREL(H2754:H6539,C2754:C6539)</f>
        <v>3.7290193532382554E-2</v>
      </c>
    </row>
    <row r="2755" spans="1:12">
      <c r="A2755" t="s">
        <v>4896</v>
      </c>
      <c r="B2755">
        <v>124</v>
      </c>
      <c r="C2755">
        <v>51045801</v>
      </c>
      <c r="D2755" t="s">
        <v>20</v>
      </c>
      <c r="E2755" t="s">
        <v>4897</v>
      </c>
      <c r="F2755" t="s">
        <v>15</v>
      </c>
      <c r="G2755" t="s">
        <v>16</v>
      </c>
      <c r="H2755">
        <v>60000000</v>
      </c>
      <c r="I2755">
        <v>6.1</v>
      </c>
      <c r="J2755" t="str">
        <f>IF(ISNUMBER(SEARCH("|",D2755)),LEFT(D2755,SEARCH("|",D2755)-1),D2755)</f>
        <v>Drama</v>
      </c>
      <c r="K2755">
        <f>(C2755-H2755)</f>
        <v>-8954199</v>
      </c>
      <c r="L2755">
        <f>CORREL(H2755:H6540,C2755:C6540)</f>
        <v>3.7223418964222044E-2</v>
      </c>
    </row>
    <row r="2756" spans="1:12">
      <c r="A2756" t="s">
        <v>1141</v>
      </c>
      <c r="B2756">
        <v>103</v>
      </c>
      <c r="C2756">
        <v>11034436</v>
      </c>
      <c r="D2756" t="s">
        <v>4898</v>
      </c>
      <c r="E2756" t="s">
        <v>4899</v>
      </c>
      <c r="F2756" t="s">
        <v>15</v>
      </c>
      <c r="G2756" t="s">
        <v>153</v>
      </c>
      <c r="H2756">
        <v>20000000</v>
      </c>
      <c r="I2756">
        <v>7.1</v>
      </c>
      <c r="J2756" t="str">
        <f>IF(ISNUMBER(SEARCH("|",D2756)),LEFT(D2756,SEARCH("|",D2756)-1),D2756)</f>
        <v>Comedy</v>
      </c>
      <c r="K2756">
        <f>(C2756-H2756)</f>
        <v>-8965564</v>
      </c>
      <c r="L2756">
        <f>CORREL(H2756:H6541,C2756:C6541)</f>
        <v>3.7277504931978157E-2</v>
      </c>
    </row>
    <row r="2757" spans="1:12">
      <c r="A2757" t="s">
        <v>4780</v>
      </c>
      <c r="B2757">
        <v>96</v>
      </c>
      <c r="C2757">
        <v>16027866</v>
      </c>
      <c r="D2757" t="s">
        <v>215</v>
      </c>
      <c r="E2757" t="s">
        <v>4900</v>
      </c>
      <c r="F2757" t="s">
        <v>15</v>
      </c>
      <c r="G2757" t="s">
        <v>357</v>
      </c>
      <c r="H2757">
        <v>25000000</v>
      </c>
      <c r="I2757">
        <v>5.0999999999999996</v>
      </c>
      <c r="J2757" t="str">
        <f>IF(ISNUMBER(SEARCH("|",D2757)),LEFT(D2757,SEARCH("|",D2757)-1),D2757)</f>
        <v>Action</v>
      </c>
      <c r="K2757">
        <f>(C2757-H2757)</f>
        <v>-8972134</v>
      </c>
      <c r="L2757">
        <f>CORREL(H2757:H6542,C2757:C6542)</f>
        <v>3.7215713636983228E-2</v>
      </c>
    </row>
    <row r="2758" spans="1:12">
      <c r="A2758" t="s">
        <v>4901</v>
      </c>
      <c r="B2758">
        <v>96</v>
      </c>
      <c r="C2758">
        <v>27445</v>
      </c>
      <c r="D2758" t="s">
        <v>4902</v>
      </c>
      <c r="E2758" t="s">
        <v>4903</v>
      </c>
      <c r="F2758" t="s">
        <v>15</v>
      </c>
      <c r="G2758" t="s">
        <v>16</v>
      </c>
      <c r="H2758">
        <v>9000000</v>
      </c>
      <c r="I2758">
        <v>5.3</v>
      </c>
      <c r="J2758" t="str">
        <f>IF(ISNUMBER(SEARCH("|",D2758)),LEFT(D2758,SEARCH("|",D2758)-1),D2758)</f>
        <v>Action</v>
      </c>
      <c r="K2758">
        <f>(C2758-H2758)</f>
        <v>-8972555</v>
      </c>
      <c r="L2758">
        <f>CORREL(H2758:H6543,C2758:C6543)</f>
        <v>3.7177807913801965E-2</v>
      </c>
    </row>
    <row r="2759" spans="1:12">
      <c r="A2759" t="s">
        <v>4904</v>
      </c>
      <c r="B2759">
        <v>104</v>
      </c>
      <c r="C2759">
        <v>1011054</v>
      </c>
      <c r="D2759" t="s">
        <v>716</v>
      </c>
      <c r="E2759" t="s">
        <v>4905</v>
      </c>
      <c r="F2759" t="s">
        <v>15</v>
      </c>
      <c r="G2759" t="s">
        <v>472</v>
      </c>
      <c r="H2759">
        <v>10000000</v>
      </c>
      <c r="I2759">
        <v>7.2</v>
      </c>
      <c r="J2759" t="str">
        <f>IF(ISNUMBER(SEARCH("|",D2759)),LEFT(D2759,SEARCH("|",D2759)-1),D2759)</f>
        <v>Crime</v>
      </c>
      <c r="K2759">
        <f>(C2759-H2759)</f>
        <v>-8988946</v>
      </c>
      <c r="L2759">
        <f>CORREL(H2759:H6544,C2759:C6544)</f>
        <v>3.7053194562562244E-2</v>
      </c>
    </row>
    <row r="2760" spans="1:12">
      <c r="A2760" t="s">
        <v>4906</v>
      </c>
      <c r="B2760">
        <v>96</v>
      </c>
      <c r="C2760">
        <v>162</v>
      </c>
      <c r="D2760" t="s">
        <v>215</v>
      </c>
      <c r="E2760" t="s">
        <v>4907</v>
      </c>
      <c r="F2760" t="s">
        <v>15</v>
      </c>
      <c r="G2760" t="s">
        <v>4908</v>
      </c>
      <c r="H2760">
        <v>9000000</v>
      </c>
      <c r="I2760">
        <v>5.7</v>
      </c>
      <c r="J2760" t="str">
        <f>IF(ISNUMBER(SEARCH("|",D2760)),LEFT(D2760,SEARCH("|",D2760)-1),D2760)</f>
        <v>Action</v>
      </c>
      <c r="K2760">
        <f>(C2760-H2760)</f>
        <v>-8999838</v>
      </c>
      <c r="L2760">
        <f>CORREL(H2760:H6545,C2760:C6545)</f>
        <v>3.6934430251654243E-2</v>
      </c>
    </row>
    <row r="2761" spans="1:12">
      <c r="A2761" t="s">
        <v>498</v>
      </c>
      <c r="B2761">
        <v>227</v>
      </c>
      <c r="C2761">
        <v>6000000</v>
      </c>
      <c r="D2761" t="s">
        <v>4909</v>
      </c>
      <c r="E2761" t="s">
        <v>4910</v>
      </c>
      <c r="F2761" t="s">
        <v>15</v>
      </c>
      <c r="G2761" t="s">
        <v>153</v>
      </c>
      <c r="H2761">
        <v>15000000</v>
      </c>
      <c r="I2761">
        <v>8.4</v>
      </c>
      <c r="J2761" t="str">
        <f>IF(ISNUMBER(SEARCH("|",D2761)),LEFT(D2761,SEARCH("|",D2761)-1),D2761)</f>
        <v>Adventure</v>
      </c>
      <c r="K2761">
        <f>(C2761-H2761)</f>
        <v>-9000000</v>
      </c>
      <c r="L2761">
        <f>CORREL(H2761:H6546,C2761:C6546)</f>
        <v>3.6809059733273905E-2</v>
      </c>
    </row>
    <row r="2762" spans="1:12">
      <c r="A2762" t="s">
        <v>3549</v>
      </c>
      <c r="B2762">
        <v>104</v>
      </c>
      <c r="C2762">
        <v>16999046</v>
      </c>
      <c r="D2762" t="s">
        <v>464</v>
      </c>
      <c r="E2762" t="s">
        <v>4911</v>
      </c>
      <c r="F2762" t="s">
        <v>15</v>
      </c>
      <c r="G2762" t="s">
        <v>472</v>
      </c>
      <c r="H2762">
        <v>26000000</v>
      </c>
      <c r="I2762">
        <v>5.8</v>
      </c>
      <c r="J2762" t="str">
        <f>IF(ISNUMBER(SEARCH("|",D2762)),LEFT(D2762,SEARCH("|",D2762)-1),D2762)</f>
        <v>Drama</v>
      </c>
      <c r="K2762">
        <f>(C2762-H2762)</f>
        <v>-9000954</v>
      </c>
      <c r="L2762">
        <f>CORREL(H2762:H6547,C2762:C6547)</f>
        <v>3.6719318952732054E-2</v>
      </c>
    </row>
    <row r="2763" spans="1:12">
      <c r="A2763" t="s">
        <v>746</v>
      </c>
      <c r="B2763">
        <v>107</v>
      </c>
      <c r="C2763">
        <v>30993544</v>
      </c>
      <c r="D2763" t="s">
        <v>233</v>
      </c>
      <c r="E2763" t="s">
        <v>4912</v>
      </c>
      <c r="F2763" t="s">
        <v>15</v>
      </c>
      <c r="G2763" t="s">
        <v>16</v>
      </c>
      <c r="H2763">
        <v>40000000</v>
      </c>
      <c r="I2763">
        <v>6.5</v>
      </c>
      <c r="J2763" t="str">
        <f>IF(ISNUMBER(SEARCH("|",D2763)),LEFT(D2763,SEARCH("|",D2763)-1),D2763)</f>
        <v>Comedy</v>
      </c>
      <c r="K2763">
        <f>(C2763-H2763)</f>
        <v>-9006456</v>
      </c>
      <c r="L2763">
        <f>CORREL(H2763:H6548,C2763:C6548)</f>
        <v>3.6685125202856946E-2</v>
      </c>
    </row>
    <row r="2764" spans="1:12">
      <c r="A2764" t="s">
        <v>139</v>
      </c>
      <c r="B2764">
        <v>98</v>
      </c>
      <c r="C2764">
        <v>1987762</v>
      </c>
      <c r="D2764" t="s">
        <v>864</v>
      </c>
      <c r="E2764" t="s">
        <v>4913</v>
      </c>
      <c r="F2764" t="s">
        <v>15</v>
      </c>
      <c r="G2764" t="s">
        <v>16</v>
      </c>
      <c r="H2764">
        <v>11000000</v>
      </c>
      <c r="I2764">
        <v>6.7</v>
      </c>
      <c r="J2764" t="str">
        <f>IF(ISNUMBER(SEARCH("|",D2764)),LEFT(D2764,SEARCH("|",D2764)-1),D2764)</f>
        <v>Crime</v>
      </c>
      <c r="K2764">
        <f>(C2764-H2764)</f>
        <v>-9012238</v>
      </c>
      <c r="L2764">
        <f>CORREL(H2764:H6549,C2764:C6549)</f>
        <v>3.6702716652249424E-2</v>
      </c>
    </row>
    <row r="2765" spans="1:12">
      <c r="A2765" t="s">
        <v>3192</v>
      </c>
      <c r="B2765">
        <v>117</v>
      </c>
      <c r="C2765">
        <v>30981850</v>
      </c>
      <c r="D2765" t="s">
        <v>4914</v>
      </c>
      <c r="E2765" t="s">
        <v>4915</v>
      </c>
      <c r="F2765" t="s">
        <v>15</v>
      </c>
      <c r="G2765" t="s">
        <v>16</v>
      </c>
      <c r="H2765">
        <v>40000000</v>
      </c>
      <c r="I2765">
        <v>5</v>
      </c>
      <c r="J2765" t="str">
        <f>IF(ISNUMBER(SEARCH("|",D2765)),LEFT(D2765,SEARCH("|",D2765)-1),D2765)</f>
        <v>Biography</v>
      </c>
      <c r="K2765">
        <f>(C2765-H2765)</f>
        <v>-9018150</v>
      </c>
      <c r="L2765">
        <f>CORREL(H2765:H6550,C2765:C6550)</f>
        <v>3.6588952474085612E-2</v>
      </c>
    </row>
    <row r="2766" spans="1:12">
      <c r="A2766" t="s">
        <v>4916</v>
      </c>
      <c r="B2766">
        <v>108</v>
      </c>
      <c r="C2766">
        <v>20981633</v>
      </c>
      <c r="D2766" t="s">
        <v>1635</v>
      </c>
      <c r="E2766" t="s">
        <v>4917</v>
      </c>
      <c r="F2766" t="s">
        <v>15</v>
      </c>
      <c r="G2766" t="s">
        <v>16</v>
      </c>
      <c r="H2766">
        <v>30000000</v>
      </c>
      <c r="I2766">
        <v>5.9</v>
      </c>
      <c r="J2766" t="str">
        <f>IF(ISNUMBER(SEARCH("|",D2766)),LEFT(D2766,SEARCH("|",D2766)-1),D2766)</f>
        <v>Drama</v>
      </c>
      <c r="K2766">
        <f>(C2766-H2766)</f>
        <v>-9018367</v>
      </c>
      <c r="L2766">
        <f>CORREL(H2766:H6551,C2766:C6551)</f>
        <v>3.6606493777563254E-2</v>
      </c>
    </row>
    <row r="2767" spans="1:12">
      <c r="A2767" t="s">
        <v>3723</v>
      </c>
      <c r="B2767">
        <v>114</v>
      </c>
      <c r="C2767">
        <v>40905277</v>
      </c>
      <c r="D2767" t="s">
        <v>864</v>
      </c>
      <c r="E2767" t="s">
        <v>4918</v>
      </c>
      <c r="F2767" t="s">
        <v>15</v>
      </c>
      <c r="G2767" t="s">
        <v>16</v>
      </c>
      <c r="H2767">
        <v>50000000</v>
      </c>
      <c r="I2767">
        <v>6.5</v>
      </c>
      <c r="J2767" t="str">
        <f>IF(ISNUMBER(SEARCH("|",D2767)),LEFT(D2767,SEARCH("|",D2767)-1),D2767)</f>
        <v>Crime</v>
      </c>
      <c r="K2767">
        <f>(C2767-H2767)</f>
        <v>-9094723</v>
      </c>
      <c r="L2767">
        <f>CORREL(H2767:H6552,C2767:C6552)</f>
        <v>3.6589070659551373E-2</v>
      </c>
    </row>
    <row r="2768" spans="1:12">
      <c r="A2768" t="s">
        <v>4919</v>
      </c>
      <c r="B2768">
        <v>93</v>
      </c>
      <c r="C2768">
        <v>900926</v>
      </c>
      <c r="D2768" t="s">
        <v>96</v>
      </c>
      <c r="E2768" t="s">
        <v>4920</v>
      </c>
      <c r="F2768" t="s">
        <v>15</v>
      </c>
      <c r="G2768" t="s">
        <v>16</v>
      </c>
      <c r="H2768">
        <v>10000000</v>
      </c>
      <c r="I2768">
        <v>5.3</v>
      </c>
      <c r="J2768" t="str">
        <f>IF(ISNUMBER(SEARCH("|",D2768)),LEFT(D2768,SEARCH("|",D2768)-1),D2768)</f>
        <v>Comedy</v>
      </c>
      <c r="K2768">
        <f>(C2768-H2768)</f>
        <v>-9099074</v>
      </c>
      <c r="L2768">
        <f>CORREL(H2768:H6553,C2768:C6553)</f>
        <v>3.6630513095465334E-2</v>
      </c>
    </row>
    <row r="2769" spans="1:12">
      <c r="A2769" t="s">
        <v>4921</v>
      </c>
      <c r="B2769">
        <v>90</v>
      </c>
      <c r="C2769">
        <v>882290</v>
      </c>
      <c r="D2769" t="s">
        <v>4922</v>
      </c>
      <c r="E2769" t="s">
        <v>4923</v>
      </c>
      <c r="F2769" t="s">
        <v>15</v>
      </c>
      <c r="G2769" t="s">
        <v>138</v>
      </c>
      <c r="H2769">
        <v>10000000</v>
      </c>
      <c r="I2769">
        <v>6.5</v>
      </c>
      <c r="J2769" t="str">
        <f>IF(ISNUMBER(SEARCH("|",D2769)),LEFT(D2769,SEARCH("|",D2769)-1),D2769)</f>
        <v>Action</v>
      </c>
      <c r="K2769">
        <f>(C2769-H2769)</f>
        <v>-9117710</v>
      </c>
      <c r="L2769">
        <f>CORREL(H2769:H6554,C2769:C6554)</f>
        <v>3.6509728507189719E-2</v>
      </c>
    </row>
    <row r="2770" spans="1:12">
      <c r="A2770" t="s">
        <v>3896</v>
      </c>
      <c r="B2770">
        <v>82</v>
      </c>
      <c r="C2770">
        <v>25871834</v>
      </c>
      <c r="D2770" t="s">
        <v>4924</v>
      </c>
      <c r="E2770" t="s">
        <v>4925</v>
      </c>
      <c r="F2770" t="s">
        <v>15</v>
      </c>
      <c r="G2770" t="s">
        <v>16</v>
      </c>
      <c r="H2770">
        <v>35000000</v>
      </c>
      <c r="I2770">
        <v>4.5</v>
      </c>
      <c r="J2770" t="str">
        <f>IF(ISNUMBER(SEARCH("|",D2770)),LEFT(D2770,SEARCH("|",D2770)-1),D2770)</f>
        <v>Action</v>
      </c>
      <c r="K2770">
        <f>(C2770-H2770)</f>
        <v>-9128166</v>
      </c>
      <c r="L2770">
        <f>CORREL(H2770:H6555,C2770:C6555)</f>
        <v>3.638854974590805E-2</v>
      </c>
    </row>
    <row r="2771" spans="1:12">
      <c r="A2771" t="s">
        <v>4926</v>
      </c>
      <c r="B2771">
        <v>95</v>
      </c>
      <c r="C2771">
        <v>866778</v>
      </c>
      <c r="D2771" t="s">
        <v>20</v>
      </c>
      <c r="E2771" t="s">
        <v>4927</v>
      </c>
      <c r="F2771" t="s">
        <v>15</v>
      </c>
      <c r="G2771" t="s">
        <v>1814</v>
      </c>
      <c r="H2771">
        <v>10000000</v>
      </c>
      <c r="I2771">
        <v>6.7</v>
      </c>
      <c r="J2771" t="str">
        <f>IF(ISNUMBER(SEARCH("|",D2771)),LEFT(D2771,SEARCH("|",D2771)-1),D2771)</f>
        <v>Drama</v>
      </c>
      <c r="K2771">
        <f>(C2771-H2771)</f>
        <v>-9133222</v>
      </c>
      <c r="L2771">
        <f>CORREL(H2771:H6556,C2771:C6556)</f>
        <v>3.6389476965098734E-2</v>
      </c>
    </row>
    <row r="2772" spans="1:12">
      <c r="A2772" t="s">
        <v>459</v>
      </c>
      <c r="B2772">
        <v>101</v>
      </c>
      <c r="C2772">
        <v>25863915</v>
      </c>
      <c r="D2772" t="s">
        <v>1277</v>
      </c>
      <c r="E2772" t="s">
        <v>4928</v>
      </c>
      <c r="F2772" t="s">
        <v>15</v>
      </c>
      <c r="G2772" t="s">
        <v>16</v>
      </c>
      <c r="H2772">
        <v>35000000</v>
      </c>
      <c r="I2772">
        <v>5.0999999999999996</v>
      </c>
      <c r="J2772" t="str">
        <f>IF(ISNUMBER(SEARCH("|",D2772)),LEFT(D2772,SEARCH("|",D2772)-1),D2772)</f>
        <v>Action</v>
      </c>
      <c r="K2772">
        <f>(C2772-H2772)</f>
        <v>-9136085</v>
      </c>
      <c r="L2772">
        <f>CORREL(H2772:H6557,C2772:C6557)</f>
        <v>3.6267830794903151E-2</v>
      </c>
    </row>
    <row r="2773" spans="1:12">
      <c r="A2773" t="s">
        <v>4929</v>
      </c>
      <c r="B2773">
        <v>93</v>
      </c>
      <c r="C2773">
        <v>50818750</v>
      </c>
      <c r="D2773" t="s">
        <v>118</v>
      </c>
      <c r="E2773" t="s">
        <v>4930</v>
      </c>
      <c r="F2773" t="s">
        <v>15</v>
      </c>
      <c r="G2773" t="s">
        <v>153</v>
      </c>
      <c r="H2773">
        <v>60000000</v>
      </c>
      <c r="I2773">
        <v>6.1</v>
      </c>
      <c r="J2773" t="str">
        <f>IF(ISNUMBER(SEARCH("|",D2773)),LEFT(D2773,SEARCH("|",D2773)-1),D2773)</f>
        <v>Adventure</v>
      </c>
      <c r="K2773">
        <f>(C2773-H2773)</f>
        <v>-9181250</v>
      </c>
      <c r="L2773">
        <f>CORREL(H2773:H6558,C2773:C6558)</f>
        <v>3.6268645982839742E-2</v>
      </c>
    </row>
    <row r="2774" spans="1:12">
      <c r="A2774" t="s">
        <v>4931</v>
      </c>
      <c r="B2774">
        <v>96</v>
      </c>
      <c r="C2774">
        <v>50807639</v>
      </c>
      <c r="D2774" t="s">
        <v>118</v>
      </c>
      <c r="E2774" t="s">
        <v>4932</v>
      </c>
      <c r="F2774" t="s">
        <v>15</v>
      </c>
      <c r="G2774" t="s">
        <v>16</v>
      </c>
      <c r="H2774">
        <v>60000000</v>
      </c>
      <c r="I2774">
        <v>6.8</v>
      </c>
      <c r="J2774" t="str">
        <f>IF(ISNUMBER(SEARCH("|",D2774)),LEFT(D2774,SEARCH("|",D2774)-1),D2774)</f>
        <v>Adventure</v>
      </c>
      <c r="K2774">
        <f>(C2774-H2774)</f>
        <v>-9192361</v>
      </c>
      <c r="L2774">
        <f>CORREL(H2774:H6559,C2774:C6559)</f>
        <v>3.632348783384097E-2</v>
      </c>
    </row>
    <row r="2775" spans="1:12">
      <c r="A2775" t="s">
        <v>422</v>
      </c>
      <c r="B2775">
        <v>107</v>
      </c>
      <c r="C2775">
        <v>12784713</v>
      </c>
      <c r="D2775" t="s">
        <v>96</v>
      </c>
      <c r="E2775" t="s">
        <v>4933</v>
      </c>
      <c r="F2775" t="s">
        <v>15</v>
      </c>
      <c r="G2775" t="s">
        <v>16</v>
      </c>
      <c r="H2775">
        <v>22000000</v>
      </c>
      <c r="I2775">
        <v>6.7</v>
      </c>
      <c r="J2775" t="str">
        <f>IF(ISNUMBER(SEARCH("|",D2775)),LEFT(D2775,SEARCH("|",D2775)-1),D2775)</f>
        <v>Comedy</v>
      </c>
      <c r="K2775">
        <f>(C2775-H2775)</f>
        <v>-9215287</v>
      </c>
      <c r="L2775">
        <f>CORREL(H2775:H6560,C2775:C6560)</f>
        <v>3.6378446622354378E-2</v>
      </c>
    </row>
    <row r="2776" spans="1:12">
      <c r="A2776" t="s">
        <v>1707</v>
      </c>
      <c r="B2776">
        <v>120</v>
      </c>
      <c r="C2776">
        <v>75754670</v>
      </c>
      <c r="D2776" t="s">
        <v>4934</v>
      </c>
      <c r="E2776" t="s">
        <v>4935</v>
      </c>
      <c r="F2776" t="s">
        <v>15</v>
      </c>
      <c r="G2776" t="s">
        <v>16</v>
      </c>
      <c r="H2776">
        <v>85000000</v>
      </c>
      <c r="I2776">
        <v>7</v>
      </c>
      <c r="J2776" t="str">
        <f>IF(ISNUMBER(SEARCH("|",D2776)),LEFT(D2776,SEARCH("|",D2776)-1),D2776)</f>
        <v>Action</v>
      </c>
      <c r="K2776">
        <f>(C2776-H2776)</f>
        <v>-9245330</v>
      </c>
      <c r="L2776">
        <f>CORREL(H2776:H6561,C2776:C6561)</f>
        <v>3.6323771921071543E-2</v>
      </c>
    </row>
    <row r="2777" spans="1:12">
      <c r="A2777" t="s">
        <v>69</v>
      </c>
      <c r="B2777">
        <v>106</v>
      </c>
      <c r="C2777">
        <v>78747585</v>
      </c>
      <c r="D2777" t="s">
        <v>4936</v>
      </c>
      <c r="E2777" t="s">
        <v>4937</v>
      </c>
      <c r="F2777" t="s">
        <v>15</v>
      </c>
      <c r="G2777" t="s">
        <v>16</v>
      </c>
      <c r="H2777">
        <v>88000000</v>
      </c>
      <c r="I2777">
        <v>5.6</v>
      </c>
      <c r="J2777" t="str">
        <f>IF(ISNUMBER(SEARCH("|",D2777)),LEFT(D2777,SEARCH("|",D2777)-1),D2777)</f>
        <v>Action</v>
      </c>
      <c r="K2777">
        <f>(C2777-H2777)</f>
        <v>-9252415</v>
      </c>
      <c r="L2777">
        <f>CORREL(H2777:H6562,C2777:C6562)</f>
        <v>3.6364603184004078E-2</v>
      </c>
    </row>
    <row r="2778" spans="1:12">
      <c r="A2778" t="s">
        <v>1591</v>
      </c>
      <c r="B2778">
        <v>96</v>
      </c>
      <c r="C2778">
        <v>8742261</v>
      </c>
      <c r="D2778" t="s">
        <v>1645</v>
      </c>
      <c r="E2778" t="s">
        <v>4938</v>
      </c>
      <c r="F2778" t="s">
        <v>15</v>
      </c>
      <c r="G2778" t="s">
        <v>472</v>
      </c>
      <c r="H2778">
        <v>18000000</v>
      </c>
      <c r="I2778">
        <v>3.7</v>
      </c>
      <c r="J2778" t="str">
        <f>IF(ISNUMBER(SEARCH("|",D2778)),LEFT(D2778,SEARCH("|",D2778)-1),D2778)</f>
        <v>Action</v>
      </c>
      <c r="K2778">
        <f>(C2778-H2778)</f>
        <v>-9257739</v>
      </c>
      <c r="L2778">
        <f>CORREL(H2778:H6563,C2778:C6563)</f>
        <v>3.6399337712288579E-2</v>
      </c>
    </row>
    <row r="2779" spans="1:12">
      <c r="A2779" t="s">
        <v>3014</v>
      </c>
      <c r="B2779">
        <v>107</v>
      </c>
      <c r="C2779">
        <v>4741987</v>
      </c>
      <c r="D2779" t="s">
        <v>256</v>
      </c>
      <c r="E2779" t="s">
        <v>4939</v>
      </c>
      <c r="F2779" t="s">
        <v>15</v>
      </c>
      <c r="G2779" t="s">
        <v>16</v>
      </c>
      <c r="H2779">
        <v>14000000</v>
      </c>
      <c r="I2779">
        <v>6.6</v>
      </c>
      <c r="J2779" t="str">
        <f>IF(ISNUMBER(SEARCH("|",D2779)),LEFT(D2779,SEARCH("|",D2779)-1),D2779)</f>
        <v>Drama</v>
      </c>
      <c r="K2779">
        <f>(C2779-H2779)</f>
        <v>-9258013</v>
      </c>
      <c r="L2779">
        <f>CORREL(H2779:H6564,C2779:C6564)</f>
        <v>3.6323818756444103E-2</v>
      </c>
    </row>
    <row r="2780" spans="1:12">
      <c r="A2780" t="s">
        <v>4940</v>
      </c>
      <c r="B2780">
        <v>87</v>
      </c>
      <c r="C2780">
        <v>53715611</v>
      </c>
      <c r="D2780" t="s">
        <v>462</v>
      </c>
      <c r="E2780" t="s">
        <v>4941</v>
      </c>
      <c r="F2780" t="s">
        <v>15</v>
      </c>
      <c r="G2780" t="s">
        <v>16</v>
      </c>
      <c r="H2780">
        <v>63000000</v>
      </c>
      <c r="I2780">
        <v>5.7</v>
      </c>
      <c r="J2780" t="str">
        <f>IF(ISNUMBER(SEARCH("|",D2780)),LEFT(D2780,SEARCH("|",D2780)-1),D2780)</f>
        <v>Action</v>
      </c>
      <c r="K2780">
        <f>(C2780-H2780)</f>
        <v>-9284389</v>
      </c>
      <c r="L2780">
        <f>CORREL(H2780:H6565,C2780:C6565)</f>
        <v>3.6225488169237909E-2</v>
      </c>
    </row>
    <row r="2781" spans="1:12">
      <c r="A2781" t="s">
        <v>3747</v>
      </c>
      <c r="B2781">
        <v>99</v>
      </c>
      <c r="C2781">
        <v>5702083</v>
      </c>
      <c r="D2781" t="s">
        <v>1012</v>
      </c>
      <c r="E2781" t="s">
        <v>4942</v>
      </c>
      <c r="F2781" t="s">
        <v>15</v>
      </c>
      <c r="G2781" t="s">
        <v>153</v>
      </c>
      <c r="H2781">
        <v>15000000</v>
      </c>
      <c r="I2781">
        <v>6.5</v>
      </c>
      <c r="J2781" t="str">
        <f>IF(ISNUMBER(SEARCH("|",D2781)),LEFT(D2781,SEARCH("|",D2781)-1),D2781)</f>
        <v>Biography</v>
      </c>
      <c r="K2781">
        <f>(C2781-H2781)</f>
        <v>-9297917</v>
      </c>
      <c r="L2781">
        <f>CORREL(H2781:H6566,C2781:C6566)</f>
        <v>3.6282952682915738E-2</v>
      </c>
    </row>
    <row r="2782" spans="1:12">
      <c r="A2782" t="s">
        <v>298</v>
      </c>
      <c r="B2782">
        <v>90</v>
      </c>
      <c r="C2782">
        <v>16647384</v>
      </c>
      <c r="D2782" t="s">
        <v>1060</v>
      </c>
      <c r="E2782" t="s">
        <v>4943</v>
      </c>
      <c r="F2782" t="s">
        <v>15</v>
      </c>
      <c r="G2782" t="s">
        <v>16</v>
      </c>
      <c r="H2782">
        <v>26000000</v>
      </c>
      <c r="I2782">
        <v>5.0999999999999996</v>
      </c>
      <c r="J2782" t="str">
        <f>IF(ISNUMBER(SEARCH("|",D2782)),LEFT(D2782,SEARCH("|",D2782)-1),D2782)</f>
        <v>Adventure</v>
      </c>
      <c r="K2782">
        <f>(C2782-H2782)</f>
        <v>-9352616</v>
      </c>
      <c r="L2782">
        <f>CORREL(H2782:H6567,C2782:C6567)</f>
        <v>3.6190113341954273E-2</v>
      </c>
    </row>
    <row r="2783" spans="1:12">
      <c r="A2783" t="s">
        <v>1200</v>
      </c>
      <c r="B2783">
        <v>159</v>
      </c>
      <c r="C2783">
        <v>55637680</v>
      </c>
      <c r="D2783" t="s">
        <v>80</v>
      </c>
      <c r="E2783" t="s">
        <v>4944</v>
      </c>
      <c r="F2783" t="s">
        <v>15</v>
      </c>
      <c r="G2783" t="s">
        <v>153</v>
      </c>
      <c r="H2783">
        <v>65000000</v>
      </c>
      <c r="I2783">
        <v>7.3</v>
      </c>
      <c r="J2783" t="str">
        <f>IF(ISNUMBER(SEARCH("|",D2783)),LEFT(D2783,SEARCH("|",D2783)-1),D2783)</f>
        <v>Drama</v>
      </c>
      <c r="K2783">
        <f>(C2783-H2783)</f>
        <v>-9362320</v>
      </c>
      <c r="L2783">
        <f>CORREL(H2783:H6568,C2783:C6568)</f>
        <v>3.6153840782691668E-2</v>
      </c>
    </row>
    <row r="2784" spans="1:12">
      <c r="A2784" t="s">
        <v>1659</v>
      </c>
      <c r="B2784">
        <v>96</v>
      </c>
      <c r="C2784">
        <v>35617599</v>
      </c>
      <c r="D2784" t="s">
        <v>2770</v>
      </c>
      <c r="E2784" t="s">
        <v>4945</v>
      </c>
      <c r="F2784" t="s">
        <v>15</v>
      </c>
      <c r="G2784" t="s">
        <v>16</v>
      </c>
      <c r="H2784">
        <v>45000000</v>
      </c>
      <c r="I2784">
        <v>5.9</v>
      </c>
      <c r="J2784" t="str">
        <f>IF(ISNUMBER(SEARCH("|",D2784)),LEFT(D2784,SEARCH("|",D2784)-1),D2784)</f>
        <v>Drama</v>
      </c>
      <c r="K2784">
        <f>(C2784-H2784)</f>
        <v>-9382401</v>
      </c>
      <c r="L2784">
        <f>CORREL(H2784:H6569,C2784:C6569)</f>
        <v>3.6212203305604491E-2</v>
      </c>
    </row>
    <row r="2785" spans="1:12">
      <c r="A2785" t="s">
        <v>359</v>
      </c>
      <c r="B2785">
        <v>89</v>
      </c>
      <c r="C2785">
        <v>598645</v>
      </c>
      <c r="D2785" t="s">
        <v>128</v>
      </c>
      <c r="E2785" t="s">
        <v>4946</v>
      </c>
      <c r="F2785" t="s">
        <v>15</v>
      </c>
      <c r="G2785" t="s">
        <v>153</v>
      </c>
      <c r="H2785">
        <v>10000000</v>
      </c>
      <c r="I2785">
        <v>3.6</v>
      </c>
      <c r="J2785" t="str">
        <f>IF(ISNUMBER(SEARCH("|",D2785)),LEFT(D2785,SEARCH("|",D2785)-1),D2785)</f>
        <v>Comedy</v>
      </c>
      <c r="K2785">
        <f>(C2785-H2785)</f>
        <v>-9401355</v>
      </c>
      <c r="L2785">
        <f>CORREL(H2785:H6570,C2785:C6570)</f>
        <v>3.6243002376961882E-2</v>
      </c>
    </row>
    <row r="2786" spans="1:12">
      <c r="A2786" t="s">
        <v>4947</v>
      </c>
      <c r="B2786">
        <v>107</v>
      </c>
      <c r="C2786">
        <v>578527</v>
      </c>
      <c r="D2786" t="s">
        <v>1570</v>
      </c>
      <c r="E2786" t="s">
        <v>4948</v>
      </c>
      <c r="F2786" t="s">
        <v>15</v>
      </c>
      <c r="G2786" t="s">
        <v>16</v>
      </c>
      <c r="H2786">
        <v>10000000</v>
      </c>
      <c r="I2786">
        <v>5.7</v>
      </c>
      <c r="J2786" t="str">
        <f>IF(ISNUMBER(SEARCH("|",D2786)),LEFT(D2786,SEARCH("|",D2786)-1),D2786)</f>
        <v>Action</v>
      </c>
      <c r="K2786">
        <f>(C2786-H2786)</f>
        <v>-9421473</v>
      </c>
      <c r="L2786">
        <f>CORREL(H2786:H6571,C2786:C6571)</f>
        <v>3.6119019247118862E-2</v>
      </c>
    </row>
    <row r="2787" spans="1:12">
      <c r="A2787" t="s">
        <v>1302</v>
      </c>
      <c r="B2787">
        <v>96</v>
      </c>
      <c r="C2787">
        <v>10569071</v>
      </c>
      <c r="D2787" t="s">
        <v>96</v>
      </c>
      <c r="E2787" t="s">
        <v>4949</v>
      </c>
      <c r="F2787" t="s">
        <v>15</v>
      </c>
      <c r="G2787" t="s">
        <v>16</v>
      </c>
      <c r="H2787">
        <v>20000000</v>
      </c>
      <c r="I2787">
        <v>7.4</v>
      </c>
      <c r="J2787" t="str">
        <f>IF(ISNUMBER(SEARCH("|",D2787)),LEFT(D2787,SEARCH("|",D2787)-1),D2787)</f>
        <v>Comedy</v>
      </c>
      <c r="K2787">
        <f>(C2787-H2787)</f>
        <v>-9430929</v>
      </c>
      <c r="L2787">
        <f>CORREL(H2787:H6572,C2787:C6572)</f>
        <v>3.5994619062599348E-2</v>
      </c>
    </row>
    <row r="2788" spans="1:12">
      <c r="A2788" t="s">
        <v>4950</v>
      </c>
      <c r="B2788">
        <v>106</v>
      </c>
      <c r="C2788">
        <v>58214</v>
      </c>
      <c r="D2788" t="s">
        <v>716</v>
      </c>
      <c r="E2788" t="s">
        <v>4951</v>
      </c>
      <c r="F2788" t="s">
        <v>15</v>
      </c>
      <c r="G2788" t="s">
        <v>16</v>
      </c>
      <c r="H2788">
        <v>9500000</v>
      </c>
      <c r="I2788">
        <v>7</v>
      </c>
      <c r="J2788" t="str">
        <f>IF(ISNUMBER(SEARCH("|",D2788)),LEFT(D2788,SEARCH("|",D2788)-1),D2788)</f>
        <v>Crime</v>
      </c>
      <c r="K2788">
        <f>(C2788-H2788)</f>
        <v>-9441786</v>
      </c>
      <c r="L2788">
        <f>CORREL(H2788:H6573,C2788:C6573)</f>
        <v>3.5928107444686642E-2</v>
      </c>
    </row>
    <row r="2789" spans="1:12">
      <c r="A2789" t="s">
        <v>863</v>
      </c>
      <c r="B2789">
        <v>106</v>
      </c>
      <c r="C2789">
        <v>10555348</v>
      </c>
      <c r="D2789" t="s">
        <v>397</v>
      </c>
      <c r="E2789" t="s">
        <v>4952</v>
      </c>
      <c r="F2789" t="s">
        <v>15</v>
      </c>
      <c r="G2789" t="s">
        <v>16</v>
      </c>
      <c r="H2789">
        <v>20000000</v>
      </c>
      <c r="I2789">
        <v>6</v>
      </c>
      <c r="J2789" t="str">
        <f>IF(ISNUMBER(SEARCH("|",D2789)),LEFT(D2789,SEARCH("|",D2789)-1),D2789)</f>
        <v>Comedy</v>
      </c>
      <c r="K2789">
        <f>(C2789-H2789)</f>
        <v>-9444652</v>
      </c>
      <c r="L2789">
        <f>CORREL(H2789:H6574,C2789:C6574)</f>
        <v>3.5799856730780948E-2</v>
      </c>
    </row>
    <row r="2790" spans="1:12">
      <c r="A2790" t="s">
        <v>466</v>
      </c>
      <c r="B2790">
        <v>105</v>
      </c>
      <c r="C2790">
        <v>50549107</v>
      </c>
      <c r="D2790" t="s">
        <v>1049</v>
      </c>
      <c r="E2790" t="s">
        <v>4953</v>
      </c>
      <c r="F2790" t="s">
        <v>15</v>
      </c>
      <c r="G2790" t="s">
        <v>16</v>
      </c>
      <c r="H2790">
        <v>60000000</v>
      </c>
      <c r="I2790">
        <v>6.2</v>
      </c>
      <c r="J2790" t="str">
        <f>IF(ISNUMBER(SEARCH("|",D2790)),LEFT(D2790,SEARCH("|",D2790)-1),D2790)</f>
        <v>Action</v>
      </c>
      <c r="K2790">
        <f>(C2790-H2790)</f>
        <v>-9450893</v>
      </c>
      <c r="L2790">
        <f>CORREL(H2790:H6575,C2790:C6575)</f>
        <v>3.5732911349255311E-2</v>
      </c>
    </row>
    <row r="2791" spans="1:12">
      <c r="A2791" t="s">
        <v>4954</v>
      </c>
      <c r="B2791">
        <v>98</v>
      </c>
      <c r="C2791">
        <v>10544143</v>
      </c>
      <c r="D2791" t="s">
        <v>128</v>
      </c>
      <c r="E2791" t="s">
        <v>4955</v>
      </c>
      <c r="F2791" t="s">
        <v>15</v>
      </c>
      <c r="G2791" t="s">
        <v>138</v>
      </c>
      <c r="H2791">
        <v>20000000</v>
      </c>
      <c r="I2791">
        <v>6.1</v>
      </c>
      <c r="J2791" t="str">
        <f>IF(ISNUMBER(SEARCH("|",D2791)),LEFT(D2791,SEARCH("|",D2791)-1),D2791)</f>
        <v>Comedy</v>
      </c>
      <c r="K2791">
        <f>(C2791-H2791)</f>
        <v>-9455857</v>
      </c>
      <c r="L2791">
        <f>CORREL(H2791:H6576,C2791:C6576)</f>
        <v>3.5788826624668806E-2</v>
      </c>
    </row>
    <row r="2792" spans="1:12">
      <c r="A2792" t="s">
        <v>1045</v>
      </c>
      <c r="B2792">
        <v>122</v>
      </c>
      <c r="C2792">
        <v>531009</v>
      </c>
      <c r="D2792" t="s">
        <v>20</v>
      </c>
      <c r="E2792" t="s">
        <v>4956</v>
      </c>
      <c r="F2792" t="s">
        <v>15</v>
      </c>
      <c r="G2792" t="s">
        <v>16</v>
      </c>
      <c r="H2792">
        <v>10000000</v>
      </c>
      <c r="I2792">
        <v>5.3</v>
      </c>
      <c r="J2792" t="str">
        <f>IF(ISNUMBER(SEARCH("|",D2792)),LEFT(D2792,SEARCH("|",D2792)-1),D2792)</f>
        <v>Drama</v>
      </c>
      <c r="K2792">
        <f>(C2792-H2792)</f>
        <v>-9468991</v>
      </c>
      <c r="L2792">
        <f>CORREL(H2792:H6577,C2792:C6577)</f>
        <v>3.5721748533366147E-2</v>
      </c>
    </row>
    <row r="2793" spans="1:12">
      <c r="A2793" t="s">
        <v>4957</v>
      </c>
      <c r="B2793">
        <v>105</v>
      </c>
      <c r="C2793">
        <v>8508843</v>
      </c>
      <c r="D2793" t="s">
        <v>190</v>
      </c>
      <c r="E2793" t="s">
        <v>4958</v>
      </c>
      <c r="F2793" t="s">
        <v>15</v>
      </c>
      <c r="G2793" t="s">
        <v>16</v>
      </c>
      <c r="H2793">
        <v>18000000</v>
      </c>
      <c r="I2793">
        <v>5.5</v>
      </c>
      <c r="J2793" t="str">
        <f>IF(ISNUMBER(SEARCH("|",D2793)),LEFT(D2793,SEARCH("|",D2793)-1),D2793)</f>
        <v>Adventure</v>
      </c>
      <c r="K2793">
        <f>(C2793-H2793)</f>
        <v>-9491157</v>
      </c>
      <c r="L2793">
        <f>CORREL(H2793:H6578,C2793:C6578)</f>
        <v>3.5595848745703443E-2</v>
      </c>
    </row>
    <row r="2794" spans="1:12">
      <c r="A2794" t="s">
        <v>4249</v>
      </c>
      <c r="B2794">
        <v>85</v>
      </c>
      <c r="C2794">
        <v>488872</v>
      </c>
      <c r="D2794" t="s">
        <v>730</v>
      </c>
      <c r="E2794" t="s">
        <v>4959</v>
      </c>
      <c r="F2794" t="s">
        <v>1813</v>
      </c>
      <c r="G2794" t="s">
        <v>1814</v>
      </c>
      <c r="H2794">
        <v>10000000</v>
      </c>
      <c r="I2794">
        <v>7.3</v>
      </c>
      <c r="J2794" t="str">
        <f>IF(ISNUMBER(SEARCH("|",D2794)),LEFT(D2794,SEARCH("|",D2794)-1),D2794)</f>
        <v>Action</v>
      </c>
      <c r="K2794">
        <f>(C2794-H2794)</f>
        <v>-9511128</v>
      </c>
      <c r="L2794">
        <f>CORREL(H2794:H6579,C2794:C6579)</f>
        <v>3.5517390296879101E-2</v>
      </c>
    </row>
    <row r="2795" spans="1:12">
      <c r="A2795" t="s">
        <v>4960</v>
      </c>
      <c r="B2795">
        <v>80</v>
      </c>
      <c r="C2795">
        <v>71442</v>
      </c>
      <c r="D2795" t="s">
        <v>4961</v>
      </c>
      <c r="E2795" t="s">
        <v>4962</v>
      </c>
      <c r="F2795" t="s">
        <v>770</v>
      </c>
      <c r="G2795" t="s">
        <v>357</v>
      </c>
      <c r="H2795">
        <v>9600000</v>
      </c>
      <c r="I2795">
        <v>7.9</v>
      </c>
      <c r="J2795" t="str">
        <f>IF(ISNUMBER(SEARCH("|",D2795)),LEFT(D2795,SEARCH("|",D2795)-1),D2795)</f>
        <v>Animation</v>
      </c>
      <c r="K2795">
        <f>(C2795-H2795)</f>
        <v>-9528558</v>
      </c>
      <c r="L2795">
        <f>CORREL(H2795:H6580,C2795:C6580)</f>
        <v>3.5390715515574496E-2</v>
      </c>
    </row>
    <row r="2796" spans="1:12">
      <c r="A2796" t="s">
        <v>132</v>
      </c>
      <c r="B2796">
        <v>102</v>
      </c>
      <c r="C2796">
        <v>12469811</v>
      </c>
      <c r="D2796" t="s">
        <v>65</v>
      </c>
      <c r="E2796" t="s">
        <v>4963</v>
      </c>
      <c r="F2796" t="s">
        <v>15</v>
      </c>
      <c r="G2796" t="s">
        <v>16</v>
      </c>
      <c r="H2796">
        <v>22000000</v>
      </c>
      <c r="I2796">
        <v>6.6</v>
      </c>
      <c r="J2796" t="str">
        <f>IF(ISNUMBER(SEARCH("|",D2796)),LEFT(D2796,SEARCH("|",D2796)-1),D2796)</f>
        <v>Comedy</v>
      </c>
      <c r="K2796">
        <f>(C2796-H2796)</f>
        <v>-9530189</v>
      </c>
      <c r="L2796">
        <f>CORREL(H2796:H6581,C2796:C6581)</f>
        <v>3.5261033635592867E-2</v>
      </c>
    </row>
    <row r="2797" spans="1:12">
      <c r="A2797" t="s">
        <v>342</v>
      </c>
      <c r="B2797">
        <v>98</v>
      </c>
      <c r="C2797">
        <v>449558</v>
      </c>
      <c r="D2797" t="s">
        <v>106</v>
      </c>
      <c r="E2797" t="s">
        <v>4964</v>
      </c>
      <c r="F2797" t="s">
        <v>15</v>
      </c>
      <c r="G2797" t="s">
        <v>153</v>
      </c>
      <c r="H2797">
        <v>10000000</v>
      </c>
      <c r="I2797">
        <v>7.6</v>
      </c>
      <c r="J2797" t="str">
        <f>IF(ISNUMBER(SEARCH("|",D2797)),LEFT(D2797,SEARCH("|",D2797)-1),D2797)</f>
        <v>Biography</v>
      </c>
      <c r="K2797">
        <f>(C2797-H2797)</f>
        <v>-9550442</v>
      </c>
      <c r="L2797">
        <f>CORREL(H2797:H6582,C2797:C6582)</f>
        <v>3.5203103985006728E-2</v>
      </c>
    </row>
    <row r="2798" spans="1:12">
      <c r="A2798" t="s">
        <v>4965</v>
      </c>
      <c r="B2798">
        <v>114</v>
      </c>
      <c r="C2798">
        <v>447750</v>
      </c>
      <c r="D2798" t="s">
        <v>716</v>
      </c>
      <c r="E2798" t="s">
        <v>4966</v>
      </c>
      <c r="F2798" t="s">
        <v>15</v>
      </c>
      <c r="G2798" t="s">
        <v>16</v>
      </c>
      <c r="H2798">
        <v>10000000</v>
      </c>
      <c r="I2798">
        <v>7.2</v>
      </c>
      <c r="J2798" t="str">
        <f>IF(ISNUMBER(SEARCH("|",D2798)),LEFT(D2798,SEARCH("|",D2798)-1),D2798)</f>
        <v>Crime</v>
      </c>
      <c r="K2798">
        <f>(C2798-H2798)</f>
        <v>-9552250</v>
      </c>
      <c r="L2798">
        <f>CORREL(H2798:H6583,C2798:C6583)</f>
        <v>3.507535709897857E-2</v>
      </c>
    </row>
    <row r="2799" spans="1:12">
      <c r="A2799" t="s">
        <v>1105</v>
      </c>
      <c r="B2799">
        <v>178</v>
      </c>
      <c r="C2799">
        <v>42438300</v>
      </c>
      <c r="D2799" t="s">
        <v>412</v>
      </c>
      <c r="E2799" t="s">
        <v>4967</v>
      </c>
      <c r="F2799" t="s">
        <v>15</v>
      </c>
      <c r="G2799" t="s">
        <v>16</v>
      </c>
      <c r="H2799">
        <v>52000000</v>
      </c>
      <c r="I2799">
        <v>8.1999999999999993</v>
      </c>
      <c r="J2799" t="str">
        <f>IF(ISNUMBER(SEARCH("|",D2799)),LEFT(D2799,SEARCH("|",D2799)-1),D2799)</f>
        <v>Biography</v>
      </c>
      <c r="K2799">
        <f>(C2799-H2799)</f>
        <v>-9561700</v>
      </c>
      <c r="L2799">
        <f>CORREL(H2799:H6584,C2799:C6584)</f>
        <v>3.49472605401593E-2</v>
      </c>
    </row>
    <row r="2800" spans="1:12">
      <c r="A2800" t="s">
        <v>3382</v>
      </c>
      <c r="B2800">
        <v>93</v>
      </c>
      <c r="C2800">
        <v>365734</v>
      </c>
      <c r="D2800" t="s">
        <v>256</v>
      </c>
      <c r="E2800" t="s">
        <v>4968</v>
      </c>
      <c r="F2800" t="s">
        <v>15</v>
      </c>
      <c r="G2800" t="s">
        <v>16</v>
      </c>
      <c r="H2800">
        <v>10000000</v>
      </c>
      <c r="I2800">
        <v>5</v>
      </c>
      <c r="J2800" t="str">
        <f>IF(ISNUMBER(SEARCH("|",D2800)),LEFT(D2800,SEARCH("|",D2800)-1),D2800)</f>
        <v>Drama</v>
      </c>
      <c r="K2800">
        <f>(C2800-H2800)</f>
        <v>-9634266</v>
      </c>
      <c r="L2800">
        <f>CORREL(H2800:H6585,C2800:C6585)</f>
        <v>3.4992729600882108E-2</v>
      </c>
    </row>
    <row r="2801" spans="1:12">
      <c r="A2801" t="s">
        <v>4969</v>
      </c>
      <c r="B2801">
        <v>109</v>
      </c>
      <c r="C2801">
        <v>2326407</v>
      </c>
      <c r="D2801" t="s">
        <v>256</v>
      </c>
      <c r="E2801" t="s">
        <v>4970</v>
      </c>
      <c r="F2801" t="s">
        <v>15</v>
      </c>
      <c r="G2801" t="s">
        <v>153</v>
      </c>
      <c r="H2801">
        <v>12000000</v>
      </c>
      <c r="I2801">
        <v>7</v>
      </c>
      <c r="J2801" t="str">
        <f>IF(ISNUMBER(SEARCH("|",D2801)),LEFT(D2801,SEARCH("|",D2801)-1),D2801)</f>
        <v>Drama</v>
      </c>
      <c r="K2801">
        <f>(C2801-H2801)</f>
        <v>-9673593</v>
      </c>
      <c r="L2801">
        <f>CORREL(H2801:H6586,C2801:C6586)</f>
        <v>3.486392400014425E-2</v>
      </c>
    </row>
    <row r="2802" spans="1:12">
      <c r="A2802" t="s">
        <v>4971</v>
      </c>
      <c r="B2802">
        <v>95</v>
      </c>
      <c r="C2802">
        <v>306715</v>
      </c>
      <c r="D2802" t="s">
        <v>96</v>
      </c>
      <c r="E2802" t="s">
        <v>4972</v>
      </c>
      <c r="F2802" t="s">
        <v>15</v>
      </c>
      <c r="G2802" t="s">
        <v>16</v>
      </c>
      <c r="H2802">
        <v>10000000</v>
      </c>
      <c r="I2802">
        <v>2.2999999999999998</v>
      </c>
      <c r="J2802" t="str">
        <f>IF(ISNUMBER(SEARCH("|",D2802)),LEFT(D2802,SEARCH("|",D2802)-1),D2802)</f>
        <v>Comedy</v>
      </c>
      <c r="K2802">
        <f>(C2802-H2802)</f>
        <v>-9693285</v>
      </c>
      <c r="L2802">
        <f>CORREL(H2802:H6587,C2802:C6587)</f>
        <v>3.4747392722491222E-2</v>
      </c>
    </row>
    <row r="2803" spans="1:12">
      <c r="A2803" t="s">
        <v>1302</v>
      </c>
      <c r="B2803">
        <v>92</v>
      </c>
      <c r="C2803">
        <v>5306447</v>
      </c>
      <c r="D2803" t="s">
        <v>128</v>
      </c>
      <c r="E2803" t="s">
        <v>4973</v>
      </c>
      <c r="F2803" t="s">
        <v>15</v>
      </c>
      <c r="G2803" t="s">
        <v>16</v>
      </c>
      <c r="H2803">
        <v>15000000</v>
      </c>
      <c r="I2803">
        <v>7.2</v>
      </c>
      <c r="J2803" t="str">
        <f>IF(ISNUMBER(SEARCH("|",D2803)),LEFT(D2803,SEARCH("|",D2803)-1),D2803)</f>
        <v>Comedy</v>
      </c>
      <c r="K2803">
        <f>(C2803-H2803)</f>
        <v>-9693553</v>
      </c>
      <c r="L2803">
        <f>CORREL(H2803:H6588,C2803:C6588)</f>
        <v>3.461764226441353E-2</v>
      </c>
    </row>
    <row r="2804" spans="1:12">
      <c r="A2804" t="s">
        <v>871</v>
      </c>
      <c r="B2804">
        <v>98</v>
      </c>
      <c r="C2804">
        <v>4291965</v>
      </c>
      <c r="D2804" t="s">
        <v>744</v>
      </c>
      <c r="E2804" t="s">
        <v>4974</v>
      </c>
      <c r="F2804" t="s">
        <v>15</v>
      </c>
      <c r="G2804" t="s">
        <v>357</v>
      </c>
      <c r="H2804">
        <v>14000000</v>
      </c>
      <c r="I2804">
        <v>6.7</v>
      </c>
      <c r="J2804" t="str">
        <f>IF(ISNUMBER(SEARCH("|",D2804)),LEFT(D2804,SEARCH("|",D2804)-1),D2804)</f>
        <v>Biography</v>
      </c>
      <c r="K2804">
        <f>(C2804-H2804)</f>
        <v>-9708035</v>
      </c>
      <c r="L2804">
        <f>CORREL(H2804:H6589,C2804:C6589)</f>
        <v>3.4518820623914502E-2</v>
      </c>
    </row>
    <row r="2805" spans="1:12">
      <c r="A2805" t="s">
        <v>622</v>
      </c>
      <c r="B2805">
        <v>95</v>
      </c>
      <c r="C2805">
        <v>48291624</v>
      </c>
      <c r="D2805" t="s">
        <v>300</v>
      </c>
      <c r="E2805" t="s">
        <v>4975</v>
      </c>
      <c r="F2805" t="s">
        <v>15</v>
      </c>
      <c r="G2805" t="s">
        <v>16</v>
      </c>
      <c r="H2805">
        <v>58000000</v>
      </c>
      <c r="I2805">
        <v>6.7</v>
      </c>
      <c r="J2805" t="str">
        <f>IF(ISNUMBER(SEARCH("|",D2805)),LEFT(D2805,SEARCH("|",D2805)-1),D2805)</f>
        <v>Comedy</v>
      </c>
      <c r="K2805">
        <f>(C2805-H2805)</f>
        <v>-9708376</v>
      </c>
      <c r="L2805">
        <f>CORREL(H2805:H6590,C2805:C6590)</f>
        <v>3.4413649138043421E-2</v>
      </c>
    </row>
    <row r="2806" spans="1:12">
      <c r="A2806" t="s">
        <v>2005</v>
      </c>
      <c r="B2806">
        <v>102</v>
      </c>
      <c r="C2806">
        <v>25266129</v>
      </c>
      <c r="D2806" t="s">
        <v>233</v>
      </c>
      <c r="E2806" t="s">
        <v>4976</v>
      </c>
      <c r="F2806" t="s">
        <v>15</v>
      </c>
      <c r="G2806" t="s">
        <v>16</v>
      </c>
      <c r="H2806">
        <v>35000000</v>
      </c>
      <c r="I2806">
        <v>6.2</v>
      </c>
      <c r="J2806" t="str">
        <f>IF(ISNUMBER(SEARCH("|",D2806)),LEFT(D2806,SEARCH("|",D2806)-1),D2806)</f>
        <v>Comedy</v>
      </c>
      <c r="K2806">
        <f>(C2806-H2806)</f>
        <v>-9733871</v>
      </c>
      <c r="L2806">
        <f>CORREL(H2806:H6591,C2806:C6591)</f>
        <v>3.446779243984905E-2</v>
      </c>
    </row>
    <row r="2807" spans="1:12">
      <c r="A2807" t="s">
        <v>1115</v>
      </c>
      <c r="B2807">
        <v>108</v>
      </c>
      <c r="C2807">
        <v>12232937</v>
      </c>
      <c r="D2807" t="s">
        <v>215</v>
      </c>
      <c r="E2807" t="s">
        <v>4977</v>
      </c>
      <c r="F2807" t="s">
        <v>15</v>
      </c>
      <c r="G2807" t="s">
        <v>16</v>
      </c>
      <c r="H2807">
        <v>22000000</v>
      </c>
      <c r="I2807">
        <v>5.6</v>
      </c>
      <c r="J2807" t="str">
        <f>IF(ISNUMBER(SEARCH("|",D2807)),LEFT(D2807,SEARCH("|",D2807)-1),D2807)</f>
        <v>Action</v>
      </c>
      <c r="K2807">
        <f>(C2807-H2807)</f>
        <v>-9767063</v>
      </c>
      <c r="L2807">
        <f>CORREL(H2807:H6592,C2807:C6592)</f>
        <v>3.4465705709763546E-2</v>
      </c>
    </row>
    <row r="2808" spans="1:12">
      <c r="A2808" t="s">
        <v>4978</v>
      </c>
      <c r="B2808">
        <v>86</v>
      </c>
      <c r="C2808">
        <v>226792</v>
      </c>
      <c r="D2808" t="s">
        <v>4979</v>
      </c>
      <c r="E2808" t="s">
        <v>4980</v>
      </c>
      <c r="F2808" t="s">
        <v>15</v>
      </c>
      <c r="G2808" t="s">
        <v>153</v>
      </c>
      <c r="H2808">
        <v>10000000</v>
      </c>
      <c r="I2808">
        <v>6.2</v>
      </c>
      <c r="J2808" t="str">
        <f>IF(ISNUMBER(SEARCH("|",D2808)),LEFT(D2808,SEARCH("|",D2808)-1),D2808)</f>
        <v>Action</v>
      </c>
      <c r="K2808">
        <f>(C2808-H2808)</f>
        <v>-9773208</v>
      </c>
      <c r="L2808">
        <f>CORREL(H2808:H6593,C2808:C6593)</f>
        <v>3.4405265850034679E-2</v>
      </c>
    </row>
    <row r="2809" spans="1:12">
      <c r="A2809" t="s">
        <v>4877</v>
      </c>
      <c r="B2809">
        <v>144</v>
      </c>
      <c r="C2809">
        <v>2222647</v>
      </c>
      <c r="D2809" t="s">
        <v>1955</v>
      </c>
      <c r="E2809" t="s">
        <v>4981</v>
      </c>
      <c r="F2809" t="s">
        <v>2656</v>
      </c>
      <c r="G2809" t="s">
        <v>1097</v>
      </c>
      <c r="H2809">
        <v>12000000</v>
      </c>
      <c r="I2809">
        <v>7.8</v>
      </c>
      <c r="J2809" t="str">
        <f>IF(ISNUMBER(SEARCH("|",D2809)),LEFT(D2809,SEARCH("|",D2809)-1),D2809)</f>
        <v>Drama</v>
      </c>
      <c r="K2809">
        <f>(C2809-H2809)</f>
        <v>-9777353</v>
      </c>
      <c r="L2809">
        <f>CORREL(H2809:H6594,C2809:C6594)</f>
        <v>3.4273912077710647E-2</v>
      </c>
    </row>
    <row r="2810" spans="1:12">
      <c r="A2810" t="s">
        <v>1157</v>
      </c>
      <c r="B2810">
        <v>105</v>
      </c>
      <c r="C2810">
        <v>5217498</v>
      </c>
      <c r="D2810" t="s">
        <v>80</v>
      </c>
      <c r="E2810" t="s">
        <v>4982</v>
      </c>
      <c r="F2810" t="s">
        <v>15</v>
      </c>
      <c r="G2810" t="s">
        <v>16</v>
      </c>
      <c r="H2810">
        <v>15000000</v>
      </c>
      <c r="I2810">
        <v>4.5999999999999996</v>
      </c>
      <c r="J2810" t="str">
        <f>IF(ISNUMBER(SEARCH("|",D2810)),LEFT(D2810,SEARCH("|",D2810)-1),D2810)</f>
        <v>Drama</v>
      </c>
      <c r="K2810">
        <f>(C2810-H2810)</f>
        <v>-9782502</v>
      </c>
      <c r="L2810">
        <f>CORREL(H2810:H6595,C2810:C6595)</f>
        <v>3.4155128455960623E-2</v>
      </c>
    </row>
    <row r="2811" spans="1:12">
      <c r="A2811" t="s">
        <v>4983</v>
      </c>
      <c r="B2811">
        <v>116</v>
      </c>
      <c r="C2811">
        <v>30199105</v>
      </c>
      <c r="D2811" t="s">
        <v>540</v>
      </c>
      <c r="E2811" t="s">
        <v>4984</v>
      </c>
      <c r="F2811" t="s">
        <v>15</v>
      </c>
      <c r="G2811" t="s">
        <v>16</v>
      </c>
      <c r="H2811">
        <v>40000000</v>
      </c>
      <c r="I2811">
        <v>5.7</v>
      </c>
      <c r="J2811" t="str">
        <f>IF(ISNUMBER(SEARCH("|",D2811)),LEFT(D2811,SEARCH("|",D2811)-1),D2811)</f>
        <v>Action</v>
      </c>
      <c r="K2811">
        <f>(C2811-H2811)</f>
        <v>-9800895</v>
      </c>
      <c r="L2811">
        <f>CORREL(H2811:H6596,C2811:C6596)</f>
        <v>3.4054613016509215E-2</v>
      </c>
    </row>
    <row r="2812" spans="1:12">
      <c r="A2812" t="s">
        <v>4985</v>
      </c>
      <c r="B2812">
        <v>98</v>
      </c>
      <c r="C2812">
        <v>50189179</v>
      </c>
      <c r="D2812" t="s">
        <v>1985</v>
      </c>
      <c r="E2812" t="s">
        <v>4986</v>
      </c>
      <c r="F2812" t="s">
        <v>15</v>
      </c>
      <c r="G2812" t="s">
        <v>16</v>
      </c>
      <c r="H2812">
        <v>60000000</v>
      </c>
      <c r="I2812">
        <v>5.3</v>
      </c>
      <c r="J2812" t="str">
        <f>IF(ISNUMBER(SEARCH("|",D2812)),LEFT(D2812,SEARCH("|",D2812)-1),D2812)</f>
        <v>Action</v>
      </c>
      <c r="K2812">
        <f>(C2812-H2812)</f>
        <v>-9810821</v>
      </c>
      <c r="L2812">
        <f>CORREL(H2812:H6597,C2812:C6597)</f>
        <v>3.4069407771393355E-2</v>
      </c>
    </row>
    <row r="2813" spans="1:12">
      <c r="A2813" t="s">
        <v>310</v>
      </c>
      <c r="B2813">
        <v>109</v>
      </c>
      <c r="C2813">
        <v>26183197</v>
      </c>
      <c r="D2813" t="s">
        <v>35</v>
      </c>
      <c r="E2813" t="s">
        <v>4987</v>
      </c>
      <c r="F2813" t="s">
        <v>15</v>
      </c>
      <c r="G2813" t="s">
        <v>16</v>
      </c>
      <c r="H2813">
        <v>36000000</v>
      </c>
      <c r="I2813">
        <v>6.1</v>
      </c>
      <c r="J2813" t="str">
        <f>IF(ISNUMBER(SEARCH("|",D2813)),LEFT(D2813,SEARCH("|",D2813)-1),D2813)</f>
        <v>Action</v>
      </c>
      <c r="K2813">
        <f>(C2813-H2813)</f>
        <v>-9816803</v>
      </c>
      <c r="L2813">
        <f>CORREL(H2813:H6598,C2813:C6598)</f>
        <v>3.4125912853090072E-2</v>
      </c>
    </row>
    <row r="2814" spans="1:12">
      <c r="A2814" t="s">
        <v>3792</v>
      </c>
      <c r="B2814">
        <v>112</v>
      </c>
      <c r="C2814">
        <v>3169424</v>
      </c>
      <c r="D2814" t="s">
        <v>385</v>
      </c>
      <c r="E2814" t="s">
        <v>4988</v>
      </c>
      <c r="F2814" t="s">
        <v>15</v>
      </c>
      <c r="G2814" t="s">
        <v>16</v>
      </c>
      <c r="H2814">
        <v>13000000</v>
      </c>
      <c r="I2814">
        <v>6.8</v>
      </c>
      <c r="J2814" t="str">
        <f>IF(ISNUMBER(SEARCH("|",D2814)),LEFT(D2814,SEARCH("|",D2814)-1),D2814)</f>
        <v>Drama</v>
      </c>
      <c r="K2814">
        <f>(C2814-H2814)</f>
        <v>-9830576</v>
      </c>
      <c r="L2814">
        <f>CORREL(H2814:H6599,C2814:C6599)</f>
        <v>3.4127008282061909E-2</v>
      </c>
    </row>
    <row r="2815" spans="1:12">
      <c r="A2815" t="s">
        <v>4989</v>
      </c>
      <c r="B2815">
        <v>125</v>
      </c>
      <c r="C2815">
        <v>169379</v>
      </c>
      <c r="D2815" t="s">
        <v>1817</v>
      </c>
      <c r="E2815" t="s">
        <v>4990</v>
      </c>
      <c r="F2815" t="s">
        <v>1316</v>
      </c>
      <c r="G2815" t="s">
        <v>1317</v>
      </c>
      <c r="H2815">
        <v>10000000</v>
      </c>
      <c r="I2815">
        <v>6.2</v>
      </c>
      <c r="J2815" t="str">
        <f>IF(ISNUMBER(SEARCH("|",D2815)),LEFT(D2815,SEARCH("|",D2815)-1),D2815)</f>
        <v>Drama</v>
      </c>
      <c r="K2815">
        <f>(C2815-H2815)</f>
        <v>-9830621</v>
      </c>
      <c r="L2815">
        <f>CORREL(H2815:H6600,C2815:C6600)</f>
        <v>3.4013624814112464E-2</v>
      </c>
    </row>
    <row r="2816" spans="1:12">
      <c r="A2816" t="s">
        <v>3949</v>
      </c>
      <c r="B2816">
        <v>82</v>
      </c>
      <c r="C2816">
        <v>131617</v>
      </c>
      <c r="D2816" t="s">
        <v>493</v>
      </c>
      <c r="E2816" t="s">
        <v>4991</v>
      </c>
      <c r="F2816" t="s">
        <v>15</v>
      </c>
      <c r="G2816" t="s">
        <v>16</v>
      </c>
      <c r="H2816">
        <v>10000000</v>
      </c>
      <c r="I2816">
        <v>6.3</v>
      </c>
      <c r="J2816" t="str">
        <f>IF(ISNUMBER(SEARCH("|",D2816)),LEFT(D2816,SEARCH("|",D2816)-1),D2816)</f>
        <v>Drama</v>
      </c>
      <c r="K2816">
        <f>(C2816-H2816)</f>
        <v>-9868383</v>
      </c>
      <c r="L2816">
        <f>CORREL(H2816:H6601,C2816:C6601)</f>
        <v>3.3880570370616654E-2</v>
      </c>
    </row>
    <row r="2817" spans="1:12">
      <c r="A2817" t="s">
        <v>4992</v>
      </c>
      <c r="B2817">
        <v>135</v>
      </c>
      <c r="C2817">
        <v>128486</v>
      </c>
      <c r="D2817" t="s">
        <v>3265</v>
      </c>
      <c r="E2817" t="s">
        <v>4993</v>
      </c>
      <c r="F2817" t="s">
        <v>3846</v>
      </c>
      <c r="G2817" t="s">
        <v>3847</v>
      </c>
      <c r="H2817">
        <v>10000000</v>
      </c>
      <c r="I2817">
        <v>7.3</v>
      </c>
      <c r="J2817" t="str">
        <f>IF(ISNUMBER(SEARCH("|",D2817)),LEFT(D2817,SEARCH("|",D2817)-1),D2817)</f>
        <v>Action</v>
      </c>
      <c r="K2817">
        <f>(C2817-H2817)</f>
        <v>-9871514</v>
      </c>
      <c r="L2817">
        <f>CORREL(H2817:H6602,C2817:C6602)</f>
        <v>3.3746972114116536E-2</v>
      </c>
    </row>
    <row r="2818" spans="1:12">
      <c r="A2818" t="s">
        <v>4994</v>
      </c>
      <c r="B2818">
        <v>116</v>
      </c>
      <c r="C2818">
        <v>25093607</v>
      </c>
      <c r="D2818" t="s">
        <v>215</v>
      </c>
      <c r="E2818" t="s">
        <v>4995</v>
      </c>
      <c r="F2818" t="s">
        <v>15</v>
      </c>
      <c r="G2818" t="s">
        <v>153</v>
      </c>
      <c r="H2818">
        <v>35000000</v>
      </c>
      <c r="I2818">
        <v>6.5</v>
      </c>
      <c r="J2818" t="str">
        <f>IF(ISNUMBER(SEARCH("|",D2818)),LEFT(D2818,SEARCH("|",D2818)-1),D2818)</f>
        <v>Action</v>
      </c>
      <c r="K2818">
        <f>(C2818-H2818)</f>
        <v>-9906393</v>
      </c>
      <c r="L2818">
        <f>CORREL(H2818:H6603,C2818:C6603)</f>
        <v>3.3612992097248169E-2</v>
      </c>
    </row>
    <row r="2819" spans="1:12">
      <c r="A2819" t="s">
        <v>4996</v>
      </c>
      <c r="B2819">
        <v>90</v>
      </c>
      <c r="C2819">
        <v>15091542</v>
      </c>
      <c r="D2819" t="s">
        <v>2064</v>
      </c>
      <c r="E2819" t="s">
        <v>4997</v>
      </c>
      <c r="F2819" t="s">
        <v>2965</v>
      </c>
      <c r="G2819" t="s">
        <v>153</v>
      </c>
      <c r="H2819">
        <v>25000000</v>
      </c>
      <c r="I2819">
        <v>5.3</v>
      </c>
      <c r="J2819" t="str">
        <f>IF(ISNUMBER(SEARCH("|",D2819)),LEFT(D2819,SEARCH("|",D2819)-1),D2819)</f>
        <v>Adventure</v>
      </c>
      <c r="K2819">
        <f>(C2819-H2819)</f>
        <v>-9908458</v>
      </c>
      <c r="L2819">
        <f>CORREL(H2819:H6604,C2819:C6604)</f>
        <v>3.3609611202570069E-2</v>
      </c>
    </row>
    <row r="2820" spans="1:12">
      <c r="A2820" t="s">
        <v>4998</v>
      </c>
      <c r="B2820">
        <v>101</v>
      </c>
      <c r="C2820">
        <v>2060953</v>
      </c>
      <c r="D2820" t="s">
        <v>663</v>
      </c>
      <c r="E2820" t="s">
        <v>4999</v>
      </c>
      <c r="F2820" t="s">
        <v>15</v>
      </c>
      <c r="G2820" t="s">
        <v>5000</v>
      </c>
      <c r="H2820">
        <v>12000000</v>
      </c>
      <c r="I2820">
        <v>7.1</v>
      </c>
      <c r="J2820" t="str">
        <f>IF(ISNUMBER(SEARCH("|",D2820)),LEFT(D2820,SEARCH("|",D2820)-1),D2820)</f>
        <v>Fantasy</v>
      </c>
      <c r="K2820">
        <f>(C2820-H2820)</f>
        <v>-9939047</v>
      </c>
      <c r="L2820">
        <f>CORREL(H2820:H6605,C2820:C6605)</f>
        <v>3.3562260115265467E-2</v>
      </c>
    </row>
    <row r="2821" spans="1:12">
      <c r="A2821" t="s">
        <v>5001</v>
      </c>
      <c r="B2821">
        <v>92</v>
      </c>
      <c r="C2821">
        <v>50024083</v>
      </c>
      <c r="D2821" t="s">
        <v>130</v>
      </c>
      <c r="E2821" t="s">
        <v>5002</v>
      </c>
      <c r="F2821" t="s">
        <v>15</v>
      </c>
      <c r="G2821" t="s">
        <v>16</v>
      </c>
      <c r="H2821">
        <v>60000000</v>
      </c>
      <c r="I2821">
        <v>5.4</v>
      </c>
      <c r="J2821" t="str">
        <f>IF(ISNUMBER(SEARCH("|",D2821)),LEFT(D2821,SEARCH("|",D2821)-1),D2821)</f>
        <v>Action</v>
      </c>
      <c r="K2821">
        <f>(C2821-H2821)</f>
        <v>-9975917</v>
      </c>
      <c r="L2821">
        <f>CORREL(H2821:H6606,C2821:C6606)</f>
        <v>3.3440416296827306E-2</v>
      </c>
    </row>
    <row r="2822" spans="1:12">
      <c r="A2822" t="s">
        <v>5003</v>
      </c>
      <c r="B2822">
        <v>107</v>
      </c>
      <c r="C2822">
        <v>5023275</v>
      </c>
      <c r="D2822" t="s">
        <v>5004</v>
      </c>
      <c r="E2822" t="s">
        <v>5005</v>
      </c>
      <c r="F2822" t="s">
        <v>15</v>
      </c>
      <c r="G2822" t="s">
        <v>357</v>
      </c>
      <c r="H2822">
        <v>15000000</v>
      </c>
      <c r="I2822">
        <v>7.5</v>
      </c>
      <c r="J2822" t="str">
        <f>IF(ISNUMBER(SEARCH("|",D2822)),LEFT(D2822,SEARCH("|",D2822)-1),D2822)</f>
        <v>Adventure</v>
      </c>
      <c r="K2822">
        <f>(C2822-H2822)</f>
        <v>-9976725</v>
      </c>
      <c r="L2822">
        <f>CORREL(H2822:H6607,C2822:C6607)</f>
        <v>3.3497132245315558E-2</v>
      </c>
    </row>
    <row r="2823" spans="1:12">
      <c r="A2823" t="s">
        <v>5006</v>
      </c>
      <c r="B2823">
        <v>91</v>
      </c>
      <c r="C2823">
        <v>19348</v>
      </c>
      <c r="D2823" t="s">
        <v>65</v>
      </c>
      <c r="E2823" t="s">
        <v>5007</v>
      </c>
      <c r="F2823" t="s">
        <v>15</v>
      </c>
      <c r="G2823" t="s">
        <v>16</v>
      </c>
      <c r="H2823">
        <v>10000000</v>
      </c>
      <c r="I2823">
        <v>5.5</v>
      </c>
      <c r="J2823" t="str">
        <f>IF(ISNUMBER(SEARCH("|",D2823)),LEFT(D2823,SEARCH("|",D2823)-1),D2823)</f>
        <v>Comedy</v>
      </c>
      <c r="K2823">
        <f>(C2823-H2823)</f>
        <v>-9980652</v>
      </c>
      <c r="L2823">
        <f>CORREL(H2823:H6608,C2823:C6608)</f>
        <v>3.3393728775964866E-2</v>
      </c>
    </row>
    <row r="2824" spans="1:12">
      <c r="A2824" t="s">
        <v>5008</v>
      </c>
      <c r="B2824">
        <v>88</v>
      </c>
      <c r="C2824">
        <v>13019253</v>
      </c>
      <c r="D2824" t="s">
        <v>397</v>
      </c>
      <c r="E2824" t="s">
        <v>5009</v>
      </c>
      <c r="F2824" t="s">
        <v>15</v>
      </c>
      <c r="G2824" t="s">
        <v>16</v>
      </c>
      <c r="H2824">
        <v>23000000</v>
      </c>
      <c r="I2824">
        <v>5.6</v>
      </c>
      <c r="J2824" t="str">
        <f>IF(ISNUMBER(SEARCH("|",D2824)),LEFT(D2824,SEARCH("|",D2824)-1),D2824)</f>
        <v>Comedy</v>
      </c>
      <c r="K2824">
        <f>(C2824-H2824)</f>
        <v>-9980747</v>
      </c>
      <c r="L2824">
        <f>CORREL(H2824:H6609,C2824:C6609)</f>
        <v>3.3257938316160009E-2</v>
      </c>
    </row>
    <row r="2825" spans="1:12">
      <c r="A2825" t="s">
        <v>5010</v>
      </c>
      <c r="B2825">
        <v>86</v>
      </c>
      <c r="C2825">
        <v>15447</v>
      </c>
      <c r="D2825" t="s">
        <v>96</v>
      </c>
      <c r="E2825" t="s">
        <v>5011</v>
      </c>
      <c r="F2825" t="s">
        <v>15</v>
      </c>
      <c r="G2825" t="s">
        <v>16</v>
      </c>
      <c r="H2825">
        <v>10000000</v>
      </c>
      <c r="I2825">
        <v>3.5</v>
      </c>
      <c r="J2825" t="str">
        <f>IF(ISNUMBER(SEARCH("|",D2825)),LEFT(D2825,SEARCH("|",D2825)-1),D2825)</f>
        <v>Comedy</v>
      </c>
      <c r="K2825">
        <f>(C2825-H2825)</f>
        <v>-9984553</v>
      </c>
      <c r="L2825">
        <f>CORREL(H2825:H6610,C2825:C6610)</f>
        <v>3.3199455233701158E-2</v>
      </c>
    </row>
    <row r="2826" spans="1:12">
      <c r="A2826" t="s">
        <v>5012</v>
      </c>
      <c r="B2826">
        <v>81</v>
      </c>
      <c r="C2826">
        <v>11835</v>
      </c>
      <c r="D2826" t="s">
        <v>233</v>
      </c>
      <c r="E2826" t="s">
        <v>5013</v>
      </c>
      <c r="F2826" t="s">
        <v>5014</v>
      </c>
      <c r="G2826" t="s">
        <v>4380</v>
      </c>
      <c r="H2826">
        <v>10000000</v>
      </c>
      <c r="I2826">
        <v>6.9</v>
      </c>
      <c r="J2826" t="str">
        <f>IF(ISNUMBER(SEARCH("|",D2826)),LEFT(D2826,SEARCH("|",D2826)-1),D2826)</f>
        <v>Comedy</v>
      </c>
      <c r="K2826">
        <f>(C2826-H2826)</f>
        <v>-9988165</v>
      </c>
      <c r="L2826">
        <f>CORREL(H2826:H6611,C2826:C6611)</f>
        <v>3.3063043250324178E-2</v>
      </c>
    </row>
    <row r="2827" spans="1:12">
      <c r="A2827" t="s">
        <v>2210</v>
      </c>
      <c r="B2827">
        <v>110</v>
      </c>
      <c r="C2827">
        <v>16005978</v>
      </c>
      <c r="D2827" t="s">
        <v>1137</v>
      </c>
      <c r="E2827" t="s">
        <v>5015</v>
      </c>
      <c r="F2827" t="s">
        <v>15</v>
      </c>
      <c r="G2827" t="s">
        <v>16</v>
      </c>
      <c r="H2827">
        <v>26000000</v>
      </c>
      <c r="I2827">
        <v>6.4</v>
      </c>
      <c r="J2827" t="str">
        <f>IF(ISNUMBER(SEARCH("|",D2827)),LEFT(D2827,SEARCH("|",D2827)-1),D2827)</f>
        <v>Crime</v>
      </c>
      <c r="K2827">
        <f>(C2827-H2827)</f>
        <v>-9994022</v>
      </c>
      <c r="L2827">
        <f>CORREL(H2827:H6612,C2827:C6612)</f>
        <v>3.2926234443190518E-2</v>
      </c>
    </row>
    <row r="2828" spans="1:12">
      <c r="A2828" t="s">
        <v>5016</v>
      </c>
      <c r="B2828">
        <v>93</v>
      </c>
      <c r="C2828">
        <v>5561</v>
      </c>
      <c r="D2828" t="s">
        <v>128</v>
      </c>
      <c r="E2828" t="s">
        <v>5017</v>
      </c>
      <c r="F2828" t="s">
        <v>15</v>
      </c>
      <c r="G2828" t="s">
        <v>16</v>
      </c>
      <c r="H2828">
        <v>10000000</v>
      </c>
      <c r="I2828">
        <v>3.9</v>
      </c>
      <c r="J2828" t="str">
        <f>IF(ISNUMBER(SEARCH("|",D2828)),LEFT(D2828,SEARCH("|",D2828)-1),D2828)</f>
        <v>Comedy</v>
      </c>
      <c r="K2828">
        <f>(C2828-H2828)</f>
        <v>-9994439</v>
      </c>
      <c r="L2828">
        <f>CORREL(H2828:H6613,C2828:C6613)</f>
        <v>3.288237222089456E-2</v>
      </c>
    </row>
    <row r="2829" spans="1:12">
      <c r="A2829" t="s">
        <v>5018</v>
      </c>
      <c r="B2829">
        <v>104</v>
      </c>
      <c r="C2829">
        <v>3607</v>
      </c>
      <c r="D2829" t="s">
        <v>1137</v>
      </c>
      <c r="E2829" t="s">
        <v>5019</v>
      </c>
      <c r="F2829" t="s">
        <v>15</v>
      </c>
      <c r="G2829" t="s">
        <v>1304</v>
      </c>
      <c r="H2829">
        <v>10000000</v>
      </c>
      <c r="I2829">
        <v>6.1</v>
      </c>
      <c r="J2829" t="str">
        <f>IF(ISNUMBER(SEARCH("|",D2829)),LEFT(D2829,SEARCH("|",D2829)-1),D2829)</f>
        <v>Crime</v>
      </c>
      <c r="K2829">
        <f>(C2829-H2829)</f>
        <v>-9996393</v>
      </c>
      <c r="L2829">
        <f>CORREL(H2829:H6614,C2829:C6614)</f>
        <v>3.2744954255014905E-2</v>
      </c>
    </row>
    <row r="2830" spans="1:12">
      <c r="A2830" t="s">
        <v>5020</v>
      </c>
      <c r="B2830">
        <v>98</v>
      </c>
      <c r="C2830">
        <v>8000000</v>
      </c>
      <c r="D2830" t="s">
        <v>5021</v>
      </c>
      <c r="E2830" t="s">
        <v>5022</v>
      </c>
      <c r="F2830" t="s">
        <v>15</v>
      </c>
      <c r="G2830" t="s">
        <v>16</v>
      </c>
      <c r="H2830">
        <v>18000000</v>
      </c>
      <c r="I2830">
        <v>5</v>
      </c>
      <c r="J2830" t="str">
        <f>IF(ISNUMBER(SEARCH("|",D2830)),LEFT(D2830,SEARCH("|",D2830)-1),D2830)</f>
        <v>Action</v>
      </c>
      <c r="K2830">
        <f>(C2830-H2830)</f>
        <v>-10000000</v>
      </c>
      <c r="L2830">
        <f>CORREL(H2830:H6615,C2830:C6615)</f>
        <v>3.2607142980953831E-2</v>
      </c>
    </row>
    <row r="2831" spans="1:12">
      <c r="A2831" t="s">
        <v>1508</v>
      </c>
      <c r="B2831">
        <v>99</v>
      </c>
      <c r="C2831">
        <v>14983572</v>
      </c>
      <c r="D2831" t="s">
        <v>233</v>
      </c>
      <c r="E2831" t="s">
        <v>5023</v>
      </c>
      <c r="F2831" t="s">
        <v>15</v>
      </c>
      <c r="G2831" t="s">
        <v>16</v>
      </c>
      <c r="H2831">
        <v>25000000</v>
      </c>
      <c r="I2831">
        <v>4.7</v>
      </c>
      <c r="J2831" t="str">
        <f>IF(ISNUMBER(SEARCH("|",D2831)),LEFT(D2831,SEARCH("|",D2831)-1),D2831)</f>
        <v>Comedy</v>
      </c>
      <c r="K2831">
        <f>(C2831-H2831)</f>
        <v>-10016428</v>
      </c>
      <c r="L2831">
        <f>CORREL(H2831:H6616,C2831:C6616)</f>
        <v>3.2519532696642102E-2</v>
      </c>
    </row>
    <row r="2832" spans="1:12">
      <c r="A2832" t="s">
        <v>5024</v>
      </c>
      <c r="B2832">
        <v>120</v>
      </c>
      <c r="C2832">
        <v>4956401</v>
      </c>
      <c r="D2832" t="s">
        <v>318</v>
      </c>
      <c r="E2832" t="s">
        <v>5025</v>
      </c>
      <c r="F2832" t="s">
        <v>15</v>
      </c>
      <c r="G2832" t="s">
        <v>357</v>
      </c>
      <c r="H2832">
        <v>15000000</v>
      </c>
      <c r="I2832">
        <v>6.5</v>
      </c>
      <c r="J2832" t="str">
        <f>IF(ISNUMBER(SEARCH("|",D2832)),LEFT(D2832,SEARCH("|",D2832)-1),D2832)</f>
        <v>Drama</v>
      </c>
      <c r="K2832">
        <f>(C2832-H2832)</f>
        <v>-10043599</v>
      </c>
      <c r="L2832">
        <f>CORREL(H2832:H6617,C2832:C6617)</f>
        <v>3.2469924936575086E-2</v>
      </c>
    </row>
    <row r="2833" spans="1:12">
      <c r="A2833" t="s">
        <v>2130</v>
      </c>
      <c r="B2833">
        <v>127</v>
      </c>
      <c r="C2833">
        <v>14946229</v>
      </c>
      <c r="D2833" t="s">
        <v>1632</v>
      </c>
      <c r="E2833" t="s">
        <v>5026</v>
      </c>
      <c r="F2833" t="s">
        <v>15</v>
      </c>
      <c r="G2833" t="s">
        <v>153</v>
      </c>
      <c r="H2833">
        <v>25000000</v>
      </c>
      <c r="I2833">
        <v>7.3</v>
      </c>
      <c r="J2833" t="str">
        <f>IF(ISNUMBER(SEARCH("|",D2833)),LEFT(D2833,SEARCH("|",D2833)-1),D2833)</f>
        <v>Biography</v>
      </c>
      <c r="K2833">
        <f>(C2833-H2833)</f>
        <v>-10053771</v>
      </c>
      <c r="L2833">
        <f>CORREL(H2833:H6618,C2833:C6618)</f>
        <v>3.2363581894062132E-2</v>
      </c>
    </row>
    <row r="2834" spans="1:12">
      <c r="A2834" t="s">
        <v>2812</v>
      </c>
      <c r="B2834">
        <v>110</v>
      </c>
      <c r="C2834">
        <v>5900000</v>
      </c>
      <c r="D2834" t="s">
        <v>133</v>
      </c>
      <c r="E2834" t="s">
        <v>5027</v>
      </c>
      <c r="F2834" t="s">
        <v>15</v>
      </c>
      <c r="G2834" t="s">
        <v>153</v>
      </c>
      <c r="H2834">
        <v>16000000</v>
      </c>
      <c r="I2834">
        <v>7.2</v>
      </c>
      <c r="J2834" t="str">
        <f>IF(ISNUMBER(SEARCH("|",D2834)),LEFT(D2834,SEARCH("|",D2834)-1),D2834)</f>
        <v>Action</v>
      </c>
      <c r="K2834">
        <f>(C2834-H2834)</f>
        <v>-10100000</v>
      </c>
      <c r="L2834">
        <f>CORREL(H2834:H6619,C2834:C6619)</f>
        <v>3.2313526568013763E-2</v>
      </c>
    </row>
    <row r="2835" spans="1:12">
      <c r="A2835" t="s">
        <v>706</v>
      </c>
      <c r="B2835">
        <v>93</v>
      </c>
      <c r="C2835">
        <v>37879996</v>
      </c>
      <c r="D2835" t="s">
        <v>300</v>
      </c>
      <c r="E2835" t="s">
        <v>5028</v>
      </c>
      <c r="F2835" t="s">
        <v>15</v>
      </c>
      <c r="G2835" t="s">
        <v>16</v>
      </c>
      <c r="H2835">
        <v>48000000</v>
      </c>
      <c r="I2835">
        <v>6</v>
      </c>
      <c r="J2835" t="str">
        <f>IF(ISNUMBER(SEARCH("|",D2835)),LEFT(D2835,SEARCH("|",D2835)-1),D2835)</f>
        <v>Comedy</v>
      </c>
      <c r="K2835">
        <f>(C2835-H2835)</f>
        <v>-10120004</v>
      </c>
      <c r="L2835">
        <f>CORREL(H2835:H6620,C2835:C6620)</f>
        <v>3.2212657232145329E-2</v>
      </c>
    </row>
    <row r="2836" spans="1:12">
      <c r="A2836" t="s">
        <v>2515</v>
      </c>
      <c r="B2836">
        <v>86</v>
      </c>
      <c r="C2836">
        <v>45860039</v>
      </c>
      <c r="D2836" t="s">
        <v>2307</v>
      </c>
      <c r="E2836" t="s">
        <v>5029</v>
      </c>
      <c r="F2836" t="s">
        <v>15</v>
      </c>
      <c r="G2836" t="s">
        <v>16</v>
      </c>
      <c r="H2836">
        <v>56000000</v>
      </c>
      <c r="I2836">
        <v>6.2</v>
      </c>
      <c r="J2836" t="str">
        <f>IF(ISNUMBER(SEARCH("|",D2836)),LEFT(D2836,SEARCH("|",D2836)-1),D2836)</f>
        <v>Action</v>
      </c>
      <c r="K2836">
        <f>(C2836-H2836)</f>
        <v>-10139961</v>
      </c>
      <c r="L2836">
        <f>CORREL(H2836:H6621,C2836:C6621)</f>
        <v>3.2248827547264464E-2</v>
      </c>
    </row>
    <row r="2837" spans="1:12">
      <c r="A2837" t="s">
        <v>2946</v>
      </c>
      <c r="B2837">
        <v>122</v>
      </c>
      <c r="C2837">
        <v>6855137</v>
      </c>
      <c r="D2837" t="s">
        <v>35</v>
      </c>
      <c r="E2837" t="s">
        <v>5030</v>
      </c>
      <c r="F2837" t="s">
        <v>15</v>
      </c>
      <c r="G2837" t="s">
        <v>1097</v>
      </c>
      <c r="H2837">
        <v>17000000</v>
      </c>
      <c r="I2837">
        <v>7.4</v>
      </c>
      <c r="J2837" t="str">
        <f>IF(ISNUMBER(SEARCH("|",D2837)),LEFT(D2837,SEARCH("|",D2837)-1),D2837)</f>
        <v>Action</v>
      </c>
      <c r="K2837">
        <f>(C2837-H2837)</f>
        <v>-10144863</v>
      </c>
      <c r="L2837">
        <f>CORREL(H2837:H6622,C2837:C6622)</f>
        <v>3.2300931778275671E-2</v>
      </c>
    </row>
    <row r="2838" spans="1:12">
      <c r="A2838" t="s">
        <v>3141</v>
      </c>
      <c r="B2838">
        <v>90</v>
      </c>
      <c r="C2838">
        <v>17848322</v>
      </c>
      <c r="D2838" t="s">
        <v>128</v>
      </c>
      <c r="E2838" t="s">
        <v>5031</v>
      </c>
      <c r="F2838" t="s">
        <v>15</v>
      </c>
      <c r="G2838" t="s">
        <v>2661</v>
      </c>
      <c r="H2838">
        <v>28000000</v>
      </c>
      <c r="I2838">
        <v>5.9</v>
      </c>
      <c r="J2838" t="str">
        <f>IF(ISNUMBER(SEARCH("|",D2838)),LEFT(D2838,SEARCH("|",D2838)-1),D2838)</f>
        <v>Comedy</v>
      </c>
      <c r="K2838">
        <f>(C2838-H2838)</f>
        <v>-10151678</v>
      </c>
      <c r="L2838">
        <f>CORREL(H2838:H6623,C2838:C6623)</f>
        <v>3.2205720693694817E-2</v>
      </c>
    </row>
    <row r="2839" spans="1:12">
      <c r="A2839" t="s">
        <v>402</v>
      </c>
      <c r="B2839">
        <v>112</v>
      </c>
      <c r="C2839">
        <v>7837632</v>
      </c>
      <c r="D2839" t="s">
        <v>256</v>
      </c>
      <c r="E2839" t="s">
        <v>5032</v>
      </c>
      <c r="F2839" t="s">
        <v>15</v>
      </c>
      <c r="G2839" t="s">
        <v>16</v>
      </c>
      <c r="H2839">
        <v>18000000</v>
      </c>
      <c r="I2839">
        <v>7.5</v>
      </c>
      <c r="J2839" t="str">
        <f>IF(ISNUMBER(SEARCH("|",D2839)),LEFT(D2839,SEARCH("|",D2839)-1),D2839)</f>
        <v>Drama</v>
      </c>
      <c r="K2839">
        <f>(C2839-H2839)</f>
        <v>-10162368</v>
      </c>
      <c r="L2839">
        <f>CORREL(H2839:H6624,C2839:C6624)</f>
        <v>3.2169692212273948E-2</v>
      </c>
    </row>
    <row r="2840" spans="1:12">
      <c r="A2840" t="s">
        <v>713</v>
      </c>
      <c r="B2840">
        <v>113</v>
      </c>
      <c r="C2840">
        <v>29802761</v>
      </c>
      <c r="D2840" t="s">
        <v>276</v>
      </c>
      <c r="E2840" t="s">
        <v>5033</v>
      </c>
      <c r="F2840" t="s">
        <v>15</v>
      </c>
      <c r="G2840" t="s">
        <v>16</v>
      </c>
      <c r="H2840">
        <v>40000000</v>
      </c>
      <c r="I2840">
        <v>6.4</v>
      </c>
      <c r="J2840" t="str">
        <f>IF(ISNUMBER(SEARCH("|",D2840)),LEFT(D2840,SEARCH("|",D2840)-1),D2840)</f>
        <v>Comedy</v>
      </c>
      <c r="K2840">
        <f>(C2840-H2840)</f>
        <v>-10197239</v>
      </c>
      <c r="L2840">
        <f>CORREL(H2840:H6625,C2840:C6625)</f>
        <v>3.208000806762782E-2</v>
      </c>
    </row>
    <row r="2841" spans="1:12">
      <c r="A2841" t="s">
        <v>5034</v>
      </c>
      <c r="B2841">
        <v>98</v>
      </c>
      <c r="C2841">
        <v>12782508</v>
      </c>
      <c r="D2841" t="s">
        <v>256</v>
      </c>
      <c r="E2841" t="s">
        <v>5035</v>
      </c>
      <c r="F2841" t="s">
        <v>15</v>
      </c>
      <c r="G2841" t="s">
        <v>16</v>
      </c>
      <c r="H2841">
        <v>23000000</v>
      </c>
      <c r="I2841">
        <v>6.7</v>
      </c>
      <c r="J2841" t="str">
        <f>IF(ISNUMBER(SEARCH("|",D2841)),LEFT(D2841,SEARCH("|",D2841)-1),D2841)</f>
        <v>Drama</v>
      </c>
      <c r="K2841">
        <f>(C2841-H2841)</f>
        <v>-10217492</v>
      </c>
      <c r="L2841">
        <f>CORREL(H2841:H6626,C2841:C6626)</f>
        <v>3.2092655860453081E-2</v>
      </c>
    </row>
    <row r="2842" spans="1:12">
      <c r="A2842" t="s">
        <v>5036</v>
      </c>
      <c r="B2842">
        <v>104</v>
      </c>
      <c r="C2842">
        <v>1779284</v>
      </c>
      <c r="D2842" t="s">
        <v>65</v>
      </c>
      <c r="E2842" t="s">
        <v>5037</v>
      </c>
      <c r="F2842" t="s">
        <v>15</v>
      </c>
      <c r="G2842" t="s">
        <v>16</v>
      </c>
      <c r="H2842">
        <v>12000000</v>
      </c>
      <c r="I2842">
        <v>7.1</v>
      </c>
      <c r="J2842" t="str">
        <f>IF(ISNUMBER(SEARCH("|",D2842)),LEFT(D2842,SEARCH("|",D2842)-1),D2842)</f>
        <v>Comedy</v>
      </c>
      <c r="K2842">
        <f>(C2842-H2842)</f>
        <v>-10220716</v>
      </c>
      <c r="L2842">
        <f>CORREL(H2842:H6627,C2842:C6627)</f>
        <v>3.2030730759717387E-2</v>
      </c>
    </row>
    <row r="2843" spans="1:12">
      <c r="A2843" t="s">
        <v>330</v>
      </c>
      <c r="B2843">
        <v>119</v>
      </c>
      <c r="C2843">
        <v>39778599</v>
      </c>
      <c r="D2843" t="s">
        <v>82</v>
      </c>
      <c r="E2843" t="s">
        <v>5038</v>
      </c>
      <c r="F2843" t="s">
        <v>15</v>
      </c>
      <c r="G2843" t="s">
        <v>16</v>
      </c>
      <c r="H2843">
        <v>50000000</v>
      </c>
      <c r="I2843">
        <v>6.6</v>
      </c>
      <c r="J2843" t="str">
        <f>IF(ISNUMBER(SEARCH("|",D2843)),LEFT(D2843,SEARCH("|",D2843)-1),D2843)</f>
        <v>Adventure</v>
      </c>
      <c r="K2843">
        <f>(C2843-H2843)</f>
        <v>-10221401</v>
      </c>
      <c r="L2843">
        <f>CORREL(H2843:H6628,C2843:C6628)</f>
        <v>3.1902511713218167E-2</v>
      </c>
    </row>
    <row r="2844" spans="1:12">
      <c r="A2844" t="s">
        <v>2500</v>
      </c>
      <c r="B2844">
        <v>99</v>
      </c>
      <c r="C2844">
        <v>69772969</v>
      </c>
      <c r="D2844" t="s">
        <v>215</v>
      </c>
      <c r="E2844" t="s">
        <v>5039</v>
      </c>
      <c r="F2844" t="s">
        <v>15</v>
      </c>
      <c r="G2844" t="s">
        <v>16</v>
      </c>
      <c r="H2844">
        <v>80000000</v>
      </c>
      <c r="I2844">
        <v>6.5</v>
      </c>
      <c r="J2844" t="str">
        <f>IF(ISNUMBER(SEARCH("|",D2844)),LEFT(D2844,SEARCH("|",D2844)-1),D2844)</f>
        <v>Action</v>
      </c>
      <c r="K2844">
        <f>(C2844-H2844)</f>
        <v>-10227031</v>
      </c>
      <c r="L2844">
        <f>CORREL(H2844:H6629,C2844:C6629)</f>
        <v>3.1943352824257615E-2</v>
      </c>
    </row>
    <row r="2845" spans="1:12">
      <c r="A2845" t="s">
        <v>1500</v>
      </c>
      <c r="B2845">
        <v>103</v>
      </c>
      <c r="C2845">
        <v>54758461</v>
      </c>
      <c r="D2845" t="s">
        <v>1727</v>
      </c>
      <c r="E2845" t="s">
        <v>5040</v>
      </c>
      <c r="F2845" t="s">
        <v>15</v>
      </c>
      <c r="G2845" t="s">
        <v>16</v>
      </c>
      <c r="H2845">
        <v>65000000</v>
      </c>
      <c r="I2845">
        <v>6.3</v>
      </c>
      <c r="J2845" t="str">
        <f>IF(ISNUMBER(SEARCH("|",D2845)),LEFT(D2845,SEARCH("|",D2845)-1),D2845)</f>
        <v>Action</v>
      </c>
      <c r="K2845">
        <f>(C2845-H2845)</f>
        <v>-10241539</v>
      </c>
      <c r="L2845">
        <f>CORREL(H2845:H6630,C2845:C6630)</f>
        <v>3.2000034032938975E-2</v>
      </c>
    </row>
    <row r="2846" spans="1:12">
      <c r="A2846" t="s">
        <v>5041</v>
      </c>
      <c r="B2846">
        <v>104</v>
      </c>
      <c r="C2846">
        <v>7739049</v>
      </c>
      <c r="D2846" t="s">
        <v>233</v>
      </c>
      <c r="E2846" t="s">
        <v>5042</v>
      </c>
      <c r="F2846" t="s">
        <v>15</v>
      </c>
      <c r="G2846" t="s">
        <v>472</v>
      </c>
      <c r="H2846">
        <v>18000000</v>
      </c>
      <c r="I2846">
        <v>7.1</v>
      </c>
      <c r="J2846" t="str">
        <f>IF(ISNUMBER(SEARCH("|",D2846)),LEFT(D2846,SEARCH("|",D2846)-1),D2846)</f>
        <v>Comedy</v>
      </c>
      <c r="K2846">
        <f>(C2846-H2846)</f>
        <v>-10260951</v>
      </c>
      <c r="L2846">
        <f>CORREL(H2846:H6631,C2846:C6631)</f>
        <v>3.2062047909773857E-2</v>
      </c>
    </row>
    <row r="2847" spans="1:12">
      <c r="A2847" t="s">
        <v>269</v>
      </c>
      <c r="B2847">
        <v>112</v>
      </c>
      <c r="C2847">
        <v>6734844</v>
      </c>
      <c r="D2847" t="s">
        <v>20</v>
      </c>
      <c r="E2847" t="s">
        <v>5043</v>
      </c>
      <c r="F2847" t="s">
        <v>15</v>
      </c>
      <c r="G2847" t="s">
        <v>16</v>
      </c>
      <c r="H2847">
        <v>17000000</v>
      </c>
      <c r="I2847">
        <v>5.9</v>
      </c>
      <c r="J2847" t="str">
        <f>IF(ISNUMBER(SEARCH("|",D2847)),LEFT(D2847,SEARCH("|",D2847)-1),D2847)</f>
        <v>Drama</v>
      </c>
      <c r="K2847">
        <f>(C2847-H2847)</f>
        <v>-10265156</v>
      </c>
      <c r="L2847">
        <f>CORREL(H2847:H6632,C2847:C6632)</f>
        <v>3.1971395699428376E-2</v>
      </c>
    </row>
    <row r="2848" spans="1:12">
      <c r="A2848" t="s">
        <v>431</v>
      </c>
      <c r="B2848">
        <v>127</v>
      </c>
      <c r="C2848">
        <v>129734803</v>
      </c>
      <c r="D2848" t="s">
        <v>215</v>
      </c>
      <c r="E2848" t="s">
        <v>5044</v>
      </c>
      <c r="F2848" t="s">
        <v>15</v>
      </c>
      <c r="G2848" t="s">
        <v>16</v>
      </c>
      <c r="H2848">
        <v>140000000</v>
      </c>
      <c r="I2848">
        <v>6.6</v>
      </c>
      <c r="J2848" t="str">
        <f>IF(ISNUMBER(SEARCH("|",D2848)),LEFT(D2848,SEARCH("|",D2848)-1),D2848)</f>
        <v>Action</v>
      </c>
      <c r="K2848">
        <f>(C2848-H2848)</f>
        <v>-10265197</v>
      </c>
      <c r="L2848">
        <f>CORREL(H2848:H6633,C2848:C6633)</f>
        <v>3.1874456378799786E-2</v>
      </c>
    </row>
    <row r="2849" spans="1:12">
      <c r="A2849" t="s">
        <v>5045</v>
      </c>
      <c r="B2849">
        <v>112</v>
      </c>
      <c r="C2849">
        <v>4734235</v>
      </c>
      <c r="D2849" t="s">
        <v>394</v>
      </c>
      <c r="E2849" t="s">
        <v>5046</v>
      </c>
      <c r="F2849" t="s">
        <v>15</v>
      </c>
      <c r="G2849" t="s">
        <v>16</v>
      </c>
      <c r="H2849">
        <v>15000000</v>
      </c>
      <c r="I2849">
        <v>6</v>
      </c>
      <c r="J2849" t="str">
        <f>IF(ISNUMBER(SEARCH("|",D2849)),LEFT(D2849,SEARCH("|",D2849)-1),D2849)</f>
        <v>Comedy</v>
      </c>
      <c r="K2849">
        <f>(C2849-H2849)</f>
        <v>-10265765</v>
      </c>
      <c r="L2849">
        <f>CORREL(H2849:H6634,C2849:C6634)</f>
        <v>3.1650023523318291E-2</v>
      </c>
    </row>
    <row r="2850" spans="1:12">
      <c r="A2850" t="s">
        <v>1302</v>
      </c>
      <c r="B2850">
        <v>101</v>
      </c>
      <c r="C2850">
        <v>9714482</v>
      </c>
      <c r="D2850" t="s">
        <v>3208</v>
      </c>
      <c r="E2850" t="s">
        <v>5047</v>
      </c>
      <c r="F2850" t="s">
        <v>15</v>
      </c>
      <c r="G2850" t="s">
        <v>16</v>
      </c>
      <c r="H2850">
        <v>20000000</v>
      </c>
      <c r="I2850">
        <v>6.8</v>
      </c>
      <c r="J2850" t="str">
        <f>IF(ISNUMBER(SEARCH("|",D2850)),LEFT(D2850,SEARCH("|",D2850)-1),D2850)</f>
        <v>Comedy</v>
      </c>
      <c r="K2850">
        <f>(C2850-H2850)</f>
        <v>-10285518</v>
      </c>
      <c r="L2850">
        <f>CORREL(H2850:H6635,C2850:C6635)</f>
        <v>3.1540373301895311E-2</v>
      </c>
    </row>
    <row r="2851" spans="1:12">
      <c r="A2851" t="s">
        <v>3844</v>
      </c>
      <c r="B2851">
        <v>99</v>
      </c>
      <c r="C2851">
        <v>1702277</v>
      </c>
      <c r="D2851" t="s">
        <v>493</v>
      </c>
      <c r="E2851" t="s">
        <v>5048</v>
      </c>
      <c r="F2851" t="s">
        <v>15</v>
      </c>
      <c r="G2851" t="s">
        <v>153</v>
      </c>
      <c r="H2851">
        <v>12000000</v>
      </c>
      <c r="I2851">
        <v>6.8</v>
      </c>
      <c r="J2851" t="str">
        <f>IF(ISNUMBER(SEARCH("|",D2851)),LEFT(D2851,SEARCH("|",D2851)-1),D2851)</f>
        <v>Drama</v>
      </c>
      <c r="K2851">
        <f>(C2851-H2851)</f>
        <v>-10297723</v>
      </c>
      <c r="L2851">
        <f>CORREL(H2851:H6636,C2851:C6636)</f>
        <v>3.1460780094077989E-2</v>
      </c>
    </row>
    <row r="2852" spans="1:12">
      <c r="A2852" t="s">
        <v>582</v>
      </c>
      <c r="B2852">
        <v>107</v>
      </c>
      <c r="C2852">
        <v>14637490</v>
      </c>
      <c r="D2852" t="s">
        <v>372</v>
      </c>
      <c r="E2852" t="s">
        <v>5049</v>
      </c>
      <c r="F2852" t="s">
        <v>15</v>
      </c>
      <c r="G2852" t="s">
        <v>16</v>
      </c>
      <c r="H2852">
        <v>25000000</v>
      </c>
      <c r="I2852">
        <v>4.8</v>
      </c>
      <c r="J2852" t="str">
        <f>IF(ISNUMBER(SEARCH("|",D2852)),LEFT(D2852,SEARCH("|",D2852)-1),D2852)</f>
        <v>Horror</v>
      </c>
      <c r="K2852">
        <f>(C2852-H2852)</f>
        <v>-10362510</v>
      </c>
      <c r="L2852">
        <f>CORREL(H2852:H6637,C2852:C6637)</f>
        <v>3.1330751703774529E-2</v>
      </c>
    </row>
    <row r="2853" spans="1:12">
      <c r="A2853" t="s">
        <v>5050</v>
      </c>
      <c r="B2853">
        <v>99</v>
      </c>
      <c r="C2853">
        <v>125169</v>
      </c>
      <c r="D2853" t="s">
        <v>65</v>
      </c>
      <c r="E2853" t="s">
        <v>5051</v>
      </c>
      <c r="F2853" t="s">
        <v>15</v>
      </c>
      <c r="G2853" t="s">
        <v>16</v>
      </c>
      <c r="H2853">
        <v>10500000</v>
      </c>
      <c r="I2853">
        <v>6.4</v>
      </c>
      <c r="J2853" t="str">
        <f>IF(ISNUMBER(SEARCH("|",D2853)),LEFT(D2853,SEARCH("|",D2853)-1),D2853)</f>
        <v>Comedy</v>
      </c>
      <c r="K2853">
        <f>(C2853-H2853)</f>
        <v>-10374831</v>
      </c>
      <c r="L2853">
        <f>CORREL(H2853:H6638,C2853:C6638)</f>
        <v>3.1277968726673169E-2</v>
      </c>
    </row>
    <row r="2854" spans="1:12">
      <c r="A2854" t="s">
        <v>827</v>
      </c>
      <c r="B2854">
        <v>110</v>
      </c>
      <c r="C2854">
        <v>14589444</v>
      </c>
      <c r="D2854" t="s">
        <v>233</v>
      </c>
      <c r="E2854" t="s">
        <v>5052</v>
      </c>
      <c r="F2854" t="s">
        <v>15</v>
      </c>
      <c r="G2854" t="s">
        <v>16</v>
      </c>
      <c r="H2854">
        <v>25000000</v>
      </c>
      <c r="I2854">
        <v>6.8</v>
      </c>
      <c r="J2854" t="str">
        <f>IF(ISNUMBER(SEARCH("|",D2854)),LEFT(D2854,SEARCH("|",D2854)-1),D2854)</f>
        <v>Comedy</v>
      </c>
      <c r="K2854">
        <f>(C2854-H2854)</f>
        <v>-10410556</v>
      </c>
      <c r="L2854">
        <f>CORREL(H2854:H6639,C2854:C6639)</f>
        <v>3.1136704484969913E-2</v>
      </c>
    </row>
    <row r="2855" spans="1:12">
      <c r="A2855" t="s">
        <v>5053</v>
      </c>
      <c r="B2855">
        <v>87</v>
      </c>
      <c r="C2855">
        <v>11560259</v>
      </c>
      <c r="D2855" t="s">
        <v>128</v>
      </c>
      <c r="E2855" t="s">
        <v>5054</v>
      </c>
      <c r="F2855" t="s">
        <v>15</v>
      </c>
      <c r="G2855" t="s">
        <v>16</v>
      </c>
      <c r="H2855">
        <v>22000000</v>
      </c>
      <c r="I2855">
        <v>5.8</v>
      </c>
      <c r="J2855" t="str">
        <f>IF(ISNUMBER(SEARCH("|",D2855)),LEFT(D2855,SEARCH("|",D2855)-1),D2855)</f>
        <v>Comedy</v>
      </c>
      <c r="K2855">
        <f>(C2855-H2855)</f>
        <v>-10439741</v>
      </c>
      <c r="L2855">
        <f>CORREL(H2855:H6640,C2855:C6640)</f>
        <v>3.1083363801345586E-2</v>
      </c>
    </row>
    <row r="2856" spans="1:12">
      <c r="A2856" t="s">
        <v>214</v>
      </c>
      <c r="B2856">
        <v>111</v>
      </c>
      <c r="C2856">
        <v>9525276</v>
      </c>
      <c r="D2856" t="s">
        <v>215</v>
      </c>
      <c r="E2856" t="s">
        <v>5055</v>
      </c>
      <c r="F2856" t="s">
        <v>15</v>
      </c>
      <c r="G2856" t="s">
        <v>16</v>
      </c>
      <c r="H2856">
        <v>20000000</v>
      </c>
      <c r="I2856">
        <v>6.8</v>
      </c>
      <c r="J2856" t="str">
        <f>IF(ISNUMBER(SEARCH("|",D2856)),LEFT(D2856,SEARCH("|",D2856)-1),D2856)</f>
        <v>Action</v>
      </c>
      <c r="K2856">
        <f>(C2856-H2856)</f>
        <v>-10474724</v>
      </c>
      <c r="L2856">
        <f>CORREL(H2856:H6641,C2856:C6641)</f>
        <v>3.1013465560382921E-2</v>
      </c>
    </row>
    <row r="2857" spans="1:12">
      <c r="A2857" t="s">
        <v>2685</v>
      </c>
      <c r="B2857">
        <v>93</v>
      </c>
      <c r="C2857">
        <v>7017178</v>
      </c>
      <c r="D2857" t="s">
        <v>5056</v>
      </c>
      <c r="E2857" t="s">
        <v>5057</v>
      </c>
      <c r="F2857" t="s">
        <v>15</v>
      </c>
      <c r="G2857" t="s">
        <v>16</v>
      </c>
      <c r="H2857">
        <v>17500000</v>
      </c>
      <c r="I2857">
        <v>4.4000000000000004</v>
      </c>
      <c r="J2857" t="str">
        <f>IF(ISNUMBER(SEARCH("|",D2857)),LEFT(D2857,SEARCH("|",D2857)-1),D2857)</f>
        <v>Drama</v>
      </c>
      <c r="K2857">
        <f>(C2857-H2857)</f>
        <v>-10482822</v>
      </c>
      <c r="L2857">
        <f>CORREL(H2857:H6642,C2857:C6642)</f>
        <v>3.0931763795746338E-2</v>
      </c>
    </row>
    <row r="2858" spans="1:12">
      <c r="A2858" t="s">
        <v>5058</v>
      </c>
      <c r="B2858">
        <v>91</v>
      </c>
      <c r="C2858">
        <v>1506998</v>
      </c>
      <c r="D2858" t="s">
        <v>2699</v>
      </c>
      <c r="E2858" t="s">
        <v>5059</v>
      </c>
      <c r="F2858" t="s">
        <v>15</v>
      </c>
      <c r="G2858" t="s">
        <v>16</v>
      </c>
      <c r="H2858">
        <v>12000000</v>
      </c>
      <c r="I2858">
        <v>6.3</v>
      </c>
      <c r="J2858" t="str">
        <f>IF(ISNUMBER(SEARCH("|",D2858)),LEFT(D2858,SEARCH("|",D2858)-1),D2858)</f>
        <v>Crime</v>
      </c>
      <c r="K2858">
        <f>(C2858-H2858)</f>
        <v>-10493002</v>
      </c>
      <c r="L2858">
        <f>CORREL(H2858:H6643,C2858:C6643)</f>
        <v>3.0834790515999251E-2</v>
      </c>
    </row>
    <row r="2859" spans="1:12">
      <c r="A2859" t="s">
        <v>2716</v>
      </c>
      <c r="B2859">
        <v>160</v>
      </c>
      <c r="C2859">
        <v>14500000</v>
      </c>
      <c r="D2859" t="s">
        <v>3098</v>
      </c>
      <c r="E2859" t="s">
        <v>5060</v>
      </c>
      <c r="F2859" t="s">
        <v>15</v>
      </c>
      <c r="G2859" t="s">
        <v>90</v>
      </c>
      <c r="H2859">
        <v>25000000</v>
      </c>
      <c r="I2859">
        <v>7.5</v>
      </c>
      <c r="J2859" t="str">
        <f>IF(ISNUMBER(SEARCH("|",D2859)),LEFT(D2859,SEARCH("|",D2859)-1),D2859)</f>
        <v>Action</v>
      </c>
      <c r="K2859">
        <f>(C2859-H2859)</f>
        <v>-10500000</v>
      </c>
      <c r="L2859">
        <f>CORREL(H2859:H6644,C2859:C6644)</f>
        <v>3.0701794919103978E-2</v>
      </c>
    </row>
    <row r="2860" spans="1:12">
      <c r="A2860" t="s">
        <v>625</v>
      </c>
      <c r="B2860">
        <v>112</v>
      </c>
      <c r="C2860">
        <v>4485485</v>
      </c>
      <c r="D2860" t="s">
        <v>245</v>
      </c>
      <c r="E2860" t="s">
        <v>5061</v>
      </c>
      <c r="F2860" t="s">
        <v>15</v>
      </c>
      <c r="G2860" t="s">
        <v>16</v>
      </c>
      <c r="H2860">
        <v>15000000</v>
      </c>
      <c r="I2860">
        <v>6.4</v>
      </c>
      <c r="J2860" t="str">
        <f>IF(ISNUMBER(SEARCH("|",D2860)),LEFT(D2860,SEARCH("|",D2860)-1),D2860)</f>
        <v>Comedy</v>
      </c>
      <c r="K2860">
        <f>(C2860-H2860)</f>
        <v>-10514515</v>
      </c>
      <c r="L2860">
        <f>CORREL(H2860:H6645,C2860:C6645)</f>
        <v>3.0647235600601022E-2</v>
      </c>
    </row>
    <row r="2861" spans="1:12">
      <c r="A2861" t="s">
        <v>501</v>
      </c>
      <c r="B2861">
        <v>129</v>
      </c>
      <c r="C2861">
        <v>8396942</v>
      </c>
      <c r="D2861" t="s">
        <v>5062</v>
      </c>
      <c r="E2861" t="s">
        <v>5063</v>
      </c>
      <c r="F2861" t="s">
        <v>15</v>
      </c>
      <c r="G2861" t="s">
        <v>16</v>
      </c>
      <c r="H2861">
        <v>19000000</v>
      </c>
      <c r="I2861">
        <v>6.5</v>
      </c>
      <c r="J2861" t="str">
        <f>IF(ISNUMBER(SEARCH("|",D2861)),LEFT(D2861,SEARCH("|",D2861)-1),D2861)</f>
        <v>Adventure</v>
      </c>
      <c r="K2861">
        <f>(C2861-H2861)</f>
        <v>-10603058</v>
      </c>
      <c r="L2861">
        <f>CORREL(H2861:H6646,C2861:C6646)</f>
        <v>3.0533530867967333E-2</v>
      </c>
    </row>
    <row r="2862" spans="1:12">
      <c r="A2862" t="s">
        <v>483</v>
      </c>
      <c r="B2862">
        <v>107</v>
      </c>
      <c r="C2862">
        <v>29374178</v>
      </c>
      <c r="D2862" t="s">
        <v>416</v>
      </c>
      <c r="E2862" t="s">
        <v>5064</v>
      </c>
      <c r="F2862" t="s">
        <v>15</v>
      </c>
      <c r="G2862" t="s">
        <v>16</v>
      </c>
      <c r="H2862">
        <v>40000000</v>
      </c>
      <c r="I2862">
        <v>5.0999999999999996</v>
      </c>
      <c r="J2862" t="str">
        <f>IF(ISNUMBER(SEARCH("|",D2862)),LEFT(D2862,SEARCH("|",D2862)-1),D2862)</f>
        <v>Crime</v>
      </c>
      <c r="K2862">
        <f>(C2862-H2862)</f>
        <v>-10625822</v>
      </c>
      <c r="L2862">
        <f>CORREL(H2862:H6647,C2862:C6647)</f>
        <v>3.0444151389999622E-2</v>
      </c>
    </row>
    <row r="2863" spans="1:12">
      <c r="A2863" t="s">
        <v>5065</v>
      </c>
      <c r="B2863">
        <v>124</v>
      </c>
      <c r="C2863">
        <v>23360779</v>
      </c>
      <c r="D2863" t="s">
        <v>5066</v>
      </c>
      <c r="E2863" t="s">
        <v>5067</v>
      </c>
      <c r="F2863" t="s">
        <v>15</v>
      </c>
      <c r="G2863" t="s">
        <v>16</v>
      </c>
      <c r="H2863">
        <v>34000000</v>
      </c>
      <c r="I2863">
        <v>5.7</v>
      </c>
      <c r="J2863" t="str">
        <f>IF(ISNUMBER(SEARCH("|",D2863)),LEFT(D2863,SEARCH("|",D2863)-1),D2863)</f>
        <v>Action</v>
      </c>
      <c r="K2863">
        <f>(C2863-H2863)</f>
        <v>-10639221</v>
      </c>
      <c r="L2863">
        <f>CORREL(H2863:H6648,C2863:C6648)</f>
        <v>3.0455140893683758E-2</v>
      </c>
    </row>
    <row r="2864" spans="1:12">
      <c r="A2864" t="s">
        <v>5068</v>
      </c>
      <c r="B2864">
        <v>90</v>
      </c>
      <c r="C2864">
        <v>4360548</v>
      </c>
      <c r="D2864" t="s">
        <v>233</v>
      </c>
      <c r="E2864" t="s">
        <v>5069</v>
      </c>
      <c r="F2864" t="s">
        <v>15</v>
      </c>
      <c r="G2864" t="s">
        <v>16</v>
      </c>
      <c r="H2864">
        <v>15000000</v>
      </c>
      <c r="I2864">
        <v>6.4</v>
      </c>
      <c r="J2864" t="str">
        <f>IF(ISNUMBER(SEARCH("|",D2864)),LEFT(D2864,SEARCH("|",D2864)-1),D2864)</f>
        <v>Comedy</v>
      </c>
      <c r="K2864">
        <f>(C2864-H2864)</f>
        <v>-10639452</v>
      </c>
      <c r="L2864">
        <f>CORREL(H2864:H6649,C2864:C6649)</f>
        <v>3.0442628527504581E-2</v>
      </c>
    </row>
    <row r="2865" spans="1:12">
      <c r="A2865" t="s">
        <v>5070</v>
      </c>
      <c r="B2865">
        <v>104</v>
      </c>
      <c r="C2865">
        <v>352786</v>
      </c>
      <c r="D2865" t="s">
        <v>1108</v>
      </c>
      <c r="E2865" t="s">
        <v>5071</v>
      </c>
      <c r="F2865" t="s">
        <v>15</v>
      </c>
      <c r="G2865" t="s">
        <v>16</v>
      </c>
      <c r="H2865">
        <v>11000000</v>
      </c>
      <c r="I2865">
        <v>6.8</v>
      </c>
      <c r="J2865" t="str">
        <f>IF(ISNUMBER(SEARCH("|",D2865)),LEFT(D2865,SEARCH("|",D2865)-1),D2865)</f>
        <v>Biography</v>
      </c>
      <c r="K2865">
        <f>(C2865-H2865)</f>
        <v>-10647214</v>
      </c>
      <c r="L2865">
        <f>CORREL(H2865:H6650,C2865:C6650)</f>
        <v>3.0327557882697004E-2</v>
      </c>
    </row>
    <row r="2866" spans="1:12">
      <c r="A2866" t="s">
        <v>455</v>
      </c>
      <c r="B2866">
        <v>123</v>
      </c>
      <c r="C2866">
        <v>37339525</v>
      </c>
      <c r="D2866" t="s">
        <v>864</v>
      </c>
      <c r="E2866" t="s">
        <v>5072</v>
      </c>
      <c r="F2866" t="s">
        <v>15</v>
      </c>
      <c r="G2866" t="s">
        <v>16</v>
      </c>
      <c r="H2866">
        <v>48000000</v>
      </c>
      <c r="I2866">
        <v>7</v>
      </c>
      <c r="J2866" t="str">
        <f>IF(ISNUMBER(SEARCH("|",D2866)),LEFT(D2866,SEARCH("|",D2866)-1),D2866)</f>
        <v>Crime</v>
      </c>
      <c r="K2866">
        <f>(C2866-H2866)</f>
        <v>-10660475</v>
      </c>
      <c r="L2866">
        <f>CORREL(H2866:H6651,C2866:C6651)</f>
        <v>3.0185053777582366E-2</v>
      </c>
    </row>
    <row r="2867" spans="1:12">
      <c r="A2867" t="s">
        <v>5073</v>
      </c>
      <c r="B2867">
        <v>102</v>
      </c>
      <c r="C2867">
        <v>14334645</v>
      </c>
      <c r="D2867" t="s">
        <v>1373</v>
      </c>
      <c r="E2867" t="s">
        <v>5074</v>
      </c>
      <c r="F2867" t="s">
        <v>15</v>
      </c>
      <c r="G2867" t="s">
        <v>16</v>
      </c>
      <c r="H2867">
        <v>25000000</v>
      </c>
      <c r="I2867">
        <v>4.8</v>
      </c>
      <c r="J2867" t="str">
        <f>IF(ISNUMBER(SEARCH("|",D2867)),LEFT(D2867,SEARCH("|",D2867)-1),D2867)</f>
        <v>Drama</v>
      </c>
      <c r="K2867">
        <f>(C2867-H2867)</f>
        <v>-10665355</v>
      </c>
      <c r="L2867">
        <f>CORREL(H2867:H6652,C2867:C6652)</f>
        <v>3.0220626660485413E-2</v>
      </c>
    </row>
    <row r="2868" spans="1:12">
      <c r="A2868" t="s">
        <v>1526</v>
      </c>
      <c r="B2868">
        <v>116</v>
      </c>
      <c r="C2868">
        <v>11326836</v>
      </c>
      <c r="D2868" t="s">
        <v>716</v>
      </c>
      <c r="E2868" t="s">
        <v>5075</v>
      </c>
      <c r="F2868" t="s">
        <v>15</v>
      </c>
      <c r="G2868" t="s">
        <v>16</v>
      </c>
      <c r="H2868">
        <v>22000000</v>
      </c>
      <c r="I2868">
        <v>6.8</v>
      </c>
      <c r="J2868" t="str">
        <f>IF(ISNUMBER(SEARCH("|",D2868)),LEFT(D2868,SEARCH("|",D2868)-1),D2868)</f>
        <v>Crime</v>
      </c>
      <c r="K2868">
        <f>(C2868-H2868)</f>
        <v>-10673164</v>
      </c>
      <c r="L2868">
        <f>CORREL(H2868:H6653,C2868:C6653)</f>
        <v>3.0164304087039195E-2</v>
      </c>
    </row>
    <row r="2869" spans="1:12">
      <c r="A2869" t="s">
        <v>847</v>
      </c>
      <c r="B2869">
        <v>103</v>
      </c>
      <c r="C2869">
        <v>17324744</v>
      </c>
      <c r="D2869" t="s">
        <v>300</v>
      </c>
      <c r="E2869" t="s">
        <v>5076</v>
      </c>
      <c r="F2869" t="s">
        <v>15</v>
      </c>
      <c r="G2869" t="s">
        <v>16</v>
      </c>
      <c r="H2869">
        <v>28000000</v>
      </c>
      <c r="I2869">
        <v>5.3</v>
      </c>
      <c r="J2869" t="str">
        <f>IF(ISNUMBER(SEARCH("|",D2869)),LEFT(D2869,SEARCH("|",D2869)-1),D2869)</f>
        <v>Comedy</v>
      </c>
      <c r="K2869">
        <f>(C2869-H2869)</f>
        <v>-10675256</v>
      </c>
      <c r="L2869">
        <f>CORREL(H2869:H6654,C2869:C6654)</f>
        <v>3.0091171747666845E-2</v>
      </c>
    </row>
    <row r="2870" spans="1:12">
      <c r="A2870" t="s">
        <v>2130</v>
      </c>
      <c r="B2870">
        <v>88</v>
      </c>
      <c r="C2870">
        <v>19316646</v>
      </c>
      <c r="D2870" t="s">
        <v>516</v>
      </c>
      <c r="E2870" t="s">
        <v>5077</v>
      </c>
      <c r="F2870" t="s">
        <v>15</v>
      </c>
      <c r="G2870" t="s">
        <v>16</v>
      </c>
      <c r="H2870">
        <v>30000000</v>
      </c>
      <c r="I2870">
        <v>5.6</v>
      </c>
      <c r="J2870" t="str">
        <f>IF(ISNUMBER(SEARCH("|",D2870)),LEFT(D2870,SEARCH("|",D2870)-1),D2870)</f>
        <v>Crime</v>
      </c>
      <c r="K2870">
        <f>(C2870-H2870)</f>
        <v>-10683354</v>
      </c>
      <c r="L2870">
        <f>CORREL(H2870:H6655,C2870:C6655)</f>
        <v>3.0050115002954212E-2</v>
      </c>
    </row>
    <row r="2871" spans="1:12">
      <c r="A2871" t="s">
        <v>5078</v>
      </c>
      <c r="B2871">
        <v>78</v>
      </c>
      <c r="C2871">
        <v>89296573</v>
      </c>
      <c r="D2871" t="s">
        <v>118</v>
      </c>
      <c r="E2871" t="s">
        <v>5079</v>
      </c>
      <c r="F2871" t="s">
        <v>15</v>
      </c>
      <c r="G2871" t="s">
        <v>16</v>
      </c>
      <c r="H2871">
        <v>100000000</v>
      </c>
      <c r="I2871">
        <v>7.3</v>
      </c>
      <c r="J2871" t="str">
        <f>IF(ISNUMBER(SEARCH("|",D2871)),LEFT(D2871,SEARCH("|",D2871)-1),D2871)</f>
        <v>Adventure</v>
      </c>
      <c r="K2871">
        <f>(C2871-H2871)</f>
        <v>-10703427</v>
      </c>
      <c r="L2871">
        <f>CORREL(H2871:H6656,C2871:C6656)</f>
        <v>3.0018745921903171E-2</v>
      </c>
    </row>
    <row r="2872" spans="1:12">
      <c r="A2872" t="s">
        <v>5080</v>
      </c>
      <c r="B2872">
        <v>140</v>
      </c>
      <c r="C2872">
        <v>24276500</v>
      </c>
      <c r="D2872" t="s">
        <v>412</v>
      </c>
      <c r="E2872" t="s">
        <v>5081</v>
      </c>
      <c r="F2872" t="s">
        <v>15</v>
      </c>
      <c r="G2872" t="s">
        <v>16</v>
      </c>
      <c r="H2872">
        <v>35000000</v>
      </c>
      <c r="I2872">
        <v>6.6</v>
      </c>
      <c r="J2872" t="str">
        <f>IF(ISNUMBER(SEARCH("|",D2872)),LEFT(D2872,SEARCH("|",D2872)-1),D2872)</f>
        <v>Biography</v>
      </c>
      <c r="K2872">
        <f>(C2872-H2872)</f>
        <v>-10723500</v>
      </c>
      <c r="L2872">
        <f>CORREL(H2872:H6657,C2872:C6657)</f>
        <v>3.0032089946744396E-2</v>
      </c>
    </row>
    <row r="2873" spans="1:12">
      <c r="A2873" t="s">
        <v>320</v>
      </c>
      <c r="B2873">
        <v>129</v>
      </c>
      <c r="C2873">
        <v>139259759</v>
      </c>
      <c r="D2873" t="s">
        <v>321</v>
      </c>
      <c r="E2873" t="s">
        <v>5082</v>
      </c>
      <c r="F2873" t="s">
        <v>15</v>
      </c>
      <c r="G2873" t="s">
        <v>138</v>
      </c>
      <c r="H2873">
        <v>150000000</v>
      </c>
      <c r="I2873">
        <v>6.7</v>
      </c>
      <c r="J2873" t="str">
        <f>IF(ISNUMBER(SEARCH("|",D2873)),LEFT(D2873,SEARCH("|",D2873)-1),D2873)</f>
        <v>Action</v>
      </c>
      <c r="K2873">
        <f>(C2873-H2873)</f>
        <v>-10740241</v>
      </c>
      <c r="L2873">
        <f>CORREL(H2873:H6658,C2873:C6658)</f>
        <v>3.0023238803104004E-2</v>
      </c>
    </row>
    <row r="2874" spans="1:12">
      <c r="A2874" t="s">
        <v>121</v>
      </c>
      <c r="B2874">
        <v>103</v>
      </c>
      <c r="C2874">
        <v>4235837</v>
      </c>
      <c r="D2874" t="s">
        <v>2160</v>
      </c>
      <c r="E2874" t="s">
        <v>5083</v>
      </c>
      <c r="F2874" t="s">
        <v>15</v>
      </c>
      <c r="G2874" t="s">
        <v>16</v>
      </c>
      <c r="H2874">
        <v>15000000</v>
      </c>
      <c r="I2874">
        <v>7.6</v>
      </c>
      <c r="J2874" t="str">
        <f>IF(ISNUMBER(SEARCH("|",D2874)),LEFT(D2874,SEARCH("|",D2874)-1),D2874)</f>
        <v>Comedy</v>
      </c>
      <c r="K2874">
        <f>(C2874-H2874)</f>
        <v>-10764163</v>
      </c>
      <c r="L2874">
        <f>CORREL(H2874:H6659,C2874:C6659)</f>
        <v>2.9711000935821817E-2</v>
      </c>
    </row>
    <row r="2875" spans="1:12">
      <c r="A2875" t="s">
        <v>355</v>
      </c>
      <c r="B2875">
        <v>84</v>
      </c>
      <c r="C2875">
        <v>1197786</v>
      </c>
      <c r="D2875" t="s">
        <v>215</v>
      </c>
      <c r="E2875" t="s">
        <v>5084</v>
      </c>
      <c r="F2875" t="s">
        <v>770</v>
      </c>
      <c r="G2875" t="s">
        <v>357</v>
      </c>
      <c r="H2875">
        <v>12000000</v>
      </c>
      <c r="I2875">
        <v>7.2</v>
      </c>
      <c r="J2875" t="str">
        <f>IF(ISNUMBER(SEARCH("|",D2875)),LEFT(D2875,SEARCH("|",D2875)-1),D2875)</f>
        <v>Action</v>
      </c>
      <c r="K2875">
        <f>(C2875-H2875)</f>
        <v>-10802214</v>
      </c>
      <c r="L2875">
        <f>CORREL(H2875:H6660,C2875:C6660)</f>
        <v>2.9593766216328369E-2</v>
      </c>
    </row>
    <row r="2876" spans="1:12">
      <c r="A2876" t="s">
        <v>5085</v>
      </c>
      <c r="B2876">
        <v>95</v>
      </c>
      <c r="C2876">
        <v>4193025</v>
      </c>
      <c r="D2876" t="s">
        <v>242</v>
      </c>
      <c r="E2876" t="s">
        <v>5086</v>
      </c>
      <c r="F2876" t="s">
        <v>15</v>
      </c>
      <c r="G2876" t="s">
        <v>16</v>
      </c>
      <c r="H2876">
        <v>15000000</v>
      </c>
      <c r="I2876">
        <v>6.8</v>
      </c>
      <c r="J2876" t="str">
        <f>IF(ISNUMBER(SEARCH("|",D2876)),LEFT(D2876,SEARCH("|",D2876)-1),D2876)</f>
        <v>Comedy</v>
      </c>
      <c r="K2876">
        <f>(C2876-H2876)</f>
        <v>-10806975</v>
      </c>
      <c r="L2876">
        <f>CORREL(H2876:H6661,C2876:C6661)</f>
        <v>2.9455538290774731E-2</v>
      </c>
    </row>
    <row r="2877" spans="1:12">
      <c r="A2877" t="s">
        <v>5087</v>
      </c>
      <c r="B2877">
        <v>101</v>
      </c>
      <c r="C2877">
        <v>12189514</v>
      </c>
      <c r="D2877" t="s">
        <v>128</v>
      </c>
      <c r="E2877" t="s">
        <v>5088</v>
      </c>
      <c r="F2877" t="s">
        <v>15</v>
      </c>
      <c r="G2877" t="s">
        <v>16</v>
      </c>
      <c r="H2877">
        <v>23000000</v>
      </c>
      <c r="I2877">
        <v>6.1</v>
      </c>
      <c r="J2877" t="str">
        <f>IF(ISNUMBER(SEARCH("|",D2877)),LEFT(D2877,SEARCH("|",D2877)-1),D2877)</f>
        <v>Comedy</v>
      </c>
      <c r="K2877">
        <f>(C2877-H2877)</f>
        <v>-10810486</v>
      </c>
      <c r="L2877">
        <f>CORREL(H2877:H6662,C2877:C6662)</f>
        <v>2.9337411927371722E-2</v>
      </c>
    </row>
    <row r="2878" spans="1:12">
      <c r="A2878" t="s">
        <v>690</v>
      </c>
      <c r="B2878">
        <v>93</v>
      </c>
      <c r="C2878">
        <v>39177541</v>
      </c>
      <c r="D2878" t="s">
        <v>5089</v>
      </c>
      <c r="E2878" t="s">
        <v>5090</v>
      </c>
      <c r="F2878" t="s">
        <v>15</v>
      </c>
      <c r="G2878" t="s">
        <v>16</v>
      </c>
      <c r="H2878">
        <v>50000000</v>
      </c>
      <c r="I2878">
        <v>3.5</v>
      </c>
      <c r="J2878" t="str">
        <f>IF(ISNUMBER(SEARCH("|",D2878)),LEFT(D2878,SEARCH("|",D2878)-1),D2878)</f>
        <v>Action</v>
      </c>
      <c r="K2878">
        <f>(C2878-H2878)</f>
        <v>-10822459</v>
      </c>
      <c r="L2878">
        <f>CORREL(H2878:H6663,C2878:C6663)</f>
        <v>2.9268462032383754E-2</v>
      </c>
    </row>
    <row r="2879" spans="1:12">
      <c r="A2879" t="s">
        <v>2047</v>
      </c>
      <c r="B2879">
        <v>88</v>
      </c>
      <c r="C2879">
        <v>14174654</v>
      </c>
      <c r="D2879" t="s">
        <v>96</v>
      </c>
      <c r="E2879" t="s">
        <v>5091</v>
      </c>
      <c r="F2879" t="s">
        <v>15</v>
      </c>
      <c r="G2879" t="s">
        <v>16</v>
      </c>
      <c r="H2879">
        <v>25000000</v>
      </c>
      <c r="I2879">
        <v>1.9</v>
      </c>
      <c r="J2879" t="str">
        <f>IF(ISNUMBER(SEARCH("|",D2879)),LEFT(D2879,SEARCH("|",D2879)-1),D2879)</f>
        <v>Comedy</v>
      </c>
      <c r="K2879">
        <f>(C2879-H2879)</f>
        <v>-10825346</v>
      </c>
      <c r="L2879">
        <f>CORREL(H2879:H6664,C2879:C6664)</f>
        <v>2.9309686663342303E-2</v>
      </c>
    </row>
    <row r="2880" spans="1:12">
      <c r="A2880" t="s">
        <v>1515</v>
      </c>
      <c r="B2880">
        <v>93</v>
      </c>
      <c r="C2880">
        <v>29113588</v>
      </c>
      <c r="D2880" t="s">
        <v>215</v>
      </c>
      <c r="E2880" t="s">
        <v>5092</v>
      </c>
      <c r="F2880" t="s">
        <v>15</v>
      </c>
      <c r="G2880" t="s">
        <v>16</v>
      </c>
      <c r="H2880">
        <v>40000000</v>
      </c>
      <c r="I2880">
        <v>6.6</v>
      </c>
      <c r="J2880" t="str">
        <f>IF(ISNUMBER(SEARCH("|",D2880)),LEFT(D2880,SEARCH("|",D2880)-1),D2880)</f>
        <v>Action</v>
      </c>
      <c r="K2880">
        <f>(C2880-H2880)</f>
        <v>-10886412</v>
      </c>
      <c r="L2880">
        <f>CORREL(H2880:H6665,C2880:C6665)</f>
        <v>2.9251711650300324E-2</v>
      </c>
    </row>
    <row r="2881" spans="1:12">
      <c r="A2881" t="s">
        <v>488</v>
      </c>
      <c r="B2881">
        <v>88</v>
      </c>
      <c r="C2881">
        <v>9109322</v>
      </c>
      <c r="D2881" t="s">
        <v>2431</v>
      </c>
      <c r="E2881" t="s">
        <v>5093</v>
      </c>
      <c r="F2881" t="s">
        <v>15</v>
      </c>
      <c r="G2881" t="s">
        <v>1097</v>
      </c>
      <c r="H2881">
        <v>20000000</v>
      </c>
      <c r="I2881">
        <v>1.9</v>
      </c>
      <c r="J2881" t="str">
        <f>IF(ISNUMBER(SEARCH("|",D2881)),LEFT(D2881,SEARCH("|",D2881)-1),D2881)</f>
        <v>Comedy</v>
      </c>
      <c r="K2881">
        <f>(C2881-H2881)</f>
        <v>-10890678</v>
      </c>
      <c r="L2881">
        <f>CORREL(H2881:H6666,C2881:C6666)</f>
        <v>2.9262063367400223E-2</v>
      </c>
    </row>
    <row r="2882" spans="1:12">
      <c r="A2882" t="s">
        <v>5094</v>
      </c>
      <c r="B2882">
        <v>91</v>
      </c>
      <c r="C2882">
        <v>2104000</v>
      </c>
      <c r="D2882" t="s">
        <v>245</v>
      </c>
      <c r="E2882" t="s">
        <v>5095</v>
      </c>
      <c r="F2882" t="s">
        <v>15</v>
      </c>
      <c r="G2882" t="s">
        <v>16</v>
      </c>
      <c r="H2882">
        <v>13000000</v>
      </c>
      <c r="I2882">
        <v>5.9</v>
      </c>
      <c r="J2882" t="str">
        <f>IF(ISNUMBER(SEARCH("|",D2882)),LEFT(D2882,SEARCH("|",D2882)-1),D2882)</f>
        <v>Comedy</v>
      </c>
      <c r="K2882">
        <f>(C2882-H2882)</f>
        <v>-10896000</v>
      </c>
      <c r="L2882">
        <f>CORREL(H2882:H6667,C2882:C6667)</f>
        <v>2.9174648876929679E-2</v>
      </c>
    </row>
    <row r="2883" spans="1:12">
      <c r="A2883" t="s">
        <v>2348</v>
      </c>
      <c r="B2883">
        <v>130</v>
      </c>
      <c r="C2883">
        <v>69102910</v>
      </c>
      <c r="D2883" t="s">
        <v>5096</v>
      </c>
      <c r="E2883" t="s">
        <v>5097</v>
      </c>
      <c r="F2883" t="s">
        <v>15</v>
      </c>
      <c r="G2883" t="s">
        <v>16</v>
      </c>
      <c r="H2883">
        <v>80000000</v>
      </c>
      <c r="I2883">
        <v>5.0999999999999996</v>
      </c>
      <c r="J2883" t="str">
        <f>IF(ISNUMBER(SEARCH("|",D2883)),LEFT(D2883,SEARCH("|",D2883)-1),D2883)</f>
        <v>Action</v>
      </c>
      <c r="K2883">
        <f>(C2883-H2883)</f>
        <v>-10897090</v>
      </c>
      <c r="L2883">
        <f>CORREL(H2883:H6668,C2883:C6668)</f>
        <v>2.9041291120616063E-2</v>
      </c>
    </row>
    <row r="2884" spans="1:12">
      <c r="A2884" t="s">
        <v>5098</v>
      </c>
      <c r="B2884">
        <v>84</v>
      </c>
      <c r="C2884">
        <v>3100650</v>
      </c>
      <c r="D2884" t="s">
        <v>1162</v>
      </c>
      <c r="E2884" t="s">
        <v>5099</v>
      </c>
      <c r="F2884" t="s">
        <v>15</v>
      </c>
      <c r="G2884" t="s">
        <v>16</v>
      </c>
      <c r="H2884">
        <v>14000000</v>
      </c>
      <c r="I2884">
        <v>3.9</v>
      </c>
      <c r="J2884" t="str">
        <f>IF(ISNUMBER(SEARCH("|",D2884)),LEFT(D2884,SEARCH("|",D2884)-1),D2884)</f>
        <v>Drama</v>
      </c>
      <c r="K2884">
        <f>(C2884-H2884)</f>
        <v>-10899350</v>
      </c>
      <c r="L2884">
        <f>CORREL(H2884:H6669,C2884:C6669)</f>
        <v>2.9102958128392354E-2</v>
      </c>
    </row>
    <row r="2885" spans="1:12">
      <c r="A2885" t="s">
        <v>5100</v>
      </c>
      <c r="B2885">
        <v>101</v>
      </c>
      <c r="C2885">
        <v>14095303</v>
      </c>
      <c r="D2885" t="s">
        <v>3357</v>
      </c>
      <c r="E2885" t="s">
        <v>5101</v>
      </c>
      <c r="F2885" t="s">
        <v>15</v>
      </c>
      <c r="G2885" t="s">
        <v>16</v>
      </c>
      <c r="H2885">
        <v>25000000</v>
      </c>
      <c r="I2885">
        <v>5.4</v>
      </c>
      <c r="J2885" t="str">
        <f>IF(ISNUMBER(SEARCH("|",D2885)),LEFT(D2885,SEARCH("|",D2885)-1),D2885)</f>
        <v>Action</v>
      </c>
      <c r="K2885">
        <f>(C2885-H2885)</f>
        <v>-10904697</v>
      </c>
      <c r="L2885">
        <f>CORREL(H2885:H6670,C2885:C6670)</f>
        <v>2.8976228723183655E-2</v>
      </c>
    </row>
    <row r="2886" spans="1:12">
      <c r="A2886" t="s">
        <v>69</v>
      </c>
      <c r="B2886">
        <v>135</v>
      </c>
      <c r="C2886">
        <v>29077547</v>
      </c>
      <c r="D2886" t="s">
        <v>585</v>
      </c>
      <c r="E2886" t="s">
        <v>5102</v>
      </c>
      <c r="F2886" t="s">
        <v>15</v>
      </c>
      <c r="G2886" t="s">
        <v>16</v>
      </c>
      <c r="H2886">
        <v>40000000</v>
      </c>
      <c r="I2886">
        <v>7</v>
      </c>
      <c r="J2886" t="str">
        <f>IF(ISNUMBER(SEARCH("|",D2886)),LEFT(D2886,SEARCH("|",D2886)-1),D2886)</f>
        <v>Drama</v>
      </c>
      <c r="K2886">
        <f>(C2886-H2886)</f>
        <v>-10922453</v>
      </c>
      <c r="L2886">
        <f>CORREL(H2886:H6671,C2886:C6671)</f>
        <v>2.8917232531875323E-2</v>
      </c>
    </row>
    <row r="2887" spans="1:12">
      <c r="A2887" t="s">
        <v>3113</v>
      </c>
      <c r="B2887">
        <v>103</v>
      </c>
      <c r="C2887">
        <v>6061759</v>
      </c>
      <c r="D2887" t="s">
        <v>233</v>
      </c>
      <c r="E2887" t="s">
        <v>5103</v>
      </c>
      <c r="F2887" t="s">
        <v>15</v>
      </c>
      <c r="G2887" t="s">
        <v>16</v>
      </c>
      <c r="H2887">
        <v>17000000</v>
      </c>
      <c r="I2887">
        <v>6.3</v>
      </c>
      <c r="J2887" t="str">
        <f>IF(ISNUMBER(SEARCH("|",D2887)),LEFT(D2887,SEARCH("|",D2887)-1),D2887)</f>
        <v>Comedy</v>
      </c>
      <c r="K2887">
        <f>(C2887-H2887)</f>
        <v>-10938241</v>
      </c>
      <c r="L2887">
        <f>CORREL(H2887:H6672,C2887:C6672)</f>
        <v>2.8927399390979651E-2</v>
      </c>
    </row>
    <row r="2888" spans="1:12">
      <c r="A2888" t="s">
        <v>1458</v>
      </c>
      <c r="B2888">
        <v>102</v>
      </c>
      <c r="C2888">
        <v>2035566</v>
      </c>
      <c r="D2888" t="s">
        <v>5104</v>
      </c>
      <c r="E2888" t="s">
        <v>5105</v>
      </c>
      <c r="F2888" t="s">
        <v>15</v>
      </c>
      <c r="G2888" t="s">
        <v>357</v>
      </c>
      <c r="H2888">
        <v>13000000</v>
      </c>
      <c r="I2888">
        <v>6.6</v>
      </c>
      <c r="J2888" t="str">
        <f>IF(ISNUMBER(SEARCH("|",D2888)),LEFT(D2888,SEARCH("|",D2888)-1),D2888)</f>
        <v>Biography</v>
      </c>
      <c r="K2888">
        <f>(C2888-H2888)</f>
        <v>-10964434</v>
      </c>
      <c r="L2888">
        <f>CORREL(H2888:H6673,C2888:C6673)</f>
        <v>2.8819877137118675E-2</v>
      </c>
    </row>
    <row r="2889" spans="1:12">
      <c r="A2889" t="s">
        <v>5106</v>
      </c>
      <c r="B2889">
        <v>95</v>
      </c>
      <c r="C2889">
        <v>4006906</v>
      </c>
      <c r="D2889" t="s">
        <v>397</v>
      </c>
      <c r="E2889" t="s">
        <v>5107</v>
      </c>
      <c r="F2889" t="s">
        <v>15</v>
      </c>
      <c r="G2889" t="s">
        <v>16</v>
      </c>
      <c r="H2889">
        <v>15000000</v>
      </c>
      <c r="I2889">
        <v>4.0999999999999996</v>
      </c>
      <c r="J2889" t="str">
        <f>IF(ISNUMBER(SEARCH("|",D2889)),LEFT(D2889,SEARCH("|",D2889)-1),D2889)</f>
        <v>Comedy</v>
      </c>
      <c r="K2889">
        <f>(C2889-H2889)</f>
        <v>-10993094</v>
      </c>
      <c r="L2889">
        <f>CORREL(H2889:H6674,C2889:C6674)</f>
        <v>2.8684877239442606E-2</v>
      </c>
    </row>
    <row r="2890" spans="1:12">
      <c r="A2890" t="s">
        <v>1351</v>
      </c>
      <c r="B2890">
        <v>118</v>
      </c>
      <c r="C2890">
        <v>13000000</v>
      </c>
      <c r="D2890" t="s">
        <v>5108</v>
      </c>
      <c r="E2890" t="s">
        <v>5109</v>
      </c>
      <c r="F2890" t="s">
        <v>15</v>
      </c>
      <c r="G2890" t="s">
        <v>16</v>
      </c>
      <c r="H2890">
        <v>24000000</v>
      </c>
      <c r="I2890">
        <v>5.2</v>
      </c>
      <c r="J2890" t="str">
        <f>IF(ISNUMBER(SEARCH("|",D2890)),LEFT(D2890,SEARCH("|",D2890)-1),D2890)</f>
        <v>Adventure</v>
      </c>
      <c r="K2890">
        <f>(C2890-H2890)</f>
        <v>-11000000</v>
      </c>
      <c r="L2890">
        <f>CORREL(H2890:H6675,C2890:C6675)</f>
        <v>2.8563141429938432E-2</v>
      </c>
    </row>
    <row r="2891" spans="1:12">
      <c r="A2891" t="s">
        <v>2487</v>
      </c>
      <c r="B2891">
        <v>88</v>
      </c>
      <c r="C2891">
        <v>15988876</v>
      </c>
      <c r="D2891" t="s">
        <v>215</v>
      </c>
      <c r="E2891" t="s">
        <v>5110</v>
      </c>
      <c r="F2891" t="s">
        <v>15</v>
      </c>
      <c r="G2891" t="s">
        <v>16</v>
      </c>
      <c r="H2891">
        <v>27000000</v>
      </c>
      <c r="I2891">
        <v>5.7</v>
      </c>
      <c r="J2891" t="str">
        <f>IF(ISNUMBER(SEARCH("|",D2891)),LEFT(D2891,SEARCH("|",D2891)-1),D2891)</f>
        <v>Action</v>
      </c>
      <c r="K2891">
        <f>(C2891-H2891)</f>
        <v>-11011124</v>
      </c>
      <c r="L2891">
        <f>CORREL(H2891:H6676,C2891:C6676)</f>
        <v>2.8497221089479299E-2</v>
      </c>
    </row>
    <row r="2892" spans="1:12">
      <c r="A2892" t="s">
        <v>2197</v>
      </c>
      <c r="B2892">
        <v>85</v>
      </c>
      <c r="C2892">
        <v>13973532</v>
      </c>
      <c r="D2892" t="s">
        <v>397</v>
      </c>
      <c r="E2892" t="s">
        <v>5111</v>
      </c>
      <c r="F2892" t="s">
        <v>15</v>
      </c>
      <c r="G2892" t="s">
        <v>16</v>
      </c>
      <c r="H2892">
        <v>25000000</v>
      </c>
      <c r="I2892">
        <v>5.0999999999999996</v>
      </c>
      <c r="J2892" t="str">
        <f>IF(ISNUMBER(SEARCH("|",D2892)),LEFT(D2892,SEARCH("|",D2892)-1),D2892)</f>
        <v>Comedy</v>
      </c>
      <c r="K2892">
        <f>(C2892-H2892)</f>
        <v>-11026468</v>
      </c>
      <c r="L2892">
        <f>CORREL(H2892:H6677,C2892:C6677)</f>
        <v>2.8447650921425836E-2</v>
      </c>
    </row>
    <row r="2893" spans="1:12">
      <c r="A2893" t="s">
        <v>1143</v>
      </c>
      <c r="B2893">
        <v>96</v>
      </c>
      <c r="C2893">
        <v>18967571</v>
      </c>
      <c r="D2893" t="s">
        <v>215</v>
      </c>
      <c r="E2893" t="s">
        <v>5112</v>
      </c>
      <c r="F2893" t="s">
        <v>15</v>
      </c>
      <c r="G2893" t="s">
        <v>16</v>
      </c>
      <c r="H2893">
        <v>30000000</v>
      </c>
      <c r="I2893">
        <v>6.1</v>
      </c>
      <c r="J2893" t="str">
        <f>IF(ISNUMBER(SEARCH("|",D2893)),LEFT(D2893,SEARCH("|",D2893)-1),D2893)</f>
        <v>Action</v>
      </c>
      <c r="K2893">
        <f>(C2893-H2893)</f>
        <v>-11032429</v>
      </c>
      <c r="L2893">
        <f>CORREL(H2893:H6678,C2893:C6678)</f>
        <v>2.8386957038015692E-2</v>
      </c>
    </row>
    <row r="2894" spans="1:12">
      <c r="A2894" t="s">
        <v>295</v>
      </c>
      <c r="B2894">
        <v>123</v>
      </c>
      <c r="C2894">
        <v>26903709</v>
      </c>
      <c r="D2894" t="s">
        <v>2562</v>
      </c>
      <c r="E2894" t="s">
        <v>5113</v>
      </c>
      <c r="F2894" t="s">
        <v>15</v>
      </c>
      <c r="G2894" t="s">
        <v>153</v>
      </c>
      <c r="H2894">
        <v>38000000</v>
      </c>
      <c r="I2894">
        <v>8.1</v>
      </c>
      <c r="J2894" t="str">
        <f>IF(ISNUMBER(SEARCH("|",D2894)),LEFT(D2894,SEARCH("|",D2894)-1),D2894)</f>
        <v>Action</v>
      </c>
      <c r="K2894">
        <f>(C2894-H2894)</f>
        <v>-11096291</v>
      </c>
      <c r="L2894">
        <f>CORREL(H2894:H6679,C2894:C6679)</f>
        <v>2.835255365101454E-2</v>
      </c>
    </row>
    <row r="2895" spans="1:12">
      <c r="A2895" t="s">
        <v>5114</v>
      </c>
      <c r="B2895">
        <v>110</v>
      </c>
      <c r="C2895">
        <v>8888355</v>
      </c>
      <c r="D2895" t="s">
        <v>720</v>
      </c>
      <c r="E2895" t="s">
        <v>5115</v>
      </c>
      <c r="F2895" t="s">
        <v>15</v>
      </c>
      <c r="G2895" t="s">
        <v>16</v>
      </c>
      <c r="H2895">
        <v>20000000</v>
      </c>
      <c r="I2895">
        <v>5</v>
      </c>
      <c r="J2895" t="str">
        <f>IF(ISNUMBER(SEARCH("|",D2895)),LEFT(D2895,SEARCH("|",D2895)-1),D2895)</f>
        <v>Drama</v>
      </c>
      <c r="K2895">
        <f>(C2895-H2895)</f>
        <v>-11111645</v>
      </c>
      <c r="L2895">
        <f>CORREL(H2895:H6680,C2895:C6680)</f>
        <v>2.8353871765648186E-2</v>
      </c>
    </row>
    <row r="2896" spans="1:12">
      <c r="A2896" t="s">
        <v>5116</v>
      </c>
      <c r="B2896">
        <v>121</v>
      </c>
      <c r="C2896">
        <v>229311</v>
      </c>
      <c r="D2896" t="s">
        <v>5117</v>
      </c>
      <c r="E2896" t="s">
        <v>5118</v>
      </c>
      <c r="F2896" t="s">
        <v>15</v>
      </c>
      <c r="G2896" t="s">
        <v>1304</v>
      </c>
      <c r="H2896">
        <v>11350000</v>
      </c>
      <c r="I2896">
        <v>6.2</v>
      </c>
      <c r="J2896" t="str">
        <f>IF(ISNUMBER(SEARCH("|",D2896)),LEFT(D2896,SEARCH("|",D2896)-1),D2896)</f>
        <v>Action</v>
      </c>
      <c r="K2896">
        <f>(C2896-H2896)</f>
        <v>-11120689</v>
      </c>
      <c r="L2896">
        <f>CORREL(H2896:H6681,C2896:C6681)</f>
        <v>2.8262881646285504E-2</v>
      </c>
    </row>
    <row r="2897" spans="1:12">
      <c r="A2897" t="s">
        <v>5119</v>
      </c>
      <c r="B2897">
        <v>100</v>
      </c>
      <c r="C2897">
        <v>860002</v>
      </c>
      <c r="D2897" t="s">
        <v>1265</v>
      </c>
      <c r="E2897" t="s">
        <v>5120</v>
      </c>
      <c r="F2897" t="s">
        <v>15</v>
      </c>
      <c r="G2897" t="s">
        <v>16</v>
      </c>
      <c r="H2897">
        <v>12000000</v>
      </c>
      <c r="I2897">
        <v>7.3</v>
      </c>
      <c r="J2897" t="str">
        <f>IF(ISNUMBER(SEARCH("|",D2897)),LEFT(D2897,SEARCH("|",D2897)-1),D2897)</f>
        <v>Adventure</v>
      </c>
      <c r="K2897">
        <f>(C2897-H2897)</f>
        <v>-11139998</v>
      </c>
      <c r="L2897">
        <f>CORREL(H2897:H6682,C2897:C6682)</f>
        <v>2.8113126620288767E-2</v>
      </c>
    </row>
    <row r="2898" spans="1:12">
      <c r="A2898" t="s">
        <v>1302</v>
      </c>
      <c r="B2898">
        <v>112</v>
      </c>
      <c r="C2898">
        <v>4839383</v>
      </c>
      <c r="D2898" t="s">
        <v>128</v>
      </c>
      <c r="E2898" t="s">
        <v>5121</v>
      </c>
      <c r="F2898" t="s">
        <v>15</v>
      </c>
      <c r="G2898" t="s">
        <v>16</v>
      </c>
      <c r="H2898">
        <v>16000000</v>
      </c>
      <c r="I2898">
        <v>6.6</v>
      </c>
      <c r="J2898" t="str">
        <f>IF(ISNUMBER(SEARCH("|",D2898)),LEFT(D2898,SEARCH("|",D2898)-1),D2898)</f>
        <v>Comedy</v>
      </c>
      <c r="K2898">
        <f>(C2898-H2898)</f>
        <v>-11160617</v>
      </c>
      <c r="L2898">
        <f>CORREL(H2898:H6683,C2898:C6683)</f>
        <v>2.7967541710451717E-2</v>
      </c>
    </row>
    <row r="2899" spans="1:12">
      <c r="A2899" t="s">
        <v>5122</v>
      </c>
      <c r="B2899">
        <v>97</v>
      </c>
      <c r="C2899">
        <v>16779636</v>
      </c>
      <c r="D2899" t="s">
        <v>944</v>
      </c>
      <c r="E2899" t="s">
        <v>5123</v>
      </c>
      <c r="F2899" t="s">
        <v>15</v>
      </c>
      <c r="G2899" t="s">
        <v>16</v>
      </c>
      <c r="H2899">
        <v>28000000</v>
      </c>
      <c r="I2899">
        <v>4.8</v>
      </c>
      <c r="J2899" t="str">
        <f>IF(ISNUMBER(SEARCH("|",D2899)),LEFT(D2899,SEARCH("|",D2899)-1),D2899)</f>
        <v>Drama</v>
      </c>
      <c r="K2899">
        <f>(C2899-H2899)</f>
        <v>-11220364</v>
      </c>
      <c r="L2899">
        <f>CORREL(H2899:H6684,C2899:C6684)</f>
        <v>2.7849400794949974E-2</v>
      </c>
    </row>
    <row r="2900" spans="1:12">
      <c r="A2900" t="s">
        <v>5124</v>
      </c>
      <c r="B2900">
        <v>99</v>
      </c>
      <c r="C2900">
        <v>1227324</v>
      </c>
      <c r="D2900" t="s">
        <v>326</v>
      </c>
      <c r="E2900" t="s">
        <v>5125</v>
      </c>
      <c r="F2900" t="s">
        <v>15</v>
      </c>
      <c r="G2900" t="s">
        <v>16</v>
      </c>
      <c r="H2900">
        <v>12500000</v>
      </c>
      <c r="I2900">
        <v>6.6</v>
      </c>
      <c r="J2900" t="str">
        <f>IF(ISNUMBER(SEARCH("|",D2900)),LEFT(D2900,SEARCH("|",D2900)-1),D2900)</f>
        <v>Crime</v>
      </c>
      <c r="K2900">
        <f>(C2900-H2900)</f>
        <v>-11272676</v>
      </c>
      <c r="L2900">
        <f>CORREL(H2900:H6685,C2900:C6685)</f>
        <v>2.7802983918875535E-2</v>
      </c>
    </row>
    <row r="2901" spans="1:12">
      <c r="A2901" t="s">
        <v>1400</v>
      </c>
      <c r="B2901">
        <v>140</v>
      </c>
      <c r="C2901">
        <v>13651662</v>
      </c>
      <c r="D2901" t="s">
        <v>385</v>
      </c>
      <c r="E2901" t="s">
        <v>5126</v>
      </c>
      <c r="F2901" t="s">
        <v>15</v>
      </c>
      <c r="G2901" t="s">
        <v>16</v>
      </c>
      <c r="H2901">
        <v>25000000</v>
      </c>
      <c r="I2901">
        <v>8.1999999999999993</v>
      </c>
      <c r="J2901" t="str">
        <f>IF(ISNUMBER(SEARCH("|",D2901)),LEFT(D2901,SEARCH("|",D2901)-1),D2901)</f>
        <v>Drama</v>
      </c>
      <c r="K2901">
        <f>(C2901-H2901)</f>
        <v>-11348338</v>
      </c>
      <c r="L2901">
        <f>CORREL(H2901:H6686,C2901:C6686)</f>
        <v>2.7659275960863476E-2</v>
      </c>
    </row>
    <row r="2902" spans="1:12">
      <c r="A2902" t="s">
        <v>5127</v>
      </c>
      <c r="B2902">
        <v>125</v>
      </c>
      <c r="C2902">
        <v>8047690</v>
      </c>
      <c r="D2902" t="s">
        <v>20</v>
      </c>
      <c r="E2902" t="s">
        <v>5128</v>
      </c>
      <c r="F2902" t="s">
        <v>404</v>
      </c>
      <c r="G2902" t="s">
        <v>1190</v>
      </c>
      <c r="H2902">
        <v>19400000</v>
      </c>
      <c r="I2902">
        <v>7.5</v>
      </c>
      <c r="J2902" t="str">
        <f>IF(ISNUMBER(SEARCH("|",D2902)),LEFT(D2902,SEARCH("|",D2902)-1),D2902)</f>
        <v>Drama</v>
      </c>
      <c r="K2902">
        <f>(C2902-H2902)</f>
        <v>-11352310</v>
      </c>
      <c r="L2902">
        <f>CORREL(H2902:H6687,C2902:C6687)</f>
        <v>2.7595433127169503E-2</v>
      </c>
    </row>
    <row r="2903" spans="1:12">
      <c r="A2903" t="s">
        <v>1247</v>
      </c>
      <c r="B2903">
        <v>86</v>
      </c>
      <c r="C2903">
        <v>13751</v>
      </c>
      <c r="D2903" t="s">
        <v>1434</v>
      </c>
      <c r="E2903" t="s">
        <v>5129</v>
      </c>
      <c r="F2903" t="s">
        <v>15</v>
      </c>
      <c r="G2903" t="s">
        <v>138</v>
      </c>
      <c r="H2903">
        <v>11400000</v>
      </c>
      <c r="I2903">
        <v>6.6</v>
      </c>
      <c r="J2903" t="str">
        <f>IF(ISNUMBER(SEARCH("|",D2903)),LEFT(D2903,SEARCH("|",D2903)-1),D2903)</f>
        <v>Drama</v>
      </c>
      <c r="K2903">
        <f>(C2903-H2903)</f>
        <v>-11386249</v>
      </c>
      <c r="L2903">
        <f>CORREL(H2903:H6688,C2903:C6688)</f>
        <v>2.7497593848191091E-2</v>
      </c>
    </row>
    <row r="2904" spans="1:12">
      <c r="A2904" t="s">
        <v>5130</v>
      </c>
      <c r="B2904">
        <v>101</v>
      </c>
      <c r="C2904">
        <v>38590500</v>
      </c>
      <c r="D2904" t="s">
        <v>473</v>
      </c>
      <c r="E2904" t="s">
        <v>5131</v>
      </c>
      <c r="F2904" t="s">
        <v>15</v>
      </c>
      <c r="G2904" t="s">
        <v>16</v>
      </c>
      <c r="H2904">
        <v>50000000</v>
      </c>
      <c r="I2904">
        <v>4.4000000000000004</v>
      </c>
      <c r="J2904" t="str">
        <f>IF(ISNUMBER(SEARCH("|",D2904)),LEFT(D2904,SEARCH("|",D2904)-1),D2904)</f>
        <v>Action</v>
      </c>
      <c r="K2904">
        <f>(C2904-H2904)</f>
        <v>-11409500</v>
      </c>
      <c r="L2904">
        <f>CORREL(H2904:H6689,C2904:C6689)</f>
        <v>2.7344214095549026E-2</v>
      </c>
    </row>
    <row r="2905" spans="1:12">
      <c r="A2905" t="s">
        <v>5132</v>
      </c>
      <c r="B2905">
        <v>118</v>
      </c>
      <c r="C2905">
        <v>1089445</v>
      </c>
      <c r="D2905" t="s">
        <v>1284</v>
      </c>
      <c r="E2905" t="s">
        <v>5133</v>
      </c>
      <c r="F2905" t="s">
        <v>15</v>
      </c>
      <c r="G2905" t="s">
        <v>472</v>
      </c>
      <c r="H2905">
        <v>12500000</v>
      </c>
      <c r="I2905">
        <v>7</v>
      </c>
      <c r="J2905" t="str">
        <f>IF(ISNUMBER(SEARCH("|",D2905)),LEFT(D2905,SEARCH("|",D2905)-1),D2905)</f>
        <v>Comedy</v>
      </c>
      <c r="K2905">
        <f>(C2905-H2905)</f>
        <v>-11410555</v>
      </c>
      <c r="L2905">
        <f>CORREL(H2905:H6690,C2905:C6690)</f>
        <v>2.7383978804587171E-2</v>
      </c>
    </row>
    <row r="2906" spans="1:12">
      <c r="A2906" t="s">
        <v>5134</v>
      </c>
      <c r="B2906">
        <v>97</v>
      </c>
      <c r="C2906">
        <v>8586376</v>
      </c>
      <c r="D2906" t="s">
        <v>96</v>
      </c>
      <c r="E2906" t="s">
        <v>5135</v>
      </c>
      <c r="F2906" t="s">
        <v>15</v>
      </c>
      <c r="G2906" t="s">
        <v>16</v>
      </c>
      <c r="H2906">
        <v>20000000</v>
      </c>
      <c r="I2906">
        <v>4.9000000000000004</v>
      </c>
      <c r="J2906" t="str">
        <f>IF(ISNUMBER(SEARCH("|",D2906)),LEFT(D2906,SEARCH("|",D2906)-1),D2906)</f>
        <v>Comedy</v>
      </c>
      <c r="K2906">
        <f>(C2906-H2906)</f>
        <v>-11413624</v>
      </c>
      <c r="L2906">
        <f>CORREL(H2906:H6691,C2906:C6691)</f>
        <v>2.723804654111921E-2</v>
      </c>
    </row>
    <row r="2907" spans="1:12">
      <c r="A2907" t="s">
        <v>863</v>
      </c>
      <c r="B2907">
        <v>111</v>
      </c>
      <c r="C2907">
        <v>548934</v>
      </c>
      <c r="D2907" t="s">
        <v>2040</v>
      </c>
      <c r="E2907" t="s">
        <v>5136</v>
      </c>
      <c r="F2907" t="s">
        <v>15</v>
      </c>
      <c r="G2907" t="s">
        <v>2661</v>
      </c>
      <c r="H2907">
        <v>12000000</v>
      </c>
      <c r="I2907">
        <v>6.8</v>
      </c>
      <c r="J2907" t="str">
        <f>IF(ISNUMBER(SEARCH("|",D2907)),LEFT(D2907,SEARCH("|",D2907)-1),D2907)</f>
        <v>Drama</v>
      </c>
      <c r="K2907">
        <f>(C2907-H2907)</f>
        <v>-11451066</v>
      </c>
      <c r="L2907">
        <f>CORREL(H2907:H6692,C2907:C6692)</f>
        <v>2.7142784920180362E-2</v>
      </c>
    </row>
    <row r="2908" spans="1:12">
      <c r="A2908" t="s">
        <v>1062</v>
      </c>
      <c r="B2908">
        <v>90</v>
      </c>
      <c r="C2908">
        <v>28535768</v>
      </c>
      <c r="D2908" t="s">
        <v>96</v>
      </c>
      <c r="E2908" t="s">
        <v>5137</v>
      </c>
      <c r="F2908" t="s">
        <v>15</v>
      </c>
      <c r="G2908" t="s">
        <v>16</v>
      </c>
      <c r="H2908">
        <v>40000000</v>
      </c>
      <c r="I2908">
        <v>5.3</v>
      </c>
      <c r="J2908" t="str">
        <f>IF(ISNUMBER(SEARCH("|",D2908)),LEFT(D2908,SEARCH("|",D2908)-1),D2908)</f>
        <v>Comedy</v>
      </c>
      <c r="K2908">
        <f>(C2908-H2908)</f>
        <v>-11464232</v>
      </c>
      <c r="L2908">
        <f>CORREL(H2908:H6693,C2908:C6693)</f>
        <v>2.6992203334552281E-2</v>
      </c>
    </row>
    <row r="2909" spans="1:12">
      <c r="A2909" t="s">
        <v>376</v>
      </c>
      <c r="B2909">
        <v>123</v>
      </c>
      <c r="C2909">
        <v>108521835</v>
      </c>
      <c r="D2909" t="s">
        <v>130</v>
      </c>
      <c r="E2909" t="s">
        <v>5138</v>
      </c>
      <c r="F2909" t="s">
        <v>15</v>
      </c>
      <c r="G2909" t="s">
        <v>153</v>
      </c>
      <c r="H2909">
        <v>120000000</v>
      </c>
      <c r="I2909">
        <v>7.1</v>
      </c>
      <c r="J2909" t="str">
        <f>IF(ISNUMBER(SEARCH("|",D2909)),LEFT(D2909,SEARCH("|",D2909)-1),D2909)</f>
        <v>Action</v>
      </c>
      <c r="K2909">
        <f>(C2909-H2909)</f>
        <v>-11478165</v>
      </c>
      <c r="L2909">
        <f>CORREL(H2909:H6694,C2909:C6694)</f>
        <v>2.6998940670659163E-2</v>
      </c>
    </row>
    <row r="2910" spans="1:12">
      <c r="A2910" t="s">
        <v>5139</v>
      </c>
      <c r="B2910">
        <v>94</v>
      </c>
      <c r="C2910">
        <v>11508423</v>
      </c>
      <c r="D2910" t="s">
        <v>5140</v>
      </c>
      <c r="E2910" t="s">
        <v>5141</v>
      </c>
      <c r="F2910" t="s">
        <v>15</v>
      </c>
      <c r="G2910" t="s">
        <v>16</v>
      </c>
      <c r="H2910">
        <v>23000000</v>
      </c>
      <c r="I2910">
        <v>5.0999999999999996</v>
      </c>
      <c r="J2910" t="str">
        <f>IF(ISNUMBER(SEARCH("|",D2910)),LEFT(D2910,SEARCH("|",D2910)-1),D2910)</f>
        <v>Biography</v>
      </c>
      <c r="K2910">
        <f>(C2910-H2910)</f>
        <v>-11491577</v>
      </c>
      <c r="L2910">
        <f>CORREL(H2910:H6695,C2910:C6695)</f>
        <v>2.6923259920432412E-2</v>
      </c>
    </row>
    <row r="2911" spans="1:12">
      <c r="A2911" t="s">
        <v>5142</v>
      </c>
      <c r="B2911">
        <v>94</v>
      </c>
      <c r="C2911">
        <v>18500966</v>
      </c>
      <c r="D2911" t="s">
        <v>776</v>
      </c>
      <c r="E2911" t="s">
        <v>5143</v>
      </c>
      <c r="F2911" t="s">
        <v>15</v>
      </c>
      <c r="G2911" t="s">
        <v>16</v>
      </c>
      <c r="H2911">
        <v>30000000</v>
      </c>
      <c r="I2911">
        <v>4.4000000000000004</v>
      </c>
      <c r="J2911" t="str">
        <f>IF(ISNUMBER(SEARCH("|",D2911)),LEFT(D2911,SEARCH("|",D2911)-1),D2911)</f>
        <v>Action</v>
      </c>
      <c r="K2911">
        <f>(C2911-H2911)</f>
        <v>-11499034</v>
      </c>
      <c r="L2911">
        <f>CORREL(H2911:H6696,C2911:C6696)</f>
        <v>2.6845749419429136E-2</v>
      </c>
    </row>
    <row r="2912" spans="1:12">
      <c r="A2912" t="s">
        <v>4309</v>
      </c>
      <c r="B2912">
        <v>98</v>
      </c>
      <c r="C2912">
        <v>8500000</v>
      </c>
      <c r="D2912" t="s">
        <v>96</v>
      </c>
      <c r="E2912" t="s">
        <v>5144</v>
      </c>
      <c r="F2912" t="s">
        <v>15</v>
      </c>
      <c r="G2912" t="s">
        <v>16</v>
      </c>
      <c r="H2912">
        <v>20000000</v>
      </c>
      <c r="I2912">
        <v>5.4</v>
      </c>
      <c r="J2912" t="str">
        <f>IF(ISNUMBER(SEARCH("|",D2912)),LEFT(D2912,SEARCH("|",D2912)-1),D2912)</f>
        <v>Comedy</v>
      </c>
      <c r="K2912">
        <f>(C2912-H2912)</f>
        <v>-11500000</v>
      </c>
      <c r="L2912">
        <f>CORREL(H2912:H6697,C2912:C6697)</f>
        <v>2.6807222980723081E-2</v>
      </c>
    </row>
    <row r="2913" spans="1:12">
      <c r="A2913" t="s">
        <v>2132</v>
      </c>
      <c r="B2913">
        <v>139</v>
      </c>
      <c r="C2913">
        <v>2474000</v>
      </c>
      <c r="D2913" t="s">
        <v>343</v>
      </c>
      <c r="E2913" t="s">
        <v>5145</v>
      </c>
      <c r="F2913" t="s">
        <v>15</v>
      </c>
      <c r="G2913" t="s">
        <v>357</v>
      </c>
      <c r="H2913">
        <v>14000000</v>
      </c>
      <c r="I2913">
        <v>5.7</v>
      </c>
      <c r="J2913" t="str">
        <f>IF(ISNUMBER(SEARCH("|",D2913)),LEFT(D2913,SEARCH("|",D2913)-1),D2913)</f>
        <v>Biography</v>
      </c>
      <c r="K2913">
        <f>(C2913-H2913)</f>
        <v>-11526000</v>
      </c>
      <c r="L2913">
        <f>CORREL(H2913:H6698,C2913:C6698)</f>
        <v>2.6710641209779094E-2</v>
      </c>
    </row>
    <row r="2914" spans="1:12">
      <c r="A2914" t="s">
        <v>5146</v>
      </c>
      <c r="B2914">
        <v>159</v>
      </c>
      <c r="C2914">
        <v>6498000</v>
      </c>
      <c r="D2914" t="s">
        <v>5147</v>
      </c>
      <c r="E2914" t="s">
        <v>5148</v>
      </c>
      <c r="F2914" t="s">
        <v>5149</v>
      </c>
      <c r="G2914" t="s">
        <v>2835</v>
      </c>
      <c r="H2914">
        <v>18026148</v>
      </c>
      <c r="I2914">
        <v>8.4</v>
      </c>
      <c r="J2914" t="str">
        <f>IF(ISNUMBER(SEARCH("|",D2914)),LEFT(D2914,SEARCH("|",D2914)-1),D2914)</f>
        <v>Action</v>
      </c>
      <c r="K2914">
        <f>(C2914-H2914)</f>
        <v>-11528148</v>
      </c>
      <c r="L2914">
        <f>CORREL(H2914:H6699,C2914:C6699)</f>
        <v>2.6572850188466248E-2</v>
      </c>
    </row>
    <row r="2915" spans="1:12">
      <c r="A2915" t="s">
        <v>847</v>
      </c>
      <c r="B2915">
        <v>110</v>
      </c>
      <c r="C2915">
        <v>14469428</v>
      </c>
      <c r="D2915" t="s">
        <v>128</v>
      </c>
      <c r="E2915" t="s">
        <v>5150</v>
      </c>
      <c r="F2915" t="s">
        <v>15</v>
      </c>
      <c r="G2915" t="s">
        <v>16</v>
      </c>
      <c r="H2915">
        <v>26000000</v>
      </c>
      <c r="I2915">
        <v>5.2</v>
      </c>
      <c r="J2915" t="str">
        <f>IF(ISNUMBER(SEARCH("|",D2915)),LEFT(D2915,SEARCH("|",D2915)-1),D2915)</f>
        <v>Comedy</v>
      </c>
      <c r="K2915">
        <f>(C2915-H2915)</f>
        <v>-11530572</v>
      </c>
      <c r="L2915">
        <f>CORREL(H2915:H6700,C2915:C6700)</f>
        <v>2.6462583075980609E-2</v>
      </c>
    </row>
    <row r="2916" spans="1:12">
      <c r="A2916" t="s">
        <v>1803</v>
      </c>
      <c r="B2916">
        <v>110</v>
      </c>
      <c r="C2916">
        <v>66462600</v>
      </c>
      <c r="D2916" t="s">
        <v>13</v>
      </c>
      <c r="E2916" t="s">
        <v>5151</v>
      </c>
      <c r="F2916" t="s">
        <v>15</v>
      </c>
      <c r="G2916" t="s">
        <v>16</v>
      </c>
      <c r="H2916">
        <v>78000000</v>
      </c>
      <c r="I2916">
        <v>5.8</v>
      </c>
      <c r="J2916" t="str">
        <f>IF(ISNUMBER(SEARCH("|",D2916)),LEFT(D2916,SEARCH("|",D2916)-1),D2916)</f>
        <v>Action</v>
      </c>
      <c r="K2916">
        <f>(C2916-H2916)</f>
        <v>-11537400</v>
      </c>
      <c r="L2916">
        <f>CORREL(H2916:H6701,C2916:C6701)</f>
        <v>2.6401458720075714E-2</v>
      </c>
    </row>
    <row r="2917" spans="1:12">
      <c r="A2917" t="s">
        <v>1377</v>
      </c>
      <c r="B2917">
        <v>107</v>
      </c>
      <c r="C2917">
        <v>12372410</v>
      </c>
      <c r="D2917" t="s">
        <v>276</v>
      </c>
      <c r="E2917" t="s">
        <v>5152</v>
      </c>
      <c r="F2917" t="s">
        <v>15</v>
      </c>
      <c r="G2917" t="s">
        <v>16</v>
      </c>
      <c r="H2917">
        <v>24000000</v>
      </c>
      <c r="I2917">
        <v>5.3</v>
      </c>
      <c r="J2917" t="str">
        <f>IF(ISNUMBER(SEARCH("|",D2917)),LEFT(D2917,SEARCH("|",D2917)-1),D2917)</f>
        <v>Comedy</v>
      </c>
      <c r="K2917">
        <f>(C2917-H2917)</f>
        <v>-11627590</v>
      </c>
      <c r="L2917">
        <f>CORREL(H2917:H6702,C2917:C6702)</f>
        <v>2.6468791585671447E-2</v>
      </c>
    </row>
    <row r="2918" spans="1:12">
      <c r="A2918" t="s">
        <v>5153</v>
      </c>
      <c r="B2918">
        <v>85</v>
      </c>
      <c r="C2918">
        <v>4356743</v>
      </c>
      <c r="D2918" t="s">
        <v>99</v>
      </c>
      <c r="E2918" t="s">
        <v>5154</v>
      </c>
      <c r="F2918" t="s">
        <v>15</v>
      </c>
      <c r="G2918" t="s">
        <v>16</v>
      </c>
      <c r="H2918">
        <v>16000000</v>
      </c>
      <c r="I2918">
        <v>4.0999999999999996</v>
      </c>
      <c r="J2918" t="str">
        <f>IF(ISNUMBER(SEARCH("|",D2918)),LEFT(D2918,SEARCH("|",D2918)-1),D2918)</f>
        <v>Comedy</v>
      </c>
      <c r="K2918">
        <f>(C2918-H2918)</f>
        <v>-11643257</v>
      </c>
      <c r="L2918">
        <f>CORREL(H2918:H6703,C2918:C6703)</f>
        <v>2.6395517940844573E-2</v>
      </c>
    </row>
    <row r="2919" spans="1:12">
      <c r="A2919" t="s">
        <v>221</v>
      </c>
      <c r="B2919">
        <v>86</v>
      </c>
      <c r="C2919">
        <v>333976</v>
      </c>
      <c r="D2919" t="s">
        <v>397</v>
      </c>
      <c r="E2919" t="s">
        <v>5155</v>
      </c>
      <c r="F2919" t="s">
        <v>15</v>
      </c>
      <c r="G2919" t="s">
        <v>16</v>
      </c>
      <c r="H2919">
        <v>12000000</v>
      </c>
      <c r="I2919">
        <v>6.4</v>
      </c>
      <c r="J2919" t="str">
        <f>IF(ISNUMBER(SEARCH("|",D2919)),LEFT(D2919,SEARCH("|",D2919)-1),D2919)</f>
        <v>Comedy</v>
      </c>
      <c r="K2919">
        <f>(C2919-H2919)</f>
        <v>-11666024</v>
      </c>
      <c r="L2919">
        <f>CORREL(H2919:H6704,C2919:C6704)</f>
        <v>2.6270140783415635E-2</v>
      </c>
    </row>
    <row r="2920" spans="1:12">
      <c r="A2920" t="s">
        <v>5156</v>
      </c>
      <c r="B2920">
        <v>148</v>
      </c>
      <c r="C2920">
        <v>1110186</v>
      </c>
      <c r="D2920" t="s">
        <v>258</v>
      </c>
      <c r="E2920" t="s">
        <v>5157</v>
      </c>
      <c r="F2920" t="s">
        <v>3846</v>
      </c>
      <c r="G2920" t="s">
        <v>3847</v>
      </c>
      <c r="H2920">
        <v>12800000</v>
      </c>
      <c r="I2920">
        <v>8.1</v>
      </c>
      <c r="J2920" t="str">
        <f>IF(ISNUMBER(SEARCH("|",D2920)),LEFT(D2920,SEARCH("|",D2920)-1),D2920)</f>
        <v>Action</v>
      </c>
      <c r="K2920">
        <f>(C2920-H2920)</f>
        <v>-11689814</v>
      </c>
      <c r="L2920">
        <f>CORREL(H2920:H6705,C2920:C6705)</f>
        <v>2.6115300760938223E-2</v>
      </c>
    </row>
    <row r="2921" spans="1:12">
      <c r="A2921" t="s">
        <v>2520</v>
      </c>
      <c r="B2921">
        <v>106</v>
      </c>
      <c r="C2921">
        <v>18298649</v>
      </c>
      <c r="D2921" t="s">
        <v>2642</v>
      </c>
      <c r="E2921" t="s">
        <v>5158</v>
      </c>
      <c r="F2921" t="s">
        <v>15</v>
      </c>
      <c r="G2921" t="s">
        <v>16</v>
      </c>
      <c r="H2921">
        <v>30000000</v>
      </c>
      <c r="I2921">
        <v>6.4</v>
      </c>
      <c r="J2921" t="str">
        <f>IF(ISNUMBER(SEARCH("|",D2921)),LEFT(D2921,SEARCH("|",D2921)-1),D2921)</f>
        <v>Comedy</v>
      </c>
      <c r="K2921">
        <f>(C2921-H2921)</f>
        <v>-11701351</v>
      </c>
      <c r="L2921">
        <f>CORREL(H2921:H6706,C2921:C6706)</f>
        <v>2.5965821992276136E-2</v>
      </c>
    </row>
    <row r="2922" spans="1:12">
      <c r="A2922" t="s">
        <v>4926</v>
      </c>
      <c r="B2922">
        <v>129</v>
      </c>
      <c r="C2922">
        <v>261481</v>
      </c>
      <c r="D2922" t="s">
        <v>2030</v>
      </c>
      <c r="E2922" t="s">
        <v>5159</v>
      </c>
      <c r="F2922" t="s">
        <v>1813</v>
      </c>
      <c r="G2922" t="s">
        <v>1814</v>
      </c>
      <c r="H2922">
        <v>12000000</v>
      </c>
      <c r="I2922">
        <v>7.5</v>
      </c>
      <c r="J2922" t="str">
        <f>IF(ISNUMBER(SEARCH("|",D2922)),LEFT(D2922,SEARCH("|",D2922)-1),D2922)</f>
        <v>Drama</v>
      </c>
      <c r="K2922">
        <f>(C2922-H2922)</f>
        <v>-11738519</v>
      </c>
      <c r="L2922">
        <f>CORREL(H2922:H6707,C2922:C6707)</f>
        <v>2.5925006810566396E-2</v>
      </c>
    </row>
    <row r="2923" spans="1:12">
      <c r="A2923" t="s">
        <v>2891</v>
      </c>
      <c r="B2923">
        <v>114</v>
      </c>
      <c r="C2923">
        <v>18252684</v>
      </c>
      <c r="D2923" t="s">
        <v>224</v>
      </c>
      <c r="E2923" t="s">
        <v>5160</v>
      </c>
      <c r="F2923" t="s">
        <v>15</v>
      </c>
      <c r="G2923" t="s">
        <v>16</v>
      </c>
      <c r="H2923">
        <v>30000000</v>
      </c>
      <c r="I2923">
        <v>6.9</v>
      </c>
      <c r="J2923" t="str">
        <f>IF(ISNUMBER(SEARCH("|",D2923)),LEFT(D2923,SEARCH("|",D2923)-1),D2923)</f>
        <v>Comedy</v>
      </c>
      <c r="K2923">
        <f>(C2923-H2923)</f>
        <v>-11747316</v>
      </c>
      <c r="L2923">
        <f>CORREL(H2923:H6708,C2923:C6708)</f>
        <v>2.5768592069922505E-2</v>
      </c>
    </row>
    <row r="2924" spans="1:12">
      <c r="A2924" t="s">
        <v>1269</v>
      </c>
      <c r="B2924">
        <v>121</v>
      </c>
      <c r="C2924">
        <v>43247140</v>
      </c>
      <c r="D2924" t="s">
        <v>5161</v>
      </c>
      <c r="E2924" t="s">
        <v>5162</v>
      </c>
      <c r="F2924" t="s">
        <v>15</v>
      </c>
      <c r="G2924" t="s">
        <v>153</v>
      </c>
      <c r="H2924">
        <v>55000000</v>
      </c>
      <c r="I2924">
        <v>7.1</v>
      </c>
      <c r="J2924" t="str">
        <f>IF(ISNUMBER(SEARCH("|",D2924)),LEFT(D2924,SEARCH("|",D2924)-1),D2924)</f>
        <v>Adventure</v>
      </c>
      <c r="K2924">
        <f>(C2924-H2924)</f>
        <v>-11752860</v>
      </c>
      <c r="L2924">
        <f>CORREL(H2924:H6709,C2924:C6709)</f>
        <v>2.5727236209300116E-2</v>
      </c>
    </row>
    <row r="2925" spans="1:12">
      <c r="A2925" t="s">
        <v>4213</v>
      </c>
      <c r="B2925">
        <v>120</v>
      </c>
      <c r="C2925">
        <v>214202</v>
      </c>
      <c r="D2925" t="s">
        <v>716</v>
      </c>
      <c r="E2925" t="s">
        <v>5163</v>
      </c>
      <c r="F2925" t="s">
        <v>15</v>
      </c>
      <c r="G2925" t="s">
        <v>1097</v>
      </c>
      <c r="H2925">
        <v>12000000</v>
      </c>
      <c r="I2925">
        <v>7.5</v>
      </c>
      <c r="J2925" t="str">
        <f>IF(ISNUMBER(SEARCH("|",D2925)),LEFT(D2925,SEARCH("|",D2925)-1),D2925)</f>
        <v>Crime</v>
      </c>
      <c r="K2925">
        <f>(C2925-H2925)</f>
        <v>-11785798</v>
      </c>
      <c r="L2925">
        <f>CORREL(H2925:H6710,C2925:C6710)</f>
        <v>2.5778909911622273E-2</v>
      </c>
    </row>
    <row r="2926" spans="1:12">
      <c r="A2926" t="s">
        <v>132</v>
      </c>
      <c r="B2926">
        <v>107</v>
      </c>
      <c r="C2926">
        <v>123207194</v>
      </c>
      <c r="D2926" t="s">
        <v>5164</v>
      </c>
      <c r="E2926" t="s">
        <v>5165</v>
      </c>
      <c r="F2926" t="s">
        <v>15</v>
      </c>
      <c r="G2926" t="s">
        <v>16</v>
      </c>
      <c r="H2926">
        <v>135000000</v>
      </c>
      <c r="I2926">
        <v>7.2</v>
      </c>
      <c r="J2926" t="str">
        <f>IF(ISNUMBER(SEARCH("|",D2926)),LEFT(D2926,SEARCH("|",D2926)-1),D2926)</f>
        <v>Adventure</v>
      </c>
      <c r="K2926">
        <f>(C2926-H2926)</f>
        <v>-11792806</v>
      </c>
      <c r="L2926">
        <f>CORREL(H2926:H6711,C2926:C6711)</f>
        <v>2.5621527973013529E-2</v>
      </c>
    </row>
    <row r="2927" spans="1:12">
      <c r="A2927" t="s">
        <v>5166</v>
      </c>
      <c r="B2927">
        <v>110</v>
      </c>
      <c r="C2927">
        <v>175370</v>
      </c>
      <c r="D2927" t="s">
        <v>96</v>
      </c>
      <c r="E2927" t="s">
        <v>5167</v>
      </c>
      <c r="F2927" t="s">
        <v>15</v>
      </c>
      <c r="G2927" t="s">
        <v>16</v>
      </c>
      <c r="H2927">
        <v>12000000</v>
      </c>
      <c r="I2927">
        <v>4.5999999999999996</v>
      </c>
      <c r="J2927" t="str">
        <f>IF(ISNUMBER(SEARCH("|",D2927)),LEFT(D2927,SEARCH("|",D2927)-1),D2927)</f>
        <v>Comedy</v>
      </c>
      <c r="K2927">
        <f>(C2927-H2927)</f>
        <v>-11824630</v>
      </c>
      <c r="L2927">
        <f>CORREL(H2927:H6712,C2927:C6712)</f>
        <v>2.5443675181443557E-2</v>
      </c>
    </row>
    <row r="2928" spans="1:12">
      <c r="A2928" t="s">
        <v>1351</v>
      </c>
      <c r="B2928">
        <v>125</v>
      </c>
      <c r="C2928">
        <v>1172769</v>
      </c>
      <c r="D2928" t="s">
        <v>2189</v>
      </c>
      <c r="E2928" t="s">
        <v>5168</v>
      </c>
      <c r="F2928" t="s">
        <v>15</v>
      </c>
      <c r="G2928" t="s">
        <v>1097</v>
      </c>
      <c r="H2928">
        <v>13000000</v>
      </c>
      <c r="I2928">
        <v>7.1</v>
      </c>
      <c r="J2928" t="str">
        <f>IF(ISNUMBER(SEARCH("|",D2928)),LEFT(D2928,SEARCH("|",D2928)-1),D2928)</f>
        <v>Biography</v>
      </c>
      <c r="K2928">
        <f>(C2928-H2928)</f>
        <v>-11827231</v>
      </c>
      <c r="L2928">
        <f>CORREL(H2928:H6713,C2928:C6713)</f>
        <v>2.5285474450197864E-2</v>
      </c>
    </row>
    <row r="2929" spans="1:12">
      <c r="A2929" t="s">
        <v>1852</v>
      </c>
      <c r="B2929">
        <v>135</v>
      </c>
      <c r="C2929">
        <v>113165635</v>
      </c>
      <c r="D2929" t="s">
        <v>473</v>
      </c>
      <c r="E2929" t="s">
        <v>5169</v>
      </c>
      <c r="F2929" t="s">
        <v>15</v>
      </c>
      <c r="G2929" t="s">
        <v>16</v>
      </c>
      <c r="H2929">
        <v>125000000</v>
      </c>
      <c r="I2929">
        <v>6.7</v>
      </c>
      <c r="J2929" t="str">
        <f>IF(ISNUMBER(SEARCH("|",D2929)),LEFT(D2929,SEARCH("|",D2929)-1),D2929)</f>
        <v>Action</v>
      </c>
      <c r="K2929">
        <f>(C2929-H2929)</f>
        <v>-11834365</v>
      </c>
      <c r="L2929">
        <f>CORREL(H2929:H6714,C2929:C6714)</f>
        <v>2.5134332852723137E-2</v>
      </c>
    </row>
    <row r="2930" spans="1:12">
      <c r="A2930" t="s">
        <v>567</v>
      </c>
      <c r="B2930">
        <v>107</v>
      </c>
      <c r="C2930">
        <v>7156725</v>
      </c>
      <c r="D2930" t="s">
        <v>242</v>
      </c>
      <c r="E2930" t="s">
        <v>5170</v>
      </c>
      <c r="F2930" t="s">
        <v>15</v>
      </c>
      <c r="G2930" t="s">
        <v>16</v>
      </c>
      <c r="H2930">
        <v>19000000</v>
      </c>
      <c r="I2930">
        <v>5.5</v>
      </c>
      <c r="J2930" t="str">
        <f>IF(ISNUMBER(SEARCH("|",D2930)),LEFT(D2930,SEARCH("|",D2930)-1),D2930)</f>
        <v>Comedy</v>
      </c>
      <c r="K2930">
        <f>(C2930-H2930)</f>
        <v>-11843275</v>
      </c>
      <c r="L2930">
        <f>CORREL(H2930:H6715,C2930:C6715)</f>
        <v>2.5028390612958272E-2</v>
      </c>
    </row>
    <row r="2931" spans="1:12">
      <c r="A2931" t="s">
        <v>4879</v>
      </c>
      <c r="B2931">
        <v>118</v>
      </c>
      <c r="C2931">
        <v>1150403</v>
      </c>
      <c r="D2931" t="s">
        <v>412</v>
      </c>
      <c r="E2931" t="s">
        <v>5171</v>
      </c>
      <c r="F2931" t="s">
        <v>15</v>
      </c>
      <c r="G2931" t="s">
        <v>16</v>
      </c>
      <c r="H2931">
        <v>13000000</v>
      </c>
      <c r="I2931">
        <v>7.1</v>
      </c>
      <c r="J2931" t="str">
        <f>IF(ISNUMBER(SEARCH("|",D2931)),LEFT(D2931,SEARCH("|",D2931)-1),D2931)</f>
        <v>Biography</v>
      </c>
      <c r="K2931">
        <f>(C2931-H2931)</f>
        <v>-11849597</v>
      </c>
      <c r="L2931">
        <f>CORREL(H2931:H6716,C2931:C6716)</f>
        <v>2.4919665733390654E-2</v>
      </c>
    </row>
    <row r="2932" spans="1:12">
      <c r="A2932" t="s">
        <v>4056</v>
      </c>
      <c r="B2932">
        <v>134</v>
      </c>
      <c r="C2932">
        <v>48856</v>
      </c>
      <c r="D2932" t="s">
        <v>256</v>
      </c>
      <c r="E2932" t="s">
        <v>5172</v>
      </c>
      <c r="F2932" t="s">
        <v>3875</v>
      </c>
      <c r="G2932" t="s">
        <v>90</v>
      </c>
      <c r="H2932">
        <v>11900000</v>
      </c>
      <c r="I2932">
        <v>7.5</v>
      </c>
      <c r="J2932" t="str">
        <f>IF(ISNUMBER(SEARCH("|",D2932)),LEFT(D2932,SEARCH("|",D2932)-1),D2932)</f>
        <v>Drama</v>
      </c>
      <c r="K2932">
        <f>(C2932-H2932)</f>
        <v>-11851144</v>
      </c>
      <c r="L2932">
        <f>CORREL(H2932:H6717,C2932:C6717)</f>
        <v>2.4767553928190269E-2</v>
      </c>
    </row>
    <row r="2933" spans="1:12">
      <c r="A2933" t="s">
        <v>1351</v>
      </c>
      <c r="B2933">
        <v>107</v>
      </c>
      <c r="C2933">
        <v>141853</v>
      </c>
      <c r="D2933" t="s">
        <v>65</v>
      </c>
      <c r="E2933" t="s">
        <v>5173</v>
      </c>
      <c r="F2933" t="s">
        <v>15</v>
      </c>
      <c r="G2933" t="s">
        <v>138</v>
      </c>
      <c r="H2933">
        <v>12000000</v>
      </c>
      <c r="I2933">
        <v>6</v>
      </c>
      <c r="J2933" t="str">
        <f>IF(ISNUMBER(SEARCH("|",D2933)),LEFT(D2933,SEARCH("|",D2933)-1),D2933)</f>
        <v>Comedy</v>
      </c>
      <c r="K2933">
        <f>(C2933-H2933)</f>
        <v>-11858147</v>
      </c>
      <c r="L2933">
        <f>CORREL(H2933:H6718,C2933:C6718)</f>
        <v>2.4606551345450763E-2</v>
      </c>
    </row>
    <row r="2934" spans="1:12">
      <c r="A2934" t="s">
        <v>5174</v>
      </c>
      <c r="B2934">
        <v>132</v>
      </c>
      <c r="C2934">
        <v>119922</v>
      </c>
      <c r="D2934" t="s">
        <v>1817</v>
      </c>
      <c r="E2934" t="s">
        <v>5175</v>
      </c>
      <c r="F2934" t="s">
        <v>404</v>
      </c>
      <c r="G2934" t="s">
        <v>1190</v>
      </c>
      <c r="H2934">
        <v>12000000</v>
      </c>
      <c r="I2934">
        <v>7.7</v>
      </c>
      <c r="J2934" t="str">
        <f>IF(ISNUMBER(SEARCH("|",D2934)),LEFT(D2934,SEARCH("|",D2934)-1),D2934)</f>
        <v>Drama</v>
      </c>
      <c r="K2934">
        <f>(C2934-H2934)</f>
        <v>-11880078</v>
      </c>
      <c r="L2934">
        <f>CORREL(H2934:H6719,C2934:C6719)</f>
        <v>2.4445771886274878E-2</v>
      </c>
    </row>
    <row r="2935" spans="1:12">
      <c r="A2935" t="s">
        <v>2430</v>
      </c>
      <c r="B2935">
        <v>91</v>
      </c>
      <c r="C2935">
        <v>8104069</v>
      </c>
      <c r="D2935" t="s">
        <v>113</v>
      </c>
      <c r="E2935" t="s">
        <v>5176</v>
      </c>
      <c r="F2935" t="s">
        <v>15</v>
      </c>
      <c r="G2935" t="s">
        <v>16</v>
      </c>
      <c r="H2935">
        <v>20000000</v>
      </c>
      <c r="I2935">
        <v>4.5</v>
      </c>
      <c r="J2935" t="str">
        <f>IF(ISNUMBER(SEARCH("|",D2935)),LEFT(D2935,SEARCH("|",D2935)-1),D2935)</f>
        <v>Action</v>
      </c>
      <c r="K2935">
        <f>(C2935-H2935)</f>
        <v>-11895931</v>
      </c>
      <c r="L2935">
        <f>CORREL(H2935:H6720,C2935:C6720)</f>
        <v>2.4284359014976144E-2</v>
      </c>
    </row>
    <row r="2936" spans="1:12">
      <c r="A2936" t="s">
        <v>2301</v>
      </c>
      <c r="B2936">
        <v>148</v>
      </c>
      <c r="C2936">
        <v>8093318</v>
      </c>
      <c r="D2936" t="s">
        <v>4209</v>
      </c>
      <c r="E2936" t="s">
        <v>5177</v>
      </c>
      <c r="F2936" t="s">
        <v>15</v>
      </c>
      <c r="G2936" t="s">
        <v>16</v>
      </c>
      <c r="H2936">
        <v>20000000</v>
      </c>
      <c r="I2936">
        <v>6.7</v>
      </c>
      <c r="J2936" t="str">
        <f>IF(ISNUMBER(SEARCH("|",D2936)),LEFT(D2936,SEARCH("|",D2936)-1),D2936)</f>
        <v>Comedy</v>
      </c>
      <c r="K2936">
        <f>(C2936-H2936)</f>
        <v>-11906682</v>
      </c>
      <c r="L2936">
        <f>CORREL(H2936:H6721,C2936:C6721)</f>
        <v>2.4180271721136168E-2</v>
      </c>
    </row>
    <row r="2937" spans="1:12">
      <c r="A2937" t="s">
        <v>4857</v>
      </c>
      <c r="B2937">
        <v>95</v>
      </c>
      <c r="C2937">
        <v>65804</v>
      </c>
      <c r="D2937" t="s">
        <v>716</v>
      </c>
      <c r="E2937" t="s">
        <v>5178</v>
      </c>
      <c r="F2937" t="s">
        <v>15</v>
      </c>
      <c r="G2937" t="s">
        <v>16</v>
      </c>
      <c r="H2937">
        <v>12000000</v>
      </c>
      <c r="I2937">
        <v>6.3</v>
      </c>
      <c r="J2937" t="str">
        <f>IF(ISNUMBER(SEARCH("|",D2937)),LEFT(D2937,SEARCH("|",D2937)-1),D2937)</f>
        <v>Crime</v>
      </c>
      <c r="K2937">
        <f>(C2937-H2937)</f>
        <v>-11934196</v>
      </c>
      <c r="L2937">
        <f>CORREL(H2937:H6722,C2937:C6722)</f>
        <v>2.4075838885322273E-2</v>
      </c>
    </row>
    <row r="2938" spans="1:12">
      <c r="A2938" t="s">
        <v>671</v>
      </c>
      <c r="B2938">
        <v>108</v>
      </c>
      <c r="C2938">
        <v>8054280</v>
      </c>
      <c r="D2938" t="s">
        <v>3154</v>
      </c>
      <c r="E2938" t="s">
        <v>5179</v>
      </c>
      <c r="F2938" t="s">
        <v>15</v>
      </c>
      <c r="G2938" t="s">
        <v>16</v>
      </c>
      <c r="H2938">
        <v>20000000</v>
      </c>
      <c r="I2938">
        <v>6.3</v>
      </c>
      <c r="J2938" t="str">
        <f>IF(ISNUMBER(SEARCH("|",D2938)),LEFT(D2938,SEARCH("|",D2938)-1),D2938)</f>
        <v>Comedy</v>
      </c>
      <c r="K2938">
        <f>(C2938-H2938)</f>
        <v>-11945720</v>
      </c>
      <c r="L2938">
        <f>CORREL(H2938:H6723,C2938:C6723)</f>
        <v>2.3912832994630515E-2</v>
      </c>
    </row>
    <row r="2939" spans="1:12">
      <c r="A2939" t="s">
        <v>4541</v>
      </c>
      <c r="B2939">
        <v>145</v>
      </c>
      <c r="C2939">
        <v>13038660</v>
      </c>
      <c r="D2939" t="s">
        <v>256</v>
      </c>
      <c r="E2939" t="s">
        <v>5180</v>
      </c>
      <c r="F2939" t="s">
        <v>15</v>
      </c>
      <c r="G2939" t="s">
        <v>16</v>
      </c>
      <c r="H2939">
        <v>25000000</v>
      </c>
      <c r="I2939">
        <v>7.3</v>
      </c>
      <c r="J2939" t="str">
        <f>IF(ISNUMBER(SEARCH("|",D2939)),LEFT(D2939,SEARCH("|",D2939)-1),D2939)</f>
        <v>Drama</v>
      </c>
      <c r="K2939">
        <f>(C2939-H2939)</f>
        <v>-11961340</v>
      </c>
      <c r="L2939">
        <f>CORREL(H2939:H6724,C2939:C6724)</f>
        <v>2.3807514052820798E-2</v>
      </c>
    </row>
    <row r="2940" spans="1:12">
      <c r="A2940" t="s">
        <v>5181</v>
      </c>
      <c r="B2940">
        <v>88</v>
      </c>
      <c r="C2940">
        <v>1024175</v>
      </c>
      <c r="D2940" t="s">
        <v>4924</v>
      </c>
      <c r="E2940" t="s">
        <v>5182</v>
      </c>
      <c r="F2940" t="s">
        <v>15</v>
      </c>
      <c r="G2940" t="s">
        <v>153</v>
      </c>
      <c r="H2940">
        <v>13000000</v>
      </c>
      <c r="I2940">
        <v>6.6</v>
      </c>
      <c r="J2940" t="str">
        <f>IF(ISNUMBER(SEARCH("|",D2940)),LEFT(D2940,SEARCH("|",D2940)-1),D2940)</f>
        <v>Action</v>
      </c>
      <c r="K2940">
        <f>(C2940-H2940)</f>
        <v>-11975825</v>
      </c>
      <c r="L2940">
        <f>CORREL(H2940:H6725,C2940:C6725)</f>
        <v>2.3734093709165904E-2</v>
      </c>
    </row>
    <row r="2941" spans="1:12">
      <c r="A2941" t="s">
        <v>5183</v>
      </c>
      <c r="B2941">
        <v>111</v>
      </c>
      <c r="C2941">
        <v>14616</v>
      </c>
      <c r="D2941" t="s">
        <v>256</v>
      </c>
      <c r="E2941" t="s">
        <v>5184</v>
      </c>
      <c r="F2941" t="s">
        <v>15</v>
      </c>
      <c r="G2941" t="s">
        <v>16</v>
      </c>
      <c r="H2941">
        <v>12000000</v>
      </c>
      <c r="I2941">
        <v>7.5</v>
      </c>
      <c r="J2941" t="str">
        <f>IF(ISNUMBER(SEARCH("|",D2941)),LEFT(D2941,SEARCH("|",D2941)-1),D2941)</f>
        <v>Drama</v>
      </c>
      <c r="K2941">
        <f>(C2941-H2941)</f>
        <v>-11985384</v>
      </c>
      <c r="L2941">
        <f>CORREL(H2941:H6726,C2941:C6726)</f>
        <v>2.357738101225015E-2</v>
      </c>
    </row>
    <row r="2942" spans="1:12">
      <c r="A2942" t="s">
        <v>5185</v>
      </c>
      <c r="B2942">
        <v>225</v>
      </c>
      <c r="C2942">
        <v>8000000</v>
      </c>
      <c r="D2942" t="s">
        <v>744</v>
      </c>
      <c r="E2942" t="s">
        <v>5186</v>
      </c>
      <c r="F2942" t="s">
        <v>15</v>
      </c>
      <c r="G2942" t="s">
        <v>16</v>
      </c>
      <c r="H2942">
        <v>20000000</v>
      </c>
      <c r="I2942">
        <v>6.6</v>
      </c>
      <c r="J2942" t="str">
        <f>IF(ISNUMBER(SEARCH("|",D2942)),LEFT(D2942,SEARCH("|",D2942)-1),D2942)</f>
        <v>Biography</v>
      </c>
      <c r="K2942">
        <f>(C2942-H2942)</f>
        <v>-12000000</v>
      </c>
      <c r="L2942">
        <f>CORREL(H2942:H6727,C2942:C6727)</f>
        <v>2.3412340727942477E-2</v>
      </c>
    </row>
    <row r="2943" spans="1:12">
      <c r="A2943" t="s">
        <v>5187</v>
      </c>
      <c r="B2943">
        <v>108</v>
      </c>
      <c r="C2943">
        <v>6000000</v>
      </c>
      <c r="D2943" t="s">
        <v>133</v>
      </c>
      <c r="E2943" t="s">
        <v>5188</v>
      </c>
      <c r="F2943" t="s">
        <v>15</v>
      </c>
      <c r="G2943" t="s">
        <v>16</v>
      </c>
      <c r="H2943">
        <v>18000000</v>
      </c>
      <c r="I2943">
        <v>6.7</v>
      </c>
      <c r="J2943" t="str">
        <f>IF(ISNUMBER(SEARCH("|",D2943)),LEFT(D2943,SEARCH("|",D2943)-1),D2943)</f>
        <v>Action</v>
      </c>
      <c r="K2943">
        <f>(C2943-H2943)</f>
        <v>-12000000</v>
      </c>
      <c r="L2943">
        <f>CORREL(H2943:H6728,C2943:C6728)</f>
        <v>2.330542064788475E-2</v>
      </c>
    </row>
    <row r="2944" spans="1:12">
      <c r="A2944" t="s">
        <v>5189</v>
      </c>
      <c r="B2944">
        <v>111</v>
      </c>
      <c r="C2944">
        <v>6462576</v>
      </c>
      <c r="D2944" t="s">
        <v>256</v>
      </c>
      <c r="E2944" t="s">
        <v>5190</v>
      </c>
      <c r="F2944" t="s">
        <v>15</v>
      </c>
      <c r="G2944" t="s">
        <v>16</v>
      </c>
      <c r="H2944">
        <v>18500000</v>
      </c>
      <c r="I2944">
        <v>5.4</v>
      </c>
      <c r="J2944" t="str">
        <f>IF(ISNUMBER(SEARCH("|",D2944)),LEFT(D2944,SEARCH("|",D2944)-1),D2944)</f>
        <v>Drama</v>
      </c>
      <c r="K2944">
        <f>(C2944-H2944)</f>
        <v>-12037424</v>
      </c>
      <c r="L2944">
        <f>CORREL(H2944:H6729,C2944:C6729)</f>
        <v>2.3184273558169696E-2</v>
      </c>
    </row>
    <row r="2945" spans="1:12">
      <c r="A2945" t="s">
        <v>5191</v>
      </c>
      <c r="B2945">
        <v>106</v>
      </c>
      <c r="C2945">
        <v>17951431</v>
      </c>
      <c r="D2945" t="s">
        <v>453</v>
      </c>
      <c r="E2945" t="s">
        <v>5192</v>
      </c>
      <c r="F2945" t="s">
        <v>15</v>
      </c>
      <c r="G2945" t="s">
        <v>16</v>
      </c>
      <c r="H2945">
        <v>30000000</v>
      </c>
      <c r="I2945">
        <v>5.8</v>
      </c>
      <c r="J2945" t="str">
        <f>IF(ISNUMBER(SEARCH("|",D2945)),LEFT(D2945,SEARCH("|",D2945)-1),D2945)</f>
        <v>Crime</v>
      </c>
      <c r="K2945">
        <f>(C2945-H2945)</f>
        <v>-12048569</v>
      </c>
      <c r="L2945">
        <f>CORREL(H2945:H6730,C2945:C6730)</f>
        <v>2.3066108611891196E-2</v>
      </c>
    </row>
    <row r="2946" spans="1:12">
      <c r="A2946" t="s">
        <v>5193</v>
      </c>
      <c r="B2946">
        <v>83</v>
      </c>
      <c r="C2946">
        <v>4930798</v>
      </c>
      <c r="D2946" t="s">
        <v>867</v>
      </c>
      <c r="E2946" t="s">
        <v>5194</v>
      </c>
      <c r="F2946" t="s">
        <v>15</v>
      </c>
      <c r="G2946" t="s">
        <v>16</v>
      </c>
      <c r="H2946">
        <v>17000000</v>
      </c>
      <c r="I2946">
        <v>4.0999999999999996</v>
      </c>
      <c r="J2946" t="str">
        <f>IF(ISNUMBER(SEARCH("|",D2946)),LEFT(D2946,SEARCH("|",D2946)-1),D2946)</f>
        <v>Horror</v>
      </c>
      <c r="K2946">
        <f>(C2946-H2946)</f>
        <v>-12069202</v>
      </c>
      <c r="L2946">
        <f>CORREL(H2946:H6731,C2946:C6731)</f>
        <v>2.3020068268467024E-2</v>
      </c>
    </row>
    <row r="2947" spans="1:12">
      <c r="A2947" t="s">
        <v>1621</v>
      </c>
      <c r="B2947">
        <v>99</v>
      </c>
      <c r="C2947">
        <v>16930185</v>
      </c>
      <c r="D2947" t="s">
        <v>128</v>
      </c>
      <c r="E2947" t="s">
        <v>5195</v>
      </c>
      <c r="F2947" t="s">
        <v>15</v>
      </c>
      <c r="G2947" t="s">
        <v>1097</v>
      </c>
      <c r="H2947">
        <v>29000000</v>
      </c>
      <c r="I2947">
        <v>5.3</v>
      </c>
      <c r="J2947" t="str">
        <f>IF(ISNUMBER(SEARCH("|",D2947)),LEFT(D2947,SEARCH("|",D2947)-1),D2947)</f>
        <v>Comedy</v>
      </c>
      <c r="K2947">
        <f>(C2947-H2947)</f>
        <v>-12069815</v>
      </c>
      <c r="L2947">
        <f>CORREL(H2947:H6732,C2947:C6732)</f>
        <v>2.2890438396344588E-2</v>
      </c>
    </row>
    <row r="2948" spans="1:12">
      <c r="A2948" t="s">
        <v>5053</v>
      </c>
      <c r="B2948">
        <v>96</v>
      </c>
      <c r="C2948">
        <v>22913677</v>
      </c>
      <c r="D2948" t="s">
        <v>283</v>
      </c>
      <c r="E2948" t="s">
        <v>5196</v>
      </c>
      <c r="F2948" t="s">
        <v>15</v>
      </c>
      <c r="G2948" t="s">
        <v>16</v>
      </c>
      <c r="H2948">
        <v>35000000</v>
      </c>
      <c r="I2948">
        <v>6.3</v>
      </c>
      <c r="J2948" t="str">
        <f>IF(ISNUMBER(SEARCH("|",D2948)),LEFT(D2948,SEARCH("|",D2948)-1),D2948)</f>
        <v>Comedy</v>
      </c>
      <c r="K2948">
        <f>(C2948-H2948)</f>
        <v>-12086323</v>
      </c>
      <c r="L2948">
        <f>CORREL(H2948:H6733,C2948:C6733)</f>
        <v>2.2838319899090718E-2</v>
      </c>
    </row>
    <row r="2949" spans="1:12">
      <c r="A2949" t="s">
        <v>115</v>
      </c>
      <c r="B2949">
        <v>127</v>
      </c>
      <c r="C2949">
        <v>5887457</v>
      </c>
      <c r="D2949" t="s">
        <v>4348</v>
      </c>
      <c r="E2949" t="s">
        <v>5197</v>
      </c>
      <c r="F2949" t="s">
        <v>15</v>
      </c>
      <c r="G2949" t="s">
        <v>16</v>
      </c>
      <c r="H2949">
        <v>18000000</v>
      </c>
      <c r="I2949">
        <v>7.9</v>
      </c>
      <c r="J2949" t="str">
        <f>IF(ISNUMBER(SEARCH("|",D2949)),LEFT(D2949,SEARCH("|",D2949)-1),D2949)</f>
        <v>Biography</v>
      </c>
      <c r="K2949">
        <f>(C2949-H2949)</f>
        <v>-12112543</v>
      </c>
      <c r="L2949">
        <f>CORREL(H2949:H6734,C2949:C6734)</f>
        <v>2.2817936039215447E-2</v>
      </c>
    </row>
    <row r="2950" spans="1:12">
      <c r="A2950" t="s">
        <v>392</v>
      </c>
      <c r="B2950">
        <v>119</v>
      </c>
      <c r="C2950">
        <v>22877808</v>
      </c>
      <c r="D2950" t="s">
        <v>20</v>
      </c>
      <c r="E2950" t="s">
        <v>5198</v>
      </c>
      <c r="F2950" t="s">
        <v>15</v>
      </c>
      <c r="G2950" t="s">
        <v>16</v>
      </c>
      <c r="H2950">
        <v>35000000</v>
      </c>
      <c r="I2950">
        <v>7.3</v>
      </c>
      <c r="J2950" t="str">
        <f>IF(ISNUMBER(SEARCH("|",D2950)),LEFT(D2950,SEARCH("|",D2950)-1),D2950)</f>
        <v>Drama</v>
      </c>
      <c r="K2950">
        <f>(C2950-H2950)</f>
        <v>-12122192</v>
      </c>
      <c r="L2950">
        <f>CORREL(H2950:H6735,C2950:C6735)</f>
        <v>2.2694515023132446E-2</v>
      </c>
    </row>
    <row r="2951" spans="1:12">
      <c r="A2951" t="s">
        <v>1267</v>
      </c>
      <c r="B2951">
        <v>99</v>
      </c>
      <c r="C2951">
        <v>8855646</v>
      </c>
      <c r="D2951" t="s">
        <v>1206</v>
      </c>
      <c r="E2951" t="s">
        <v>5199</v>
      </c>
      <c r="F2951" t="s">
        <v>15</v>
      </c>
      <c r="G2951" t="s">
        <v>16</v>
      </c>
      <c r="H2951">
        <v>21000000</v>
      </c>
      <c r="I2951">
        <v>7.2</v>
      </c>
      <c r="J2951" t="str">
        <f>IF(ISNUMBER(SEARCH("|",D2951)),LEFT(D2951,SEARCH("|",D2951)-1),D2951)</f>
        <v>Adventure</v>
      </c>
      <c r="K2951">
        <f>(C2951-H2951)</f>
        <v>-12144354</v>
      </c>
      <c r="L2951">
        <f>CORREL(H2951:H6736,C2951:C6736)</f>
        <v>2.2673758792797878E-2</v>
      </c>
    </row>
    <row r="2952" spans="1:12">
      <c r="A2952" t="s">
        <v>5200</v>
      </c>
      <c r="B2952">
        <v>99</v>
      </c>
      <c r="C2952">
        <v>13829734</v>
      </c>
      <c r="D2952" t="s">
        <v>5201</v>
      </c>
      <c r="E2952" t="s">
        <v>5202</v>
      </c>
      <c r="F2952" t="s">
        <v>15</v>
      </c>
      <c r="G2952" t="s">
        <v>472</v>
      </c>
      <c r="H2952">
        <v>26000000</v>
      </c>
      <c r="I2952">
        <v>4.3</v>
      </c>
      <c r="J2952" t="str">
        <f>IF(ISNUMBER(SEARCH("|",D2952)),LEFT(D2952,SEARCH("|",D2952)-1),D2952)</f>
        <v>Action</v>
      </c>
      <c r="K2952">
        <f>(C2952-H2952)</f>
        <v>-12170266</v>
      </c>
      <c r="L2952">
        <f>CORREL(H2952:H6737,C2952:C6737)</f>
        <v>2.2570605330677587E-2</v>
      </c>
    </row>
    <row r="2953" spans="1:12">
      <c r="A2953" t="s">
        <v>492</v>
      </c>
      <c r="B2953">
        <v>90</v>
      </c>
      <c r="C2953">
        <v>1752214</v>
      </c>
      <c r="D2953" t="s">
        <v>233</v>
      </c>
      <c r="E2953" t="s">
        <v>5203</v>
      </c>
      <c r="F2953" t="s">
        <v>15</v>
      </c>
      <c r="G2953" t="s">
        <v>16</v>
      </c>
      <c r="H2953">
        <v>14000000</v>
      </c>
      <c r="I2953">
        <v>7.7</v>
      </c>
      <c r="J2953" t="str">
        <f>IF(ISNUMBER(SEARCH("|",D2953)),LEFT(D2953,SEARCH("|",D2953)-1),D2953)</f>
        <v>Comedy</v>
      </c>
      <c r="K2953">
        <f>(C2953-H2953)</f>
        <v>-12247786</v>
      </c>
      <c r="L2953">
        <f>CORREL(H2953:H6738,C2953:C6738)</f>
        <v>2.2499405165393855E-2</v>
      </c>
    </row>
    <row r="2954" spans="1:12">
      <c r="A2954" t="s">
        <v>330</v>
      </c>
      <c r="B2954">
        <v>122</v>
      </c>
      <c r="C2954">
        <v>17750583</v>
      </c>
      <c r="D2954" t="s">
        <v>410</v>
      </c>
      <c r="E2954" t="s">
        <v>5204</v>
      </c>
      <c r="F2954" t="s">
        <v>15</v>
      </c>
      <c r="G2954" t="s">
        <v>153</v>
      </c>
      <c r="H2954">
        <v>30000000</v>
      </c>
      <c r="I2954">
        <v>7.2</v>
      </c>
      <c r="J2954" t="str">
        <f>IF(ISNUMBER(SEARCH("|",D2954)),LEFT(D2954,SEARCH("|",D2954)-1),D2954)</f>
        <v>Biography</v>
      </c>
      <c r="K2954">
        <f>(C2954-H2954)</f>
        <v>-12249417</v>
      </c>
      <c r="L2954">
        <f>CORREL(H2954:H6739,C2954:C6739)</f>
        <v>2.2344227483783629E-2</v>
      </c>
    </row>
    <row r="2955" spans="1:12">
      <c r="A2955" t="s">
        <v>359</v>
      </c>
      <c r="B2955">
        <v>114</v>
      </c>
      <c r="C2955">
        <v>5694401</v>
      </c>
      <c r="D2955" t="s">
        <v>215</v>
      </c>
      <c r="E2955" t="s">
        <v>5205</v>
      </c>
      <c r="F2955" t="s">
        <v>15</v>
      </c>
      <c r="G2955" t="s">
        <v>153</v>
      </c>
      <c r="H2955">
        <v>18000000</v>
      </c>
      <c r="I2955">
        <v>7.3</v>
      </c>
      <c r="J2955" t="str">
        <f>IF(ISNUMBER(SEARCH("|",D2955)),LEFT(D2955,SEARCH("|",D2955)-1),D2955)</f>
        <v>Action</v>
      </c>
      <c r="K2955">
        <f>(C2955-H2955)</f>
        <v>-12305599</v>
      </c>
      <c r="L2955">
        <f>CORREL(H2955:H6740,C2955:C6740)</f>
        <v>2.2295782253898666E-2</v>
      </c>
    </row>
    <row r="2956" spans="1:12">
      <c r="A2956" t="s">
        <v>667</v>
      </c>
      <c r="B2956">
        <v>77</v>
      </c>
      <c r="C2956">
        <v>9694105</v>
      </c>
      <c r="D2956" t="s">
        <v>99</v>
      </c>
      <c r="E2956" t="s">
        <v>5206</v>
      </c>
      <c r="F2956" t="s">
        <v>15</v>
      </c>
      <c r="G2956" t="s">
        <v>16</v>
      </c>
      <c r="H2956">
        <v>22000000</v>
      </c>
      <c r="I2956">
        <v>3.8</v>
      </c>
      <c r="J2956" t="str">
        <f>IF(ISNUMBER(SEARCH("|",D2956)),LEFT(D2956,SEARCH("|",D2956)-1),D2956)</f>
        <v>Comedy</v>
      </c>
      <c r="K2956">
        <f>(C2956-H2956)</f>
        <v>-12305895</v>
      </c>
      <c r="L2956">
        <f>CORREL(H2956:H6741,C2956:C6741)</f>
        <v>2.2169537943348871E-2</v>
      </c>
    </row>
    <row r="2957" spans="1:12">
      <c r="A2957" t="s">
        <v>5065</v>
      </c>
      <c r="B2957">
        <v>99</v>
      </c>
      <c r="C2957">
        <v>27663982</v>
      </c>
      <c r="D2957" t="s">
        <v>856</v>
      </c>
      <c r="E2957" t="s">
        <v>5207</v>
      </c>
      <c r="F2957" t="s">
        <v>15</v>
      </c>
      <c r="G2957" t="s">
        <v>16</v>
      </c>
      <c r="H2957">
        <v>40000000</v>
      </c>
      <c r="I2957">
        <v>4.4000000000000004</v>
      </c>
      <c r="J2957" t="str">
        <f>IF(ISNUMBER(SEARCH("|",D2957)),LEFT(D2957,SEARCH("|",D2957)-1),D2957)</f>
        <v>Horror</v>
      </c>
      <c r="K2957">
        <f>(C2957-H2957)</f>
        <v>-12336018</v>
      </c>
      <c r="L2957">
        <f>CORREL(H2957:H6742,C2957:C6742)</f>
        <v>2.2070876140264081E-2</v>
      </c>
    </row>
    <row r="2958" spans="1:12">
      <c r="A2958" t="s">
        <v>863</v>
      </c>
      <c r="B2958">
        <v>102</v>
      </c>
      <c r="C2958">
        <v>10660147</v>
      </c>
      <c r="D2958" t="s">
        <v>20</v>
      </c>
      <c r="E2958" t="s">
        <v>5208</v>
      </c>
      <c r="F2958" t="s">
        <v>15</v>
      </c>
      <c r="G2958" t="s">
        <v>153</v>
      </c>
      <c r="H2958">
        <v>23000000</v>
      </c>
      <c r="I2958">
        <v>7.2</v>
      </c>
      <c r="J2958" t="str">
        <f>IF(ISNUMBER(SEARCH("|",D2958)),LEFT(D2958,SEARCH("|",D2958)-1),D2958)</f>
        <v>Drama</v>
      </c>
      <c r="K2958">
        <f>(C2958-H2958)</f>
        <v>-12339853</v>
      </c>
      <c r="L2958">
        <f>CORREL(H2958:H6743,C2958:C6743)</f>
        <v>2.2071742402271857E-2</v>
      </c>
    </row>
    <row r="2959" spans="1:12">
      <c r="A2959" t="s">
        <v>290</v>
      </c>
      <c r="B2959">
        <v>104</v>
      </c>
      <c r="C2959">
        <v>42610000</v>
      </c>
      <c r="D2959" t="s">
        <v>303</v>
      </c>
      <c r="E2959" t="s">
        <v>5209</v>
      </c>
      <c r="F2959" t="s">
        <v>15</v>
      </c>
      <c r="G2959" t="s">
        <v>16</v>
      </c>
      <c r="H2959">
        <v>55000000</v>
      </c>
      <c r="I2959">
        <v>5.5</v>
      </c>
      <c r="J2959" t="str">
        <f>IF(ISNUMBER(SEARCH("|",D2959)),LEFT(D2959,SEARCH("|",D2959)-1),D2959)</f>
        <v>Action</v>
      </c>
      <c r="K2959">
        <f>(C2959-H2959)</f>
        <v>-12390000</v>
      </c>
      <c r="L2959">
        <f>CORREL(H2959:H6744,C2959:C6744)</f>
        <v>2.1979208472740493E-2</v>
      </c>
    </row>
    <row r="2960" spans="1:12">
      <c r="A2960" t="s">
        <v>2974</v>
      </c>
      <c r="B2960">
        <v>107</v>
      </c>
      <c r="C2960">
        <v>7564000</v>
      </c>
      <c r="D2960" t="s">
        <v>2475</v>
      </c>
      <c r="E2960" t="s">
        <v>5210</v>
      </c>
      <c r="F2960" t="s">
        <v>15</v>
      </c>
      <c r="G2960" t="s">
        <v>16</v>
      </c>
      <c r="H2960">
        <v>20000000</v>
      </c>
      <c r="I2960">
        <v>6.2</v>
      </c>
      <c r="J2960" t="str">
        <f>IF(ISNUMBER(SEARCH("|",D2960)),LEFT(D2960,SEARCH("|",D2960)-1),D2960)</f>
        <v>Comedy</v>
      </c>
      <c r="K2960">
        <f>(C2960-H2960)</f>
        <v>-12436000</v>
      </c>
      <c r="L2960">
        <f>CORREL(H2960:H6745,C2960:C6745)</f>
        <v>2.2030746629957867E-2</v>
      </c>
    </row>
    <row r="2961" spans="1:12">
      <c r="A2961" t="s">
        <v>803</v>
      </c>
      <c r="B2961">
        <v>108</v>
      </c>
      <c r="C2961">
        <v>9528092</v>
      </c>
      <c r="D2961" t="s">
        <v>1012</v>
      </c>
      <c r="E2961" t="s">
        <v>5211</v>
      </c>
      <c r="F2961" t="s">
        <v>15</v>
      </c>
      <c r="G2961" t="s">
        <v>16</v>
      </c>
      <c r="H2961">
        <v>22000000</v>
      </c>
      <c r="I2961">
        <v>6.8</v>
      </c>
      <c r="J2961" t="str">
        <f>IF(ISNUMBER(SEARCH("|",D2961)),LEFT(D2961,SEARCH("|",D2961)-1),D2961)</f>
        <v>Biography</v>
      </c>
      <c r="K2961">
        <f>(C2961-H2961)</f>
        <v>-12471908</v>
      </c>
      <c r="L2961">
        <f>CORREL(H2961:H6746,C2961:C6746)</f>
        <v>2.1916986206685966E-2</v>
      </c>
    </row>
    <row r="2962" spans="1:12">
      <c r="A2962" t="s">
        <v>193</v>
      </c>
      <c r="B2962">
        <v>119</v>
      </c>
      <c r="C2962">
        <v>37486138</v>
      </c>
      <c r="D2962" t="s">
        <v>233</v>
      </c>
      <c r="E2962" t="s">
        <v>5212</v>
      </c>
      <c r="F2962" t="s">
        <v>15</v>
      </c>
      <c r="G2962" t="s">
        <v>16</v>
      </c>
      <c r="H2962">
        <v>50000000</v>
      </c>
      <c r="I2962">
        <v>6</v>
      </c>
      <c r="J2962" t="str">
        <f>IF(ISNUMBER(SEARCH("|",D2962)),LEFT(D2962,SEARCH("|",D2962)-1),D2962)</f>
        <v>Comedy</v>
      </c>
      <c r="K2962">
        <f>(C2962-H2962)</f>
        <v>-12513862</v>
      </c>
      <c r="L2962">
        <f>CORREL(H2962:H6747,C2962:C6747)</f>
        <v>2.1816519329556628E-2</v>
      </c>
    </row>
    <row r="2963" spans="1:12">
      <c r="A2963" t="s">
        <v>2051</v>
      </c>
      <c r="B2963">
        <v>103</v>
      </c>
      <c r="C2963">
        <v>2412045</v>
      </c>
      <c r="D2963" t="s">
        <v>2030</v>
      </c>
      <c r="E2963" t="s">
        <v>5213</v>
      </c>
      <c r="F2963" t="s">
        <v>15</v>
      </c>
      <c r="G2963" t="s">
        <v>153</v>
      </c>
      <c r="H2963">
        <v>15000000</v>
      </c>
      <c r="I2963">
        <v>7.2</v>
      </c>
      <c r="J2963" t="str">
        <f>IF(ISNUMBER(SEARCH("|",D2963)),LEFT(D2963,SEARCH("|",D2963)-1),D2963)</f>
        <v>Drama</v>
      </c>
      <c r="K2963">
        <f>(C2963-H2963)</f>
        <v>-12587955</v>
      </c>
      <c r="L2963">
        <f>CORREL(H2963:H6748,C2963:C6748)</f>
        <v>2.1853954600725825E-2</v>
      </c>
    </row>
    <row r="2964" spans="1:12">
      <c r="A2964" t="s">
        <v>5214</v>
      </c>
      <c r="B2964">
        <v>115</v>
      </c>
      <c r="C2964">
        <v>31662</v>
      </c>
      <c r="D2964" t="s">
        <v>3098</v>
      </c>
      <c r="E2964" t="s">
        <v>5215</v>
      </c>
      <c r="F2964" t="s">
        <v>15</v>
      </c>
      <c r="G2964" t="s">
        <v>3847</v>
      </c>
      <c r="H2964">
        <v>12620000</v>
      </c>
      <c r="I2964">
        <v>6.8</v>
      </c>
      <c r="J2964" t="str">
        <f>IF(ISNUMBER(SEARCH("|",D2964)),LEFT(D2964,SEARCH("|",D2964)-1),D2964)</f>
        <v>Action</v>
      </c>
      <c r="K2964">
        <f>(C2964-H2964)</f>
        <v>-12588338</v>
      </c>
      <c r="L2964">
        <f>CORREL(H2964:H6749,C2964:C6749)</f>
        <v>2.1701731697909184E-2</v>
      </c>
    </row>
    <row r="2965" spans="1:12">
      <c r="A2965" t="s">
        <v>4391</v>
      </c>
      <c r="B2965">
        <v>177</v>
      </c>
      <c r="C2965">
        <v>27400000</v>
      </c>
      <c r="D2965" t="s">
        <v>28</v>
      </c>
      <c r="E2965" t="s">
        <v>5216</v>
      </c>
      <c r="F2965" t="s">
        <v>15</v>
      </c>
      <c r="G2965" t="s">
        <v>16</v>
      </c>
      <c r="H2965">
        <v>40000000</v>
      </c>
      <c r="I2965">
        <v>6.6</v>
      </c>
      <c r="J2965" t="str">
        <f>IF(ISNUMBER(SEARCH("|",D2965)),LEFT(D2965,SEARCH("|",D2965)-1),D2965)</f>
        <v>Action</v>
      </c>
      <c r="K2965">
        <f>(C2965-H2965)</f>
        <v>-12600000</v>
      </c>
      <c r="L2965">
        <f>CORREL(H2965:H6750,C2965:C6750)</f>
        <v>2.1530222509384123E-2</v>
      </c>
    </row>
    <row r="2966" spans="1:12">
      <c r="A2966" t="s">
        <v>1745</v>
      </c>
      <c r="B2966">
        <v>122</v>
      </c>
      <c r="C2966">
        <v>52397389</v>
      </c>
      <c r="D2966" t="s">
        <v>5217</v>
      </c>
      <c r="E2966" t="s">
        <v>5218</v>
      </c>
      <c r="F2966" t="s">
        <v>15</v>
      </c>
      <c r="G2966" t="s">
        <v>16</v>
      </c>
      <c r="H2966">
        <v>65000000</v>
      </c>
      <c r="I2966">
        <v>5.9</v>
      </c>
      <c r="J2966" t="str">
        <f>IF(ISNUMBER(SEARCH("|",D2966)),LEFT(D2966,SEARCH("|",D2966)-1),D2966)</f>
        <v>Action</v>
      </c>
      <c r="K2966">
        <f>(C2966-H2966)</f>
        <v>-12602611</v>
      </c>
      <c r="L2966">
        <f>CORREL(H2966:H6751,C2966:C6751)</f>
        <v>2.1529481780156245E-2</v>
      </c>
    </row>
    <row r="2967" spans="1:12">
      <c r="A2967" t="s">
        <v>5219</v>
      </c>
      <c r="B2967">
        <v>77</v>
      </c>
      <c r="C2967">
        <v>7382993</v>
      </c>
      <c r="D2967" t="s">
        <v>118</v>
      </c>
      <c r="E2967" t="s">
        <v>5220</v>
      </c>
      <c r="F2967" t="s">
        <v>15</v>
      </c>
      <c r="G2967" t="s">
        <v>16</v>
      </c>
      <c r="H2967">
        <v>20000000</v>
      </c>
      <c r="I2967">
        <v>2.8</v>
      </c>
      <c r="J2967" t="str">
        <f>IF(ISNUMBER(SEARCH("|",D2967)),LEFT(D2967,SEARCH("|",D2967)-1),D2967)</f>
        <v>Adventure</v>
      </c>
      <c r="K2967">
        <f>(C2967-H2967)</f>
        <v>-12617007</v>
      </c>
      <c r="L2967">
        <f>CORREL(H2967:H6752,C2967:C6752)</f>
        <v>2.1598725155158139E-2</v>
      </c>
    </row>
    <row r="2968" spans="1:12">
      <c r="A2968" t="s">
        <v>1634</v>
      </c>
      <c r="B2968">
        <v>111</v>
      </c>
      <c r="C2968">
        <v>14337579</v>
      </c>
      <c r="D2968" t="s">
        <v>5221</v>
      </c>
      <c r="E2968" t="s">
        <v>5222</v>
      </c>
      <c r="F2968" t="s">
        <v>15</v>
      </c>
      <c r="G2968" t="s">
        <v>138</v>
      </c>
      <c r="H2968">
        <v>27000000</v>
      </c>
      <c r="I2968">
        <v>7.7</v>
      </c>
      <c r="J2968" t="str">
        <f>IF(ISNUMBER(SEARCH("|",D2968)),LEFT(D2968,SEARCH("|",D2968)-1),D2968)</f>
        <v>Action</v>
      </c>
      <c r="K2968">
        <f>(C2968-H2968)</f>
        <v>-12662421</v>
      </c>
      <c r="L2968">
        <f>CORREL(H2968:H6753,C2968:C6753)</f>
        <v>2.148244620744871E-2</v>
      </c>
    </row>
    <row r="2969" spans="1:12">
      <c r="A2969" t="s">
        <v>5223</v>
      </c>
      <c r="B2969">
        <v>161</v>
      </c>
      <c r="C2969">
        <v>336467</v>
      </c>
      <c r="D2969" t="s">
        <v>2549</v>
      </c>
      <c r="E2969" t="s">
        <v>5224</v>
      </c>
      <c r="F2969" t="s">
        <v>15</v>
      </c>
      <c r="G2969" t="s">
        <v>357</v>
      </c>
      <c r="H2969">
        <v>13000000</v>
      </c>
      <c r="I2969">
        <v>7.3</v>
      </c>
      <c r="J2969" t="str">
        <f>IF(ISNUMBER(SEARCH("|",D2969)),LEFT(D2969,SEARCH("|",D2969)-1),D2969)</f>
        <v>Drama</v>
      </c>
      <c r="K2969">
        <f>(C2969-H2969)</f>
        <v>-12663533</v>
      </c>
      <c r="L2969">
        <f>CORREL(H2969:H6754,C2969:C6754)</f>
        <v>2.1412165173954958E-2</v>
      </c>
    </row>
    <row r="2970" spans="1:12">
      <c r="A2970" t="s">
        <v>1045</v>
      </c>
      <c r="B2970">
        <v>127</v>
      </c>
      <c r="C2970">
        <v>301305</v>
      </c>
      <c r="D2970" t="s">
        <v>499</v>
      </c>
      <c r="E2970" t="s">
        <v>5225</v>
      </c>
      <c r="F2970" t="s">
        <v>5226</v>
      </c>
      <c r="G2970" t="s">
        <v>16</v>
      </c>
      <c r="H2970">
        <v>13000000</v>
      </c>
      <c r="I2970">
        <v>4.3</v>
      </c>
      <c r="J2970" t="str">
        <f>IF(ISNUMBER(SEARCH("|",D2970)),LEFT(D2970,SEARCH("|",D2970)-1),D2970)</f>
        <v>Drama</v>
      </c>
      <c r="K2970">
        <f>(C2970-H2970)</f>
        <v>-12698695</v>
      </c>
      <c r="L2970">
        <f>CORREL(H2970:H6755,C2970:C6755)</f>
        <v>2.1241858337319793E-2</v>
      </c>
    </row>
    <row r="2971" spans="1:12">
      <c r="A2971" t="s">
        <v>690</v>
      </c>
      <c r="B2971">
        <v>107</v>
      </c>
      <c r="C2971">
        <v>7268659</v>
      </c>
      <c r="D2971" t="s">
        <v>303</v>
      </c>
      <c r="E2971" t="s">
        <v>5227</v>
      </c>
      <c r="F2971" t="s">
        <v>15</v>
      </c>
      <c r="G2971" t="s">
        <v>4225</v>
      </c>
      <c r="H2971">
        <v>20000000</v>
      </c>
      <c r="I2971">
        <v>5.6</v>
      </c>
      <c r="J2971" t="str">
        <f>IF(ISNUMBER(SEARCH("|",D2971)),LEFT(D2971,SEARCH("|",D2971)-1),D2971)</f>
        <v>Action</v>
      </c>
      <c r="K2971">
        <f>(C2971-H2971)</f>
        <v>-12731341</v>
      </c>
      <c r="L2971">
        <f>CORREL(H2971:H6756,C2971:C6756)</f>
        <v>2.107077781045226E-2</v>
      </c>
    </row>
    <row r="2972" spans="1:12">
      <c r="A2972" t="s">
        <v>5228</v>
      </c>
      <c r="B2972">
        <v>99</v>
      </c>
      <c r="C2972">
        <v>17266505</v>
      </c>
      <c r="D2972" t="s">
        <v>2982</v>
      </c>
      <c r="E2972" t="s">
        <v>5229</v>
      </c>
      <c r="F2972" t="s">
        <v>15</v>
      </c>
      <c r="G2972" t="s">
        <v>16</v>
      </c>
      <c r="H2972">
        <v>30000000</v>
      </c>
      <c r="I2972">
        <v>5.4</v>
      </c>
      <c r="J2972" t="str">
        <f>IF(ISNUMBER(SEARCH("|",D2972)),LEFT(D2972,SEARCH("|",D2972)-1),D2972)</f>
        <v>Action</v>
      </c>
      <c r="K2972">
        <f>(C2972-H2972)</f>
        <v>-12733495</v>
      </c>
      <c r="L2972">
        <f>CORREL(H2972:H6757,C2972:C6757)</f>
        <v>2.0952382995382494E-2</v>
      </c>
    </row>
    <row r="2973" spans="1:12">
      <c r="A2973" t="s">
        <v>4029</v>
      </c>
      <c r="B2973">
        <v>109</v>
      </c>
      <c r="C2973">
        <v>214966</v>
      </c>
      <c r="D2973" t="s">
        <v>716</v>
      </c>
      <c r="E2973" t="s">
        <v>5230</v>
      </c>
      <c r="F2973" t="s">
        <v>15</v>
      </c>
      <c r="G2973" t="s">
        <v>16</v>
      </c>
      <c r="H2973">
        <v>13000000</v>
      </c>
      <c r="I2973">
        <v>6.1</v>
      </c>
      <c r="J2973" t="str">
        <f>IF(ISNUMBER(SEARCH("|",D2973)),LEFT(D2973,SEARCH("|",D2973)-1),D2973)</f>
        <v>Crime</v>
      </c>
      <c r="K2973">
        <f>(C2973-H2973)</f>
        <v>-12785034</v>
      </c>
      <c r="L2973">
        <f>CORREL(H2973:H6758,C2973:C6758)</f>
        <v>2.0898765679553635E-2</v>
      </c>
    </row>
    <row r="2974" spans="1:12">
      <c r="A2974" t="s">
        <v>1330</v>
      </c>
      <c r="B2974">
        <v>111</v>
      </c>
      <c r="C2974">
        <v>2203641</v>
      </c>
      <c r="D2974" t="s">
        <v>453</v>
      </c>
      <c r="E2974" t="s">
        <v>5231</v>
      </c>
      <c r="F2974" t="s">
        <v>15</v>
      </c>
      <c r="G2974" t="s">
        <v>1304</v>
      </c>
      <c r="H2974">
        <v>15000000</v>
      </c>
      <c r="I2974">
        <v>6.7</v>
      </c>
      <c r="J2974" t="str">
        <f>IF(ISNUMBER(SEARCH("|",D2974)),LEFT(D2974,SEARCH("|",D2974)-1),D2974)</f>
        <v>Crime</v>
      </c>
      <c r="K2974">
        <f>(C2974-H2974)</f>
        <v>-12796359</v>
      </c>
      <c r="L2974">
        <f>CORREL(H2974:H6759,C2974:C6759)</f>
        <v>2.0725863427107184E-2</v>
      </c>
    </row>
    <row r="2975" spans="1:12">
      <c r="A2975" t="s">
        <v>5232</v>
      </c>
      <c r="B2975">
        <v>104</v>
      </c>
      <c r="C2975">
        <v>10696210</v>
      </c>
      <c r="D2975" t="s">
        <v>1535</v>
      </c>
      <c r="E2975" t="s">
        <v>5233</v>
      </c>
      <c r="F2975" t="s">
        <v>15</v>
      </c>
      <c r="G2975" t="s">
        <v>16</v>
      </c>
      <c r="H2975">
        <v>23500000</v>
      </c>
      <c r="I2975">
        <v>3.9</v>
      </c>
      <c r="J2975" t="str">
        <f>IF(ISNUMBER(SEARCH("|",D2975)),LEFT(D2975,SEARCH("|",D2975)-1),D2975)</f>
        <v>Action</v>
      </c>
      <c r="K2975">
        <f>(C2975-H2975)</f>
        <v>-12803790</v>
      </c>
      <c r="L2975">
        <f>CORREL(H2975:H6760,C2975:C6760)</f>
        <v>2.0568346268647852E-2</v>
      </c>
    </row>
    <row r="2976" spans="1:12">
      <c r="A2976" t="s">
        <v>1208</v>
      </c>
      <c r="B2976">
        <v>99</v>
      </c>
      <c r="C2976">
        <v>31136950</v>
      </c>
      <c r="D2976" t="s">
        <v>239</v>
      </c>
      <c r="E2976" t="s">
        <v>5234</v>
      </c>
      <c r="F2976" t="s">
        <v>15</v>
      </c>
      <c r="G2976" t="s">
        <v>16</v>
      </c>
      <c r="H2976">
        <v>44000000</v>
      </c>
      <c r="I2976">
        <v>6.5</v>
      </c>
      <c r="J2976" t="str">
        <f>IF(ISNUMBER(SEARCH("|",D2976)),LEFT(D2976,SEARCH("|",D2976)-1),D2976)</f>
        <v>Drama</v>
      </c>
      <c r="K2976">
        <f>(C2976-H2976)</f>
        <v>-12863050</v>
      </c>
      <c r="L2976">
        <f>CORREL(H2976:H6761,C2976:C6761)</f>
        <v>2.0472568703348192E-2</v>
      </c>
    </row>
    <row r="2977" spans="1:12">
      <c r="A2977" t="s">
        <v>604</v>
      </c>
      <c r="B2977">
        <v>94</v>
      </c>
      <c r="C2977">
        <v>17120019</v>
      </c>
      <c r="D2977" t="s">
        <v>215</v>
      </c>
      <c r="E2977" t="s">
        <v>5235</v>
      </c>
      <c r="F2977" t="s">
        <v>15</v>
      </c>
      <c r="G2977" t="s">
        <v>16</v>
      </c>
      <c r="H2977">
        <v>30000000</v>
      </c>
      <c r="I2977">
        <v>6.5</v>
      </c>
      <c r="J2977" t="str">
        <f>IF(ISNUMBER(SEARCH("|",D2977)),LEFT(D2977,SEARCH("|",D2977)-1),D2977)</f>
        <v>Action</v>
      </c>
      <c r="K2977">
        <f>(C2977-H2977)</f>
        <v>-12879981</v>
      </c>
      <c r="L2977">
        <f>CORREL(H2977:H6762,C2977:C6762)</f>
        <v>2.0486882379137712E-2</v>
      </c>
    </row>
    <row r="2978" spans="1:12">
      <c r="A2978" t="s">
        <v>1062</v>
      </c>
      <c r="B2978">
        <v>94</v>
      </c>
      <c r="C2978">
        <v>32095318</v>
      </c>
      <c r="D2978" t="s">
        <v>397</v>
      </c>
      <c r="E2978" t="s">
        <v>5236</v>
      </c>
      <c r="F2978" t="s">
        <v>15</v>
      </c>
      <c r="G2978" t="s">
        <v>16</v>
      </c>
      <c r="H2978">
        <v>45000000</v>
      </c>
      <c r="I2978">
        <v>5.5</v>
      </c>
      <c r="J2978" t="str">
        <f>IF(ISNUMBER(SEARCH("|",D2978)),LEFT(D2978,SEARCH("|",D2978)-1),D2978)</f>
        <v>Comedy</v>
      </c>
      <c r="K2978">
        <f>(C2978-H2978)</f>
        <v>-12904682</v>
      </c>
      <c r="L2978">
        <f>CORREL(H2978:H6763,C2978:C6763)</f>
        <v>2.0431583377887894E-2</v>
      </c>
    </row>
    <row r="2979" spans="1:12">
      <c r="A2979" t="s">
        <v>5237</v>
      </c>
      <c r="B2979">
        <v>125</v>
      </c>
      <c r="C2979">
        <v>4068087</v>
      </c>
      <c r="D2979" t="s">
        <v>744</v>
      </c>
      <c r="E2979" t="s">
        <v>5238</v>
      </c>
      <c r="F2979" t="s">
        <v>15</v>
      </c>
      <c r="G2979" t="s">
        <v>472</v>
      </c>
      <c r="H2979">
        <v>17000000</v>
      </c>
      <c r="I2979">
        <v>7.7</v>
      </c>
      <c r="J2979" t="str">
        <f>IF(ISNUMBER(SEARCH("|",D2979)),LEFT(D2979,SEARCH("|",D2979)-1),D2979)</f>
        <v>Biography</v>
      </c>
      <c r="K2979">
        <f>(C2979-H2979)</f>
        <v>-12931913</v>
      </c>
      <c r="L2979">
        <f>CORREL(H2979:H6764,C2979:C6764)</f>
        <v>2.044969422670603E-2</v>
      </c>
    </row>
    <row r="2980" spans="1:12">
      <c r="A2980" t="s">
        <v>2154</v>
      </c>
      <c r="B2980">
        <v>104</v>
      </c>
      <c r="C2980">
        <v>27053815</v>
      </c>
      <c r="D2980" t="s">
        <v>677</v>
      </c>
      <c r="E2980" t="s">
        <v>5239</v>
      </c>
      <c r="F2980" t="s">
        <v>15</v>
      </c>
      <c r="G2980" t="s">
        <v>1097</v>
      </c>
      <c r="H2980">
        <v>40000000</v>
      </c>
      <c r="I2980">
        <v>4.7</v>
      </c>
      <c r="J2980" t="str">
        <f>IF(ISNUMBER(SEARCH("|",D2980)),LEFT(D2980,SEARCH("|",D2980)-1),D2980)</f>
        <v>Action</v>
      </c>
      <c r="K2980">
        <f>(C2980-H2980)</f>
        <v>-12946185</v>
      </c>
      <c r="L2980">
        <f>CORREL(H2980:H6765,C2980:C6765)</f>
        <v>2.0305618561127153E-2</v>
      </c>
    </row>
    <row r="2981" spans="1:12">
      <c r="A2981" t="s">
        <v>5240</v>
      </c>
      <c r="B2981">
        <v>120</v>
      </c>
      <c r="C2981">
        <v>23947</v>
      </c>
      <c r="D2981" t="s">
        <v>793</v>
      </c>
      <c r="E2981" t="s">
        <v>5241</v>
      </c>
      <c r="F2981" t="s">
        <v>15</v>
      </c>
      <c r="G2981" t="s">
        <v>16</v>
      </c>
      <c r="H2981">
        <v>13000000</v>
      </c>
      <c r="I2981">
        <v>7.7</v>
      </c>
      <c r="J2981" t="str">
        <f>IF(ISNUMBER(SEARCH("|",D2981)),LEFT(D2981,SEARCH("|",D2981)-1),D2981)</f>
        <v>Sci-Fi</v>
      </c>
      <c r="K2981">
        <f>(C2981-H2981)</f>
        <v>-12976053</v>
      </c>
      <c r="L2981">
        <f>CORREL(H2981:H6766,C2981:C6766)</f>
        <v>2.030220856457091E-2</v>
      </c>
    </row>
    <row r="2982" spans="1:12">
      <c r="A2982" t="s">
        <v>5242</v>
      </c>
      <c r="B2982">
        <v>127</v>
      </c>
      <c r="C2982">
        <v>1000000</v>
      </c>
      <c r="D2982" t="s">
        <v>5243</v>
      </c>
      <c r="E2982" t="s">
        <v>5244</v>
      </c>
      <c r="F2982" t="s">
        <v>15</v>
      </c>
      <c r="G2982" t="s">
        <v>2852</v>
      </c>
      <c r="H2982">
        <v>14000000</v>
      </c>
      <c r="I2982">
        <v>6.5</v>
      </c>
      <c r="J2982" t="str">
        <f>IF(ISNUMBER(SEARCH("|",D2982)),LEFT(D2982,SEARCH("|",D2982)-1),D2982)</f>
        <v>Action</v>
      </c>
      <c r="K2982">
        <f>(C2982-H2982)</f>
        <v>-13000000</v>
      </c>
      <c r="L2982">
        <f>CORREL(H2982:H6767,C2982:C6767)</f>
        <v>2.0125431092091115E-2</v>
      </c>
    </row>
    <row r="2983" spans="1:12">
      <c r="A2983" t="s">
        <v>5245</v>
      </c>
      <c r="B2983">
        <v>111</v>
      </c>
      <c r="C2983">
        <v>1954202</v>
      </c>
      <c r="D2983" t="s">
        <v>245</v>
      </c>
      <c r="E2983" t="s">
        <v>5246</v>
      </c>
      <c r="F2983" t="s">
        <v>15</v>
      </c>
      <c r="G2983" t="s">
        <v>16</v>
      </c>
      <c r="H2983">
        <v>15000000</v>
      </c>
      <c r="I2983">
        <v>6.3</v>
      </c>
      <c r="J2983" t="str">
        <f>IF(ISNUMBER(SEARCH("|",D2983)),LEFT(D2983,SEARCH("|",D2983)-1),D2983)</f>
        <v>Comedy</v>
      </c>
      <c r="K2983">
        <f>(C2983-H2983)</f>
        <v>-13045798</v>
      </c>
      <c r="L2983">
        <f>CORREL(H2983:H6768,C2983:C6768)</f>
        <v>1.9956093921954927E-2</v>
      </c>
    </row>
    <row r="2984" spans="1:12">
      <c r="A2984" t="s">
        <v>5247</v>
      </c>
      <c r="B2984">
        <v>98</v>
      </c>
      <c r="C2984">
        <v>1953732</v>
      </c>
      <c r="D2984" t="s">
        <v>2959</v>
      </c>
      <c r="E2984" t="s">
        <v>5248</v>
      </c>
      <c r="F2984" t="s">
        <v>15</v>
      </c>
      <c r="G2984" t="s">
        <v>16</v>
      </c>
      <c r="H2984">
        <v>15000000</v>
      </c>
      <c r="I2984">
        <v>5.3</v>
      </c>
      <c r="J2984" t="str">
        <f>IF(ISNUMBER(SEARCH("|",D2984)),LEFT(D2984,SEARCH("|",D2984)-1),D2984)</f>
        <v>Adventure</v>
      </c>
      <c r="K2984">
        <f>(C2984-H2984)</f>
        <v>-13046268</v>
      </c>
      <c r="L2984">
        <f>CORREL(H2984:H6769,C2984:C6769)</f>
        <v>1.9793986920949237E-2</v>
      </c>
    </row>
    <row r="2985" spans="1:12">
      <c r="A2985" t="s">
        <v>4896</v>
      </c>
      <c r="B2985">
        <v>108</v>
      </c>
      <c r="C2985">
        <v>16930884</v>
      </c>
      <c r="D2985" t="s">
        <v>453</v>
      </c>
      <c r="E2985" t="s">
        <v>5249</v>
      </c>
      <c r="F2985" t="s">
        <v>15</v>
      </c>
      <c r="G2985" t="s">
        <v>16</v>
      </c>
      <c r="H2985">
        <v>30000000</v>
      </c>
      <c r="I2985">
        <v>5.9</v>
      </c>
      <c r="J2985" t="str">
        <f>IF(ISNUMBER(SEARCH("|",D2985)),LEFT(D2985,SEARCH("|",D2985)-1),D2985)</f>
        <v>Crime</v>
      </c>
      <c r="K2985">
        <f>(C2985-H2985)</f>
        <v>-13069116</v>
      </c>
      <c r="L2985">
        <f>CORREL(H2985:H6770,C2985:C6770)</f>
        <v>1.9631344391541419E-2</v>
      </c>
    </row>
    <row r="2986" spans="1:12">
      <c r="A2986" t="s">
        <v>5250</v>
      </c>
      <c r="B2986">
        <v>118</v>
      </c>
      <c r="C2986">
        <v>2849142</v>
      </c>
      <c r="D2986" t="s">
        <v>256</v>
      </c>
      <c r="E2986" t="s">
        <v>5251</v>
      </c>
      <c r="F2986" t="s">
        <v>15</v>
      </c>
      <c r="G2986" t="s">
        <v>16</v>
      </c>
      <c r="H2986">
        <v>16000000</v>
      </c>
      <c r="I2986">
        <v>7.2</v>
      </c>
      <c r="J2986" t="str">
        <f>IF(ISNUMBER(SEARCH("|",D2986)),LEFT(D2986,SEARCH("|",D2986)-1),D2986)</f>
        <v>Drama</v>
      </c>
      <c r="K2986">
        <f>(C2986-H2986)</f>
        <v>-13150858</v>
      </c>
      <c r="L2986">
        <f>CORREL(H2986:H6771,C2986:C6771)</f>
        <v>1.9573391517202353E-2</v>
      </c>
    </row>
    <row r="2987" spans="1:12">
      <c r="A2987" t="s">
        <v>5252</v>
      </c>
      <c r="B2987">
        <v>118</v>
      </c>
      <c r="C2987">
        <v>800000</v>
      </c>
      <c r="D2987" t="s">
        <v>3314</v>
      </c>
      <c r="E2987" t="s">
        <v>5253</v>
      </c>
      <c r="F2987" t="s">
        <v>15</v>
      </c>
      <c r="G2987" t="s">
        <v>16</v>
      </c>
      <c r="H2987">
        <v>14000000</v>
      </c>
      <c r="I2987">
        <v>5.2</v>
      </c>
      <c r="J2987" t="str">
        <f>IF(ISNUMBER(SEARCH("|",D2987)),LEFT(D2987,SEARCH("|",D2987)-1),D2987)</f>
        <v>Adventure</v>
      </c>
      <c r="K2987">
        <f>(C2987-H2987)</f>
        <v>-13200000</v>
      </c>
      <c r="L2987">
        <f>CORREL(H2987:H6772,C2987:C6772)</f>
        <v>1.9417279151382923E-2</v>
      </c>
    </row>
    <row r="2988" spans="1:12">
      <c r="A2988" t="s">
        <v>5254</v>
      </c>
      <c r="B2988">
        <v>89</v>
      </c>
      <c r="C2988">
        <v>21784432</v>
      </c>
      <c r="D2988" t="s">
        <v>96</v>
      </c>
      <c r="E2988" t="s">
        <v>5255</v>
      </c>
      <c r="F2988" t="s">
        <v>15</v>
      </c>
      <c r="G2988" t="s">
        <v>16</v>
      </c>
      <c r="H2988">
        <v>35000000</v>
      </c>
      <c r="I2988">
        <v>5.6</v>
      </c>
      <c r="J2988" t="str">
        <f>IF(ISNUMBER(SEARCH("|",D2988)),LEFT(D2988,SEARCH("|",D2988)-1),D2988)</f>
        <v>Comedy</v>
      </c>
      <c r="K2988">
        <f>(C2988-H2988)</f>
        <v>-13215568</v>
      </c>
      <c r="L2988">
        <f>CORREL(H2988:H6773,C2988:C6773)</f>
        <v>1.9244215031167054E-2</v>
      </c>
    </row>
    <row r="2989" spans="1:12">
      <c r="A2989" t="s">
        <v>5256</v>
      </c>
      <c r="B2989">
        <v>100</v>
      </c>
      <c r="C2989">
        <v>163591</v>
      </c>
      <c r="D2989" t="s">
        <v>96</v>
      </c>
      <c r="E2989" t="s">
        <v>5257</v>
      </c>
      <c r="F2989" t="s">
        <v>15</v>
      </c>
      <c r="G2989" t="s">
        <v>3847</v>
      </c>
      <c r="H2989">
        <v>13400000</v>
      </c>
      <c r="I2989">
        <v>3.6</v>
      </c>
      <c r="J2989" t="str">
        <f>IF(ISNUMBER(SEARCH("|",D2989)),LEFT(D2989,SEARCH("|",D2989)-1),D2989)</f>
        <v>Comedy</v>
      </c>
      <c r="K2989">
        <f>(C2989-H2989)</f>
        <v>-13236409</v>
      </c>
      <c r="L2989">
        <f>CORREL(H2989:H6774,C2989:C6774)</f>
        <v>1.9213334067060724E-2</v>
      </c>
    </row>
    <row r="2990" spans="1:12">
      <c r="A2990" t="s">
        <v>278</v>
      </c>
      <c r="B2990">
        <v>98</v>
      </c>
      <c r="C2990">
        <v>113733726</v>
      </c>
      <c r="D2990" t="s">
        <v>917</v>
      </c>
      <c r="E2990" t="s">
        <v>5258</v>
      </c>
      <c r="F2990" t="s">
        <v>15</v>
      </c>
      <c r="G2990" t="s">
        <v>16</v>
      </c>
      <c r="H2990">
        <v>127000000</v>
      </c>
      <c r="I2990">
        <v>6.2</v>
      </c>
      <c r="J2990" t="str">
        <f>IF(ISNUMBER(SEARCH("|",D2990)),LEFT(D2990,SEARCH("|",D2990)-1),D2990)</f>
        <v>Adventure</v>
      </c>
      <c r="K2990">
        <f>(C2990-H2990)</f>
        <v>-13266274</v>
      </c>
      <c r="L2990">
        <f>CORREL(H2990:H6775,C2990:C6775)</f>
        <v>1.9034255757364716E-2</v>
      </c>
    </row>
    <row r="2991" spans="1:12">
      <c r="A2991" t="s">
        <v>103</v>
      </c>
      <c r="B2991">
        <v>129</v>
      </c>
      <c r="C2991">
        <v>186354</v>
      </c>
      <c r="D2991" t="s">
        <v>256</v>
      </c>
      <c r="E2991" t="s">
        <v>5259</v>
      </c>
      <c r="F2991" t="s">
        <v>15</v>
      </c>
      <c r="G2991" t="s">
        <v>16</v>
      </c>
      <c r="H2991">
        <v>13500000</v>
      </c>
      <c r="I2991">
        <v>4.5</v>
      </c>
      <c r="J2991" t="str">
        <f>IF(ISNUMBER(SEARCH("|",D2991)),LEFT(D2991,SEARCH("|",D2991)-1),D2991)</f>
        <v>Drama</v>
      </c>
      <c r="K2991">
        <f>(C2991-H2991)</f>
        <v>-13313646</v>
      </c>
      <c r="L2991">
        <f>CORREL(H2991:H6776,C2991:C6776)</f>
        <v>1.8924273984944093E-2</v>
      </c>
    </row>
    <row r="2992" spans="1:12">
      <c r="A2992" t="s">
        <v>5260</v>
      </c>
      <c r="B2992">
        <v>111</v>
      </c>
      <c r="C2992">
        <v>6109075</v>
      </c>
      <c r="D2992" t="s">
        <v>410</v>
      </c>
      <c r="E2992" t="s">
        <v>5261</v>
      </c>
      <c r="F2992" t="s">
        <v>770</v>
      </c>
      <c r="G2992" t="s">
        <v>357</v>
      </c>
      <c r="H2992">
        <v>19430000</v>
      </c>
      <c r="I2992">
        <v>6.7</v>
      </c>
      <c r="J2992" t="str">
        <f>IF(ISNUMBER(SEARCH("|",D2992)),LEFT(D2992,SEARCH("|",D2992)-1),D2992)</f>
        <v>Biography</v>
      </c>
      <c r="K2992">
        <f>(C2992-H2992)</f>
        <v>-13320925</v>
      </c>
      <c r="L2992">
        <f>CORREL(H2992:H6777,C2992:C6777)</f>
        <v>1.8744902956224625E-2</v>
      </c>
    </row>
    <row r="2993" spans="1:12">
      <c r="A2993" t="s">
        <v>278</v>
      </c>
      <c r="B2993">
        <v>125</v>
      </c>
      <c r="C2993">
        <v>44665963</v>
      </c>
      <c r="D2993" t="s">
        <v>96</v>
      </c>
      <c r="E2993" t="s">
        <v>5262</v>
      </c>
      <c r="F2993" t="s">
        <v>15</v>
      </c>
      <c r="G2993" t="s">
        <v>16</v>
      </c>
      <c r="H2993">
        <v>58000000</v>
      </c>
      <c r="I2993">
        <v>6.3</v>
      </c>
      <c r="J2993" t="str">
        <f>IF(ISNUMBER(SEARCH("|",D2993)),LEFT(D2993,SEARCH("|",D2993)-1),D2993)</f>
        <v>Comedy</v>
      </c>
      <c r="K2993">
        <f>(C2993-H2993)</f>
        <v>-13334037</v>
      </c>
      <c r="L2993">
        <f>CORREL(H2993:H6778,C2993:C6778)</f>
        <v>1.8612156762640525E-2</v>
      </c>
    </row>
    <row r="2994" spans="1:12">
      <c r="A2994" t="s">
        <v>73</v>
      </c>
      <c r="B2994">
        <v>107</v>
      </c>
      <c r="C2994">
        <v>18636537</v>
      </c>
      <c r="D2994" t="s">
        <v>5263</v>
      </c>
      <c r="E2994" t="s">
        <v>5264</v>
      </c>
      <c r="F2994" t="s">
        <v>15</v>
      </c>
      <c r="G2994" t="s">
        <v>90</v>
      </c>
      <c r="H2994">
        <v>32000000</v>
      </c>
      <c r="I2994">
        <v>6.4</v>
      </c>
      <c r="J2994" t="str">
        <f>IF(ISNUMBER(SEARCH("|",D2994)),LEFT(D2994,SEARCH("|",D2994)-1),D2994)</f>
        <v>Action</v>
      </c>
      <c r="K2994">
        <f>(C2994-H2994)</f>
        <v>-13363463</v>
      </c>
      <c r="L2994">
        <f>CORREL(H2994:H6779,C2994:C6779)</f>
        <v>1.866935110053582E-2</v>
      </c>
    </row>
    <row r="2995" spans="1:12">
      <c r="A2995" t="s">
        <v>4181</v>
      </c>
      <c r="B2995">
        <v>125</v>
      </c>
      <c r="C2995">
        <v>26616999</v>
      </c>
      <c r="D2995" t="s">
        <v>4677</v>
      </c>
      <c r="E2995" t="s">
        <v>5265</v>
      </c>
      <c r="F2995" t="s">
        <v>15</v>
      </c>
      <c r="G2995" t="s">
        <v>16</v>
      </c>
      <c r="H2995">
        <v>40000000</v>
      </c>
      <c r="I2995">
        <v>5.9</v>
      </c>
      <c r="J2995" t="str">
        <f>IF(ISNUMBER(SEARCH("|",D2995)),LEFT(D2995,SEARCH("|",D2995)-1),D2995)</f>
        <v>Action</v>
      </c>
      <c r="K2995">
        <f>(C2995-H2995)</f>
        <v>-13383001</v>
      </c>
      <c r="L2995">
        <f>CORREL(H2995:H6780,C2995:C6780)</f>
        <v>1.8620489426182777E-2</v>
      </c>
    </row>
    <row r="2996" spans="1:12">
      <c r="A2996" t="s">
        <v>5065</v>
      </c>
      <c r="B2996">
        <v>122</v>
      </c>
      <c r="C2996">
        <v>41609593</v>
      </c>
      <c r="D2996" t="s">
        <v>540</v>
      </c>
      <c r="E2996" t="s">
        <v>5266</v>
      </c>
      <c r="F2996" t="s">
        <v>15</v>
      </c>
      <c r="G2996" t="s">
        <v>153</v>
      </c>
      <c r="H2996">
        <v>55000000</v>
      </c>
      <c r="I2996">
        <v>7.3</v>
      </c>
      <c r="J2996" t="str">
        <f>IF(ISNUMBER(SEARCH("|",D2996)),LEFT(D2996,SEARCH("|",D2996)-1),D2996)</f>
        <v>Action</v>
      </c>
      <c r="K2996">
        <f>(C2996-H2996)</f>
        <v>-13390407</v>
      </c>
      <c r="L2996">
        <f>CORREL(H2996:H6781,C2996:C6781)</f>
        <v>1.8613977335045287E-2</v>
      </c>
    </row>
    <row r="2997" spans="1:12">
      <c r="A2997" t="s">
        <v>5267</v>
      </c>
      <c r="B2997">
        <v>131</v>
      </c>
      <c r="C2997">
        <v>85433</v>
      </c>
      <c r="D2997" t="s">
        <v>5268</v>
      </c>
      <c r="E2997" t="s">
        <v>5269</v>
      </c>
      <c r="F2997" t="s">
        <v>15</v>
      </c>
      <c r="G2997" t="s">
        <v>2966</v>
      </c>
      <c r="H2997">
        <v>13500000</v>
      </c>
      <c r="I2997">
        <v>7.8</v>
      </c>
      <c r="J2997" t="str">
        <f>IF(ISNUMBER(SEARCH("|",D2997)),LEFT(D2997,SEARCH("|",D2997)-1),D2997)</f>
        <v>Crime</v>
      </c>
      <c r="K2997">
        <f>(C2997-H2997)</f>
        <v>-13414567</v>
      </c>
      <c r="L2997">
        <f>CORREL(H2997:H6782,C2997:C6782)</f>
        <v>1.8663721158668822E-2</v>
      </c>
    </row>
    <row r="2998" spans="1:12">
      <c r="A2998" t="s">
        <v>496</v>
      </c>
      <c r="B2998">
        <v>98</v>
      </c>
      <c r="C2998">
        <v>55585389</v>
      </c>
      <c r="D2998" t="s">
        <v>1137</v>
      </c>
      <c r="E2998" t="s">
        <v>5270</v>
      </c>
      <c r="F2998" t="s">
        <v>15</v>
      </c>
      <c r="G2998" t="s">
        <v>16</v>
      </c>
      <c r="H2998">
        <v>69000000</v>
      </c>
      <c r="I2998">
        <v>5.9</v>
      </c>
      <c r="J2998" t="str">
        <f>IF(ISNUMBER(SEARCH("|",D2998)),LEFT(D2998,SEARCH("|",D2998)-1),D2998)</f>
        <v>Crime</v>
      </c>
      <c r="K2998">
        <f>(C2998-H2998)</f>
        <v>-13414611</v>
      </c>
      <c r="L2998">
        <f>CORREL(H2998:H6783,C2998:C6783)</f>
        <v>1.8482126850039454E-2</v>
      </c>
    </row>
    <row r="2999" spans="1:12">
      <c r="A2999" t="s">
        <v>1877</v>
      </c>
      <c r="B2999">
        <v>87</v>
      </c>
      <c r="C2999">
        <v>6563357</v>
      </c>
      <c r="D2999" t="s">
        <v>190</v>
      </c>
      <c r="E2999" t="s">
        <v>5271</v>
      </c>
      <c r="F2999" t="s">
        <v>15</v>
      </c>
      <c r="G2999" t="s">
        <v>16</v>
      </c>
      <c r="H2999">
        <v>20000000</v>
      </c>
      <c r="I2999">
        <v>5.3</v>
      </c>
      <c r="J2999" t="str">
        <f>IF(ISNUMBER(SEARCH("|",D2999)),LEFT(D2999,SEARCH("|",D2999)-1),D2999)</f>
        <v>Adventure</v>
      </c>
      <c r="K2999">
        <f>(C2999-H2999)</f>
        <v>-13436643</v>
      </c>
      <c r="L2999">
        <f>CORREL(H2999:H6784,C2999:C6784)</f>
        <v>1.8556865217902615E-2</v>
      </c>
    </row>
    <row r="3000" spans="1:12">
      <c r="A3000" t="s">
        <v>1079</v>
      </c>
      <c r="B3000">
        <v>122</v>
      </c>
      <c r="C3000">
        <v>11538204</v>
      </c>
      <c r="D3000" t="s">
        <v>5272</v>
      </c>
      <c r="E3000" t="s">
        <v>5273</v>
      </c>
      <c r="F3000" t="s">
        <v>15</v>
      </c>
      <c r="G3000" t="s">
        <v>16</v>
      </c>
      <c r="H3000">
        <v>25000000</v>
      </c>
      <c r="I3000">
        <v>7</v>
      </c>
      <c r="J3000" t="str">
        <f>IF(ISNUMBER(SEARCH("|",D3000)),LEFT(D3000,SEARCH("|",D3000)-1),D3000)</f>
        <v>Crime</v>
      </c>
      <c r="K3000">
        <f>(C3000-H3000)</f>
        <v>-13461796</v>
      </c>
      <c r="L3000">
        <f>CORREL(H3000:H6785,C3000:C6785)</f>
        <v>1.8426593507910573E-2</v>
      </c>
    </row>
    <row r="3001" spans="1:12">
      <c r="A3001" t="s">
        <v>5274</v>
      </c>
      <c r="B3001">
        <v>116</v>
      </c>
      <c r="C3001">
        <v>4435083</v>
      </c>
      <c r="D3001" t="s">
        <v>5275</v>
      </c>
      <c r="E3001" t="s">
        <v>5276</v>
      </c>
      <c r="F3001" t="s">
        <v>15</v>
      </c>
      <c r="G3001" t="s">
        <v>138</v>
      </c>
      <c r="H3001">
        <v>18000000</v>
      </c>
      <c r="I3001">
        <v>7.1</v>
      </c>
      <c r="J3001" t="str">
        <f>IF(ISNUMBER(SEARCH("|",D3001)),LEFT(D3001,SEARCH("|",D3001)-1),D3001)</f>
        <v>Biography</v>
      </c>
      <c r="K3001">
        <f>(C3001-H3001)</f>
        <v>-13564917</v>
      </c>
      <c r="L3001">
        <f>CORREL(H3001:H6786,C3001:C6786)</f>
        <v>1.8331889419757538E-2</v>
      </c>
    </row>
    <row r="3002" spans="1:12">
      <c r="A3002" t="s">
        <v>5277</v>
      </c>
      <c r="B3002">
        <v>83</v>
      </c>
      <c r="C3002">
        <v>10431220</v>
      </c>
      <c r="D3002" t="s">
        <v>321</v>
      </c>
      <c r="E3002" t="s">
        <v>5278</v>
      </c>
      <c r="F3002" t="s">
        <v>15</v>
      </c>
      <c r="G3002" t="s">
        <v>16</v>
      </c>
      <c r="H3002">
        <v>24000000</v>
      </c>
      <c r="I3002">
        <v>4.0999999999999996</v>
      </c>
      <c r="J3002" t="str">
        <f>IF(ISNUMBER(SEARCH("|",D3002)),LEFT(D3002,SEARCH("|",D3002)-1),D3002)</f>
        <v>Action</v>
      </c>
      <c r="K3002">
        <f>(C3002-H3002)</f>
        <v>-13568780</v>
      </c>
      <c r="L3002">
        <f>CORREL(H3002:H6787,C3002:C6787)</f>
        <v>1.8184675325144492E-2</v>
      </c>
    </row>
    <row r="3003" spans="1:12">
      <c r="A3003" t="s">
        <v>5003</v>
      </c>
      <c r="B3003">
        <v>122</v>
      </c>
      <c r="C3003">
        <v>2428883</v>
      </c>
      <c r="D3003" t="s">
        <v>592</v>
      </c>
      <c r="E3003" t="s">
        <v>5279</v>
      </c>
      <c r="F3003" t="s">
        <v>15</v>
      </c>
      <c r="G3003" t="s">
        <v>16</v>
      </c>
      <c r="H3003">
        <v>16000000</v>
      </c>
      <c r="I3003">
        <v>6.6</v>
      </c>
      <c r="J3003" t="str">
        <f>IF(ISNUMBER(SEARCH("|",D3003)),LEFT(D3003,SEARCH("|",D3003)-1),D3003)</f>
        <v>Drama</v>
      </c>
      <c r="K3003">
        <f>(C3003-H3003)</f>
        <v>-13571117</v>
      </c>
      <c r="L3003">
        <f>CORREL(H3003:H6788,C3003:C6788)</f>
        <v>1.8081755316734519E-2</v>
      </c>
    </row>
    <row r="3004" spans="1:12">
      <c r="A3004" t="s">
        <v>2972</v>
      </c>
      <c r="B3004">
        <v>106</v>
      </c>
      <c r="C3004">
        <v>6420319</v>
      </c>
      <c r="D3004" t="s">
        <v>318</v>
      </c>
      <c r="E3004" t="s">
        <v>5280</v>
      </c>
      <c r="F3004" t="s">
        <v>15</v>
      </c>
      <c r="G3004" t="s">
        <v>1317</v>
      </c>
      <c r="H3004">
        <v>20000000</v>
      </c>
      <c r="I3004">
        <v>7.4</v>
      </c>
      <c r="J3004" t="str">
        <f>IF(ISNUMBER(SEARCH("|",D3004)),LEFT(D3004,SEARCH("|",D3004)-1),D3004)</f>
        <v>Drama</v>
      </c>
      <c r="K3004">
        <f>(C3004-H3004)</f>
        <v>-13579681</v>
      </c>
      <c r="L3004">
        <f>CORREL(H3004:H6789,C3004:C6789)</f>
        <v>1.7917584178302214E-2</v>
      </c>
    </row>
    <row r="3005" spans="1:12">
      <c r="A3005" t="s">
        <v>466</v>
      </c>
      <c r="B3005">
        <v>150</v>
      </c>
      <c r="C3005">
        <v>4414535</v>
      </c>
      <c r="D3005" t="s">
        <v>256</v>
      </c>
      <c r="E3005" t="s">
        <v>5281</v>
      </c>
      <c r="F3005" t="s">
        <v>15</v>
      </c>
      <c r="G3005" t="s">
        <v>153</v>
      </c>
      <c r="H3005">
        <v>18000000</v>
      </c>
      <c r="I3005">
        <v>7.8</v>
      </c>
      <c r="J3005" t="str">
        <f>IF(ISNUMBER(SEARCH("|",D3005)),LEFT(D3005,SEARCH("|",D3005)-1),D3005)</f>
        <v>Drama</v>
      </c>
      <c r="K3005">
        <f>(C3005-H3005)</f>
        <v>-13585465</v>
      </c>
      <c r="L3005">
        <f>CORREL(H3005:H6790,C3005:C6790)</f>
        <v>1.7784459344234838E-2</v>
      </c>
    </row>
    <row r="3006" spans="1:12">
      <c r="A3006" t="s">
        <v>2125</v>
      </c>
      <c r="B3006">
        <v>132</v>
      </c>
      <c r="C3006">
        <v>146405371</v>
      </c>
      <c r="D3006" t="s">
        <v>28</v>
      </c>
      <c r="E3006" t="s">
        <v>5282</v>
      </c>
      <c r="F3006" t="s">
        <v>15</v>
      </c>
      <c r="G3006" t="s">
        <v>16</v>
      </c>
      <c r="H3006">
        <v>160000000</v>
      </c>
      <c r="I3006">
        <v>7.8</v>
      </c>
      <c r="J3006" t="str">
        <f>IF(ISNUMBER(SEARCH("|",D3006)),LEFT(D3006,SEARCH("|",D3006)-1),D3006)</f>
        <v>Action</v>
      </c>
      <c r="K3006">
        <f>(C3006-H3006)</f>
        <v>-13594629</v>
      </c>
      <c r="L3006">
        <f>CORREL(H3006:H6791,C3006:C6791)</f>
        <v>1.7635303708203716E-2</v>
      </c>
    </row>
    <row r="3007" spans="1:12">
      <c r="A3007" t="s">
        <v>1227</v>
      </c>
      <c r="B3007">
        <v>91</v>
      </c>
      <c r="C3007">
        <v>26404753</v>
      </c>
      <c r="D3007" t="s">
        <v>804</v>
      </c>
      <c r="E3007" t="s">
        <v>5283</v>
      </c>
      <c r="F3007" t="s">
        <v>15</v>
      </c>
      <c r="G3007" t="s">
        <v>16</v>
      </c>
      <c r="H3007">
        <v>40000000</v>
      </c>
      <c r="I3007">
        <v>5.3</v>
      </c>
      <c r="J3007" t="str">
        <f>IF(ISNUMBER(SEARCH("|",D3007)),LEFT(D3007,SEARCH("|",D3007)-1),D3007)</f>
        <v>Action</v>
      </c>
      <c r="K3007">
        <f>(C3007-H3007)</f>
        <v>-13595247</v>
      </c>
      <c r="L3007">
        <f>CORREL(H3007:H6792,C3007:C6792)</f>
        <v>1.7213946349266745E-2</v>
      </c>
    </row>
    <row r="3008" spans="1:12">
      <c r="A3008" t="s">
        <v>2117</v>
      </c>
      <c r="B3008">
        <v>109</v>
      </c>
      <c r="C3008">
        <v>1357042</v>
      </c>
      <c r="D3008" t="s">
        <v>1012</v>
      </c>
      <c r="E3008" t="s">
        <v>5284</v>
      </c>
      <c r="F3008" t="s">
        <v>15</v>
      </c>
      <c r="G3008" t="s">
        <v>5285</v>
      </c>
      <c r="H3008">
        <v>15000000</v>
      </c>
      <c r="I3008">
        <v>7.1</v>
      </c>
      <c r="J3008" t="str">
        <f>IF(ISNUMBER(SEARCH("|",D3008)),LEFT(D3008,SEARCH("|",D3008)-1),D3008)</f>
        <v>Biography</v>
      </c>
      <c r="K3008">
        <f>(C3008-H3008)</f>
        <v>-13642958</v>
      </c>
      <c r="L3008">
        <f>CORREL(H3008:H6793,C3008:C6793)</f>
        <v>1.7206103752353978E-2</v>
      </c>
    </row>
    <row r="3009" spans="1:12">
      <c r="A3009" t="s">
        <v>4877</v>
      </c>
      <c r="B3009">
        <v>111</v>
      </c>
      <c r="C3009">
        <v>1294640</v>
      </c>
      <c r="D3009" t="s">
        <v>416</v>
      </c>
      <c r="E3009" t="s">
        <v>5286</v>
      </c>
      <c r="F3009" t="s">
        <v>15</v>
      </c>
      <c r="G3009" t="s">
        <v>16</v>
      </c>
      <c r="H3009">
        <v>15000000</v>
      </c>
      <c r="I3009">
        <v>6.5</v>
      </c>
      <c r="J3009" t="str">
        <f>IF(ISNUMBER(SEARCH("|",D3009)),LEFT(D3009,SEARCH("|",D3009)-1),D3009)</f>
        <v>Crime</v>
      </c>
      <c r="K3009">
        <f>(C3009-H3009)</f>
        <v>-13705360</v>
      </c>
      <c r="L3009">
        <f>CORREL(H3009:H6794,C3009:C6794)</f>
        <v>1.7031002631349507E-2</v>
      </c>
    </row>
    <row r="3010" spans="1:12">
      <c r="A3010" t="s">
        <v>1682</v>
      </c>
      <c r="B3010">
        <v>117</v>
      </c>
      <c r="C3010">
        <v>12276810</v>
      </c>
      <c r="D3010" t="s">
        <v>786</v>
      </c>
      <c r="E3010" t="s">
        <v>5287</v>
      </c>
      <c r="F3010" t="s">
        <v>15</v>
      </c>
      <c r="G3010" t="s">
        <v>16</v>
      </c>
      <c r="H3010">
        <v>26000000</v>
      </c>
      <c r="I3010">
        <v>6.5</v>
      </c>
      <c r="J3010" t="str">
        <f>IF(ISNUMBER(SEARCH("|",D3010)),LEFT(D3010,SEARCH("|",D3010)-1),D3010)</f>
        <v>Action</v>
      </c>
      <c r="K3010">
        <f>(C3010-H3010)</f>
        <v>-13723190</v>
      </c>
      <c r="L3010">
        <f>CORREL(H3010:H6795,C3010:C6795)</f>
        <v>1.6854904131292602E-2</v>
      </c>
    </row>
    <row r="3011" spans="1:12">
      <c r="A3011" t="s">
        <v>255</v>
      </c>
      <c r="B3011">
        <v>109</v>
      </c>
      <c r="C3011">
        <v>4250320</v>
      </c>
      <c r="D3011" t="s">
        <v>5288</v>
      </c>
      <c r="E3011" t="s">
        <v>5289</v>
      </c>
      <c r="F3011" t="s">
        <v>15</v>
      </c>
      <c r="G3011" t="s">
        <v>16</v>
      </c>
      <c r="H3011">
        <v>18000000</v>
      </c>
      <c r="I3011">
        <v>6.8</v>
      </c>
      <c r="J3011" t="str">
        <f>IF(ISNUMBER(SEARCH("|",D3011)),LEFT(D3011,SEARCH("|",D3011)-1),D3011)</f>
        <v>Adventure</v>
      </c>
      <c r="K3011">
        <f>(C3011-H3011)</f>
        <v>-13749680</v>
      </c>
      <c r="L3011">
        <f>CORREL(H3011:H6796,C3011:C6796)</f>
        <v>1.6762838178576687E-2</v>
      </c>
    </row>
    <row r="3012" spans="1:12">
      <c r="A3012" t="s">
        <v>5290</v>
      </c>
      <c r="B3012">
        <v>109</v>
      </c>
      <c r="C3012">
        <v>13248477</v>
      </c>
      <c r="D3012" t="s">
        <v>372</v>
      </c>
      <c r="E3012" t="s">
        <v>5291</v>
      </c>
      <c r="F3012" t="s">
        <v>15</v>
      </c>
      <c r="G3012" t="s">
        <v>16</v>
      </c>
      <c r="H3012">
        <v>27000000</v>
      </c>
      <c r="I3012">
        <v>6.2</v>
      </c>
      <c r="J3012" t="str">
        <f>IF(ISNUMBER(SEARCH("|",D3012)),LEFT(D3012,SEARCH("|",D3012)-1),D3012)</f>
        <v>Horror</v>
      </c>
      <c r="K3012">
        <f>(C3012-H3012)</f>
        <v>-13751523</v>
      </c>
      <c r="L3012">
        <f>CORREL(H3012:H6797,C3012:C6797)</f>
        <v>1.6610297035622803E-2</v>
      </c>
    </row>
    <row r="3013" spans="1:12">
      <c r="A3013" t="s">
        <v>1081</v>
      </c>
      <c r="B3013">
        <v>127</v>
      </c>
      <c r="C3013">
        <v>12188642</v>
      </c>
      <c r="D3013" t="s">
        <v>744</v>
      </c>
      <c r="E3013" t="s">
        <v>5292</v>
      </c>
      <c r="F3013" t="s">
        <v>15</v>
      </c>
      <c r="G3013" t="s">
        <v>5293</v>
      </c>
      <c r="H3013">
        <v>26000000</v>
      </c>
      <c r="I3013">
        <v>6.9</v>
      </c>
      <c r="J3013" t="str">
        <f>IF(ISNUMBER(SEARCH("|",D3013)),LEFT(D3013,SEARCH("|",D3013)-1),D3013)</f>
        <v>Biography</v>
      </c>
      <c r="K3013">
        <f>(C3013-H3013)</f>
        <v>-13811358</v>
      </c>
      <c r="L3013">
        <f>CORREL(H3013:H6798,C3013:C6798)</f>
        <v>1.6524322655194015E-2</v>
      </c>
    </row>
    <row r="3014" spans="1:12">
      <c r="A3014" t="s">
        <v>1100</v>
      </c>
      <c r="B3014">
        <v>133</v>
      </c>
      <c r="C3014">
        <v>21129348</v>
      </c>
      <c r="D3014" t="s">
        <v>864</v>
      </c>
      <c r="E3014" t="s">
        <v>5294</v>
      </c>
      <c r="F3014" t="s">
        <v>15</v>
      </c>
      <c r="G3014" t="s">
        <v>16</v>
      </c>
      <c r="H3014">
        <v>35000000</v>
      </c>
      <c r="I3014">
        <v>7.4</v>
      </c>
      <c r="J3014" t="str">
        <f>IF(ISNUMBER(SEARCH("|",D3014)),LEFT(D3014,SEARCH("|",D3014)-1),D3014)</f>
        <v>Crime</v>
      </c>
      <c r="K3014">
        <f>(C3014-H3014)</f>
        <v>-13870652</v>
      </c>
      <c r="L3014">
        <f>CORREL(H3014:H6799,C3014:C6799)</f>
        <v>1.6430860813201501E-2</v>
      </c>
    </row>
    <row r="3015" spans="1:12">
      <c r="A3015" t="s">
        <v>5295</v>
      </c>
      <c r="B3015">
        <v>106</v>
      </c>
      <c r="C3015">
        <v>115504</v>
      </c>
      <c r="D3015" t="s">
        <v>233</v>
      </c>
      <c r="E3015" t="s">
        <v>5296</v>
      </c>
      <c r="F3015" t="s">
        <v>15</v>
      </c>
      <c r="G3015" t="s">
        <v>153</v>
      </c>
      <c r="H3015">
        <v>14000000</v>
      </c>
      <c r="I3015">
        <v>6.2</v>
      </c>
      <c r="J3015" t="str">
        <f>IF(ISNUMBER(SEARCH("|",D3015)),LEFT(D3015,SEARCH("|",D3015)-1),D3015)</f>
        <v>Comedy</v>
      </c>
      <c r="K3015">
        <f>(C3015-H3015)</f>
        <v>-13884496</v>
      </c>
      <c r="L3015">
        <f>CORREL(H3015:H6800,C3015:C6800)</f>
        <v>1.6393964529267134E-2</v>
      </c>
    </row>
    <row r="3016" spans="1:12">
      <c r="A3016" t="s">
        <v>1139</v>
      </c>
      <c r="B3016">
        <v>99</v>
      </c>
      <c r="C3016">
        <v>11100000</v>
      </c>
      <c r="D3016" t="s">
        <v>5297</v>
      </c>
      <c r="E3016" t="s">
        <v>5298</v>
      </c>
      <c r="F3016" t="s">
        <v>15</v>
      </c>
      <c r="G3016" t="s">
        <v>16</v>
      </c>
      <c r="H3016">
        <v>25000000</v>
      </c>
      <c r="I3016">
        <v>7.3</v>
      </c>
      <c r="J3016" t="str">
        <f>IF(ISNUMBER(SEARCH("|",D3016)),LEFT(D3016,SEARCH("|",D3016)-1),D3016)</f>
        <v>Action</v>
      </c>
      <c r="K3016">
        <f>(C3016-H3016)</f>
        <v>-13900000</v>
      </c>
      <c r="L3016">
        <f>CORREL(H3016:H6801,C3016:C6801)</f>
        <v>1.6205453773466737E-2</v>
      </c>
    </row>
    <row r="3017" spans="1:12">
      <c r="A3017" t="s">
        <v>1472</v>
      </c>
      <c r="B3017">
        <v>123</v>
      </c>
      <c r="C3017">
        <v>161087183</v>
      </c>
      <c r="D3017" t="s">
        <v>813</v>
      </c>
      <c r="E3017" t="s">
        <v>5299</v>
      </c>
      <c r="F3017" t="s">
        <v>15</v>
      </c>
      <c r="G3017" t="s">
        <v>16</v>
      </c>
      <c r="H3017">
        <v>175000000</v>
      </c>
      <c r="I3017">
        <v>6.9</v>
      </c>
      <c r="J3017" t="str">
        <f>IF(ISNUMBER(SEARCH("|",D3017)),LEFT(D3017,SEARCH("|",D3017)-1),D3017)</f>
        <v>Action</v>
      </c>
      <c r="K3017">
        <f>(C3017-H3017)</f>
        <v>-13912817</v>
      </c>
      <c r="L3017">
        <f>CORREL(H3017:H6802,C3017:C6802)</f>
        <v>1.610352035700565E-2</v>
      </c>
    </row>
    <row r="3018" spans="1:12">
      <c r="A3018" t="s">
        <v>255</v>
      </c>
      <c r="B3018">
        <v>103</v>
      </c>
      <c r="C3018">
        <v>75078</v>
      </c>
      <c r="D3018" t="s">
        <v>96</v>
      </c>
      <c r="E3018" t="s">
        <v>5300</v>
      </c>
      <c r="F3018" t="s">
        <v>15</v>
      </c>
      <c r="G3018" t="s">
        <v>16</v>
      </c>
      <c r="H3018">
        <v>14000000</v>
      </c>
      <c r="I3018">
        <v>6.3</v>
      </c>
      <c r="J3018" t="str">
        <f>IF(ISNUMBER(SEARCH("|",D3018)),LEFT(D3018,SEARCH("|",D3018)-1),D3018)</f>
        <v>Comedy</v>
      </c>
      <c r="K3018">
        <f>(C3018-H3018)</f>
        <v>-13924922</v>
      </c>
      <c r="L3018">
        <f>CORREL(H3018:H6803,C3018:C6803)</f>
        <v>1.5478058535100892E-2</v>
      </c>
    </row>
    <row r="3019" spans="1:12">
      <c r="A3019" t="s">
        <v>5301</v>
      </c>
      <c r="B3019">
        <v>105</v>
      </c>
      <c r="C3019">
        <v>63260</v>
      </c>
      <c r="D3019" t="s">
        <v>5302</v>
      </c>
      <c r="E3019" t="s">
        <v>5303</v>
      </c>
      <c r="F3019" t="s">
        <v>15</v>
      </c>
      <c r="G3019" t="s">
        <v>357</v>
      </c>
      <c r="H3019">
        <v>14000000</v>
      </c>
      <c r="I3019">
        <v>6.7</v>
      </c>
      <c r="J3019" t="str">
        <f>IF(ISNUMBER(SEARCH("|",D3019)),LEFT(D3019,SEARCH("|",D3019)-1),D3019)</f>
        <v>Action</v>
      </c>
      <c r="K3019">
        <f>(C3019-H3019)</f>
        <v>-13936740</v>
      </c>
      <c r="L3019">
        <f>CORREL(H3019:H6804,C3019:C6804)</f>
        <v>1.5287241068957265E-2</v>
      </c>
    </row>
    <row r="3020" spans="1:12">
      <c r="A3020" t="s">
        <v>2757</v>
      </c>
      <c r="B3020">
        <v>186</v>
      </c>
      <c r="C3020">
        <v>46495</v>
      </c>
      <c r="D3020" t="s">
        <v>256</v>
      </c>
      <c r="E3020" t="s">
        <v>5304</v>
      </c>
      <c r="F3020" t="s">
        <v>15</v>
      </c>
      <c r="G3020" t="s">
        <v>16</v>
      </c>
      <c r="H3020">
        <v>14000000</v>
      </c>
      <c r="I3020">
        <v>6.5</v>
      </c>
      <c r="J3020" t="str">
        <f>IF(ISNUMBER(SEARCH("|",D3020)),LEFT(D3020,SEARCH("|",D3020)-1),D3020)</f>
        <v>Drama</v>
      </c>
      <c r="K3020">
        <f>(C3020-H3020)</f>
        <v>-13953505</v>
      </c>
      <c r="L3020">
        <f>CORREL(H3020:H6805,C3020:C6805)</f>
        <v>1.5095660537353043E-2</v>
      </c>
    </row>
    <row r="3021" spans="1:12">
      <c r="A3021" t="s">
        <v>4134</v>
      </c>
      <c r="B3021">
        <v>102</v>
      </c>
      <c r="C3021">
        <v>24044532</v>
      </c>
      <c r="D3021" t="s">
        <v>20</v>
      </c>
      <c r="E3021" t="s">
        <v>5305</v>
      </c>
      <c r="F3021" t="s">
        <v>15</v>
      </c>
      <c r="G3021" t="s">
        <v>16</v>
      </c>
      <c r="H3021">
        <v>38000000</v>
      </c>
      <c r="I3021">
        <v>5.6</v>
      </c>
      <c r="J3021" t="str">
        <f>IF(ISNUMBER(SEARCH("|",D3021)),LEFT(D3021,SEARCH("|",D3021)-1),D3021)</f>
        <v>Drama</v>
      </c>
      <c r="K3021">
        <f>(C3021-H3021)</f>
        <v>-13955468</v>
      </c>
      <c r="L3021">
        <f>CORREL(H3021:H6806,C3021:C6806)</f>
        <v>1.4903279868283777E-2</v>
      </c>
    </row>
    <row r="3022" spans="1:12">
      <c r="A3022" t="s">
        <v>4567</v>
      </c>
      <c r="B3022">
        <v>108</v>
      </c>
      <c r="C3022">
        <v>1039869</v>
      </c>
      <c r="D3022" t="s">
        <v>2189</v>
      </c>
      <c r="E3022" t="s">
        <v>5306</v>
      </c>
      <c r="F3022" t="s">
        <v>15</v>
      </c>
      <c r="G3022" t="s">
        <v>472</v>
      </c>
      <c r="H3022">
        <v>15000000</v>
      </c>
      <c r="I3022">
        <v>6.2</v>
      </c>
      <c r="J3022" t="str">
        <f>IF(ISNUMBER(SEARCH("|",D3022)),LEFT(D3022,SEARCH("|",D3022)-1),D3022)</f>
        <v>Biography</v>
      </c>
      <c r="K3022">
        <f>(C3022-H3022)</f>
        <v>-13960131</v>
      </c>
      <c r="L3022">
        <f>CORREL(H3022:H6807,C3022:C6807)</f>
        <v>1.4881966822200521E-2</v>
      </c>
    </row>
    <row r="3023" spans="1:12">
      <c r="A3023" t="s">
        <v>238</v>
      </c>
      <c r="B3023">
        <v>107</v>
      </c>
      <c r="C3023">
        <v>11008432</v>
      </c>
      <c r="D3023" t="s">
        <v>106</v>
      </c>
      <c r="E3023" t="s">
        <v>5307</v>
      </c>
      <c r="F3023" t="s">
        <v>15</v>
      </c>
      <c r="G3023" t="s">
        <v>16</v>
      </c>
      <c r="H3023">
        <v>25000000</v>
      </c>
      <c r="I3023">
        <v>7.1</v>
      </c>
      <c r="J3023" t="str">
        <f>IF(ISNUMBER(SEARCH("|",D3023)),LEFT(D3023,SEARCH("|",D3023)-1),D3023)</f>
        <v>Biography</v>
      </c>
      <c r="K3023">
        <f>(C3023-H3023)</f>
        <v>-13991568</v>
      </c>
      <c r="L3023">
        <f>CORREL(H3023:H6808,C3023:C6808)</f>
        <v>1.469744194890079E-2</v>
      </c>
    </row>
    <row r="3024" spans="1:12">
      <c r="A3024" t="s">
        <v>3344</v>
      </c>
      <c r="B3024">
        <v>116</v>
      </c>
      <c r="C3024">
        <v>6002756</v>
      </c>
      <c r="D3024" t="s">
        <v>106</v>
      </c>
      <c r="E3024" t="s">
        <v>5308</v>
      </c>
      <c r="F3024" t="s">
        <v>15</v>
      </c>
      <c r="G3024" t="s">
        <v>16</v>
      </c>
      <c r="H3024">
        <v>20000000</v>
      </c>
      <c r="I3024">
        <v>7.2</v>
      </c>
      <c r="J3024" t="str">
        <f>IF(ISNUMBER(SEARCH("|",D3024)),LEFT(D3024,SEARCH("|",D3024)-1),D3024)</f>
        <v>Biography</v>
      </c>
      <c r="K3024">
        <f>(C3024-H3024)</f>
        <v>-13997244</v>
      </c>
      <c r="L3024">
        <f>CORREL(H3024:H6809,C3024:C6809)</f>
        <v>1.4592631044061014E-2</v>
      </c>
    </row>
    <row r="3025" spans="1:12">
      <c r="A3025" t="s">
        <v>1014</v>
      </c>
      <c r="B3025">
        <v>113</v>
      </c>
      <c r="C3025">
        <v>45996718</v>
      </c>
      <c r="D3025" t="s">
        <v>35</v>
      </c>
      <c r="E3025" t="s">
        <v>5309</v>
      </c>
      <c r="F3025" t="s">
        <v>15</v>
      </c>
      <c r="G3025" t="s">
        <v>16</v>
      </c>
      <c r="H3025">
        <v>60000000</v>
      </c>
      <c r="I3025">
        <v>6.7</v>
      </c>
      <c r="J3025" t="str">
        <f>IF(ISNUMBER(SEARCH("|",D3025)),LEFT(D3025,SEARCH("|",D3025)-1),D3025)</f>
        <v>Action</v>
      </c>
      <c r="K3025">
        <f>(C3025-H3025)</f>
        <v>-14003282</v>
      </c>
      <c r="L3025">
        <f>CORREL(H3025:H6810,C3025:C6810)</f>
        <v>1.4448931373826801E-2</v>
      </c>
    </row>
    <row r="3026" spans="1:12">
      <c r="A3026" t="s">
        <v>2777</v>
      </c>
      <c r="B3026">
        <v>120</v>
      </c>
      <c r="C3026">
        <v>1984743</v>
      </c>
      <c r="D3026" t="s">
        <v>20</v>
      </c>
      <c r="E3026" t="s">
        <v>5310</v>
      </c>
      <c r="F3026" t="s">
        <v>15</v>
      </c>
      <c r="G3026" t="s">
        <v>16</v>
      </c>
      <c r="H3026">
        <v>16000000</v>
      </c>
      <c r="I3026">
        <v>6.6</v>
      </c>
      <c r="J3026" t="str">
        <f>IF(ISNUMBER(SEARCH("|",D3026)),LEFT(D3026,SEARCH("|",D3026)-1),D3026)</f>
        <v>Drama</v>
      </c>
      <c r="K3026">
        <f>(C3026-H3026)</f>
        <v>-14015257</v>
      </c>
      <c r="L3026">
        <f>CORREL(H3026:H6811,C3026:C6811)</f>
        <v>1.4511894730390568E-2</v>
      </c>
    </row>
    <row r="3027" spans="1:12">
      <c r="A3027" t="s">
        <v>1143</v>
      </c>
      <c r="B3027">
        <v>124</v>
      </c>
      <c r="C3027">
        <v>46975183</v>
      </c>
      <c r="D3027" t="s">
        <v>1645</v>
      </c>
      <c r="E3027" t="s">
        <v>5311</v>
      </c>
      <c r="F3027" t="s">
        <v>15</v>
      </c>
      <c r="G3027" t="s">
        <v>16</v>
      </c>
      <c r="H3027">
        <v>61000000</v>
      </c>
      <c r="I3027">
        <v>7.2</v>
      </c>
      <c r="J3027" t="str">
        <f>IF(ISNUMBER(SEARCH("|",D3027)),LEFT(D3027,SEARCH("|",D3027)-1),D3027)</f>
        <v>Action</v>
      </c>
      <c r="K3027">
        <f>(C3027-H3027)</f>
        <v>-14024817</v>
      </c>
      <c r="L3027">
        <f>CORREL(H3027:H6812,C3027:C6812)</f>
        <v>1.4334112957557937E-2</v>
      </c>
    </row>
    <row r="3028" spans="1:12">
      <c r="A3028" t="s">
        <v>415</v>
      </c>
      <c r="B3028">
        <v>129</v>
      </c>
      <c r="C3028">
        <v>65948711</v>
      </c>
      <c r="D3028" t="s">
        <v>1635</v>
      </c>
      <c r="E3028" t="s">
        <v>5312</v>
      </c>
      <c r="F3028" t="s">
        <v>15</v>
      </c>
      <c r="G3028" t="s">
        <v>16</v>
      </c>
      <c r="H3028">
        <v>80000000</v>
      </c>
      <c r="I3028">
        <v>6.6</v>
      </c>
      <c r="J3028" t="str">
        <f>IF(ISNUMBER(SEARCH("|",D3028)),LEFT(D3028,SEARCH("|",D3028)-1),D3028)</f>
        <v>Drama</v>
      </c>
      <c r="K3028">
        <f>(C3028-H3028)</f>
        <v>-14051289</v>
      </c>
      <c r="L3028">
        <f>CORREL(H3028:H6813,C3028:C6813)</f>
        <v>1.4399431903386009E-2</v>
      </c>
    </row>
    <row r="3029" spans="1:12">
      <c r="A3029" t="s">
        <v>5313</v>
      </c>
      <c r="B3029">
        <v>92</v>
      </c>
      <c r="C3029">
        <v>55942830</v>
      </c>
      <c r="D3029" t="s">
        <v>5314</v>
      </c>
      <c r="E3029" t="s">
        <v>5315</v>
      </c>
      <c r="F3029" t="s">
        <v>15</v>
      </c>
      <c r="G3029" t="s">
        <v>16</v>
      </c>
      <c r="H3029">
        <v>70000000</v>
      </c>
      <c r="I3029">
        <v>6.3</v>
      </c>
      <c r="J3029" t="str">
        <f>IF(ISNUMBER(SEARCH("|",D3029)),LEFT(D3029,SEARCH("|",D3029)-1),D3029)</f>
        <v>Action</v>
      </c>
      <c r="K3029">
        <f>(C3029-H3029)</f>
        <v>-14057170</v>
      </c>
      <c r="L3029">
        <f>CORREL(H3029:H6814,C3029:C6814)</f>
        <v>1.4479492014659125E-2</v>
      </c>
    </row>
    <row r="3030" spans="1:12">
      <c r="A3030" t="s">
        <v>5316</v>
      </c>
      <c r="B3030">
        <v>125</v>
      </c>
      <c r="C3030">
        <v>927107</v>
      </c>
      <c r="D3030" t="s">
        <v>5275</v>
      </c>
      <c r="E3030" t="s">
        <v>5317</v>
      </c>
      <c r="F3030" t="s">
        <v>2656</v>
      </c>
      <c r="G3030" t="s">
        <v>1097</v>
      </c>
      <c r="H3030">
        <v>15000000</v>
      </c>
      <c r="I3030">
        <v>7.3</v>
      </c>
      <c r="J3030" t="str">
        <f>IF(ISNUMBER(SEARCH("|",D3030)),LEFT(D3030,SEARCH("|",D3030)-1),D3030)</f>
        <v>Biography</v>
      </c>
      <c r="K3030">
        <f>(C3030-H3030)</f>
        <v>-14072893</v>
      </c>
      <c r="L3030">
        <f>CORREL(H3030:H6815,C3030:C6815)</f>
        <v>1.4558701709806438E-2</v>
      </c>
    </row>
    <row r="3031" spans="1:12">
      <c r="A3031" t="s">
        <v>2639</v>
      </c>
      <c r="B3031">
        <v>112</v>
      </c>
      <c r="C3031">
        <v>10911750</v>
      </c>
      <c r="D3031" t="s">
        <v>318</v>
      </c>
      <c r="E3031" t="s">
        <v>5318</v>
      </c>
      <c r="F3031" t="s">
        <v>15</v>
      </c>
      <c r="G3031" t="s">
        <v>16</v>
      </c>
      <c r="H3031">
        <v>25000000</v>
      </c>
      <c r="I3031">
        <v>6.5</v>
      </c>
      <c r="J3031" t="str">
        <f>IF(ISNUMBER(SEARCH("|",D3031)),LEFT(D3031,SEARCH("|",D3031)-1),D3031)</f>
        <v>Drama</v>
      </c>
      <c r="K3031">
        <f>(C3031-H3031)</f>
        <v>-14088250</v>
      </c>
      <c r="L3031">
        <f>CORREL(H3031:H6816,C3031:C6816)</f>
        <v>1.4371421730133263E-2</v>
      </c>
    </row>
    <row r="3032" spans="1:12">
      <c r="A3032" t="s">
        <v>4463</v>
      </c>
      <c r="B3032">
        <v>139</v>
      </c>
      <c r="C3032">
        <v>74205</v>
      </c>
      <c r="D3032" t="s">
        <v>256</v>
      </c>
      <c r="E3032" t="s">
        <v>5319</v>
      </c>
      <c r="F3032" t="s">
        <v>15</v>
      </c>
      <c r="G3032" t="s">
        <v>3484</v>
      </c>
      <c r="H3032">
        <v>14200000</v>
      </c>
      <c r="I3032">
        <v>7.4</v>
      </c>
      <c r="J3032" t="str">
        <f>IF(ISNUMBER(SEARCH("|",D3032)),LEFT(D3032,SEARCH("|",D3032)-1),D3032)</f>
        <v>Drama</v>
      </c>
      <c r="K3032">
        <f>(C3032-H3032)</f>
        <v>-14125795</v>
      </c>
      <c r="L3032">
        <f>CORREL(H3032:H6817,C3032:C6817)</f>
        <v>1.4264838910510187E-2</v>
      </c>
    </row>
    <row r="3033" spans="1:12">
      <c r="A3033" t="s">
        <v>3947</v>
      </c>
      <c r="B3033">
        <v>98</v>
      </c>
      <c r="C3033">
        <v>16831505</v>
      </c>
      <c r="D3033" t="s">
        <v>1825</v>
      </c>
      <c r="E3033" t="s">
        <v>5320</v>
      </c>
      <c r="F3033" t="s">
        <v>15</v>
      </c>
      <c r="G3033" t="s">
        <v>153</v>
      </c>
      <c r="H3033">
        <v>31000000</v>
      </c>
      <c r="I3033">
        <v>6.3</v>
      </c>
      <c r="J3033" t="str">
        <f>IF(ISNUMBER(SEARCH("|",D3033)),LEFT(D3033,SEARCH("|",D3033)-1),D3033)</f>
        <v>Comedy</v>
      </c>
      <c r="K3033">
        <f>(C3033-H3033)</f>
        <v>-14168495</v>
      </c>
      <c r="L3033">
        <f>CORREL(H3033:H6818,C3033:C6818)</f>
        <v>1.4068900086179064E-2</v>
      </c>
    </row>
    <row r="3034" spans="1:12">
      <c r="A3034" t="s">
        <v>1057</v>
      </c>
      <c r="B3034">
        <v>112</v>
      </c>
      <c r="C3034">
        <v>6830957</v>
      </c>
      <c r="D3034" t="s">
        <v>20</v>
      </c>
      <c r="E3034" t="s">
        <v>5321</v>
      </c>
      <c r="F3034" t="s">
        <v>15</v>
      </c>
      <c r="G3034" t="s">
        <v>16</v>
      </c>
      <c r="H3034">
        <v>21000000</v>
      </c>
      <c r="I3034">
        <v>6.7</v>
      </c>
      <c r="J3034" t="str">
        <f>IF(ISNUMBER(SEARCH("|",D3034)),LEFT(D3034,SEARCH("|",D3034)-1),D3034)</f>
        <v>Drama</v>
      </c>
      <c r="K3034">
        <f>(C3034-H3034)</f>
        <v>-14169043</v>
      </c>
      <c r="L3034">
        <f>CORREL(H3034:H6819,C3034:C6819)</f>
        <v>1.4003112870611151E-2</v>
      </c>
    </row>
    <row r="3035" spans="1:12">
      <c r="A3035" t="s">
        <v>2821</v>
      </c>
      <c r="B3035">
        <v>88</v>
      </c>
      <c r="C3035">
        <v>75817994</v>
      </c>
      <c r="D3035" t="s">
        <v>5322</v>
      </c>
      <c r="E3035" t="s">
        <v>5323</v>
      </c>
      <c r="F3035" t="s">
        <v>15</v>
      </c>
      <c r="G3035" t="s">
        <v>16</v>
      </c>
      <c r="H3035">
        <v>90000000</v>
      </c>
      <c r="I3035">
        <v>4.9000000000000004</v>
      </c>
      <c r="J3035" t="str">
        <f>IF(ISNUMBER(SEARCH("|",D3035)),LEFT(D3035,SEARCH("|",D3035)-1),D3035)</f>
        <v>Comedy</v>
      </c>
      <c r="K3035">
        <f>(C3035-H3035)</f>
        <v>-14182006</v>
      </c>
      <c r="L3035">
        <f>CORREL(H3035:H6820,C3035:C6820)</f>
        <v>1.38639473143858E-2</v>
      </c>
    </row>
    <row r="3036" spans="1:12">
      <c r="A3036" t="s">
        <v>5324</v>
      </c>
      <c r="B3036">
        <v>102</v>
      </c>
      <c r="C3036">
        <v>17797316</v>
      </c>
      <c r="D3036" t="s">
        <v>128</v>
      </c>
      <c r="E3036" t="s">
        <v>5325</v>
      </c>
      <c r="F3036" t="s">
        <v>15</v>
      </c>
      <c r="G3036" t="s">
        <v>16</v>
      </c>
      <c r="H3036">
        <v>32000000</v>
      </c>
      <c r="I3036">
        <v>6.3</v>
      </c>
      <c r="J3036" t="str">
        <f>IF(ISNUMBER(SEARCH("|",D3036)),LEFT(D3036,SEARCH("|",D3036)-1),D3036)</f>
        <v>Comedy</v>
      </c>
      <c r="K3036">
        <f>(C3036-H3036)</f>
        <v>-14202684</v>
      </c>
      <c r="L3036">
        <f>CORREL(H3036:H6821,C3036:C6821)</f>
        <v>1.3932157040930889E-2</v>
      </c>
    </row>
    <row r="3037" spans="1:12">
      <c r="A3037" t="s">
        <v>5326</v>
      </c>
      <c r="B3037">
        <v>271</v>
      </c>
      <c r="C3037">
        <v>10769960</v>
      </c>
      <c r="D3037" t="s">
        <v>1817</v>
      </c>
      <c r="E3037" t="s">
        <v>5327</v>
      </c>
      <c r="F3037" t="s">
        <v>15</v>
      </c>
      <c r="G3037" t="s">
        <v>16</v>
      </c>
      <c r="H3037">
        <v>25000000</v>
      </c>
      <c r="I3037">
        <v>7.7</v>
      </c>
      <c r="J3037" t="str">
        <f>IF(ISNUMBER(SEARCH("|",D3037)),LEFT(D3037,SEARCH("|",D3037)-1),D3037)</f>
        <v>Drama</v>
      </c>
      <c r="K3037">
        <f>(C3037-H3037)</f>
        <v>-14230040</v>
      </c>
      <c r="L3037">
        <f>CORREL(H3037:H6822,C3037:C6822)</f>
        <v>1.3872484255766683E-2</v>
      </c>
    </row>
    <row r="3038" spans="1:12">
      <c r="A3038" t="s">
        <v>5328</v>
      </c>
      <c r="B3038">
        <v>131</v>
      </c>
      <c r="C3038">
        <v>3752725</v>
      </c>
      <c r="D3038" t="s">
        <v>20</v>
      </c>
      <c r="E3038" t="s">
        <v>5329</v>
      </c>
      <c r="F3038" t="s">
        <v>15</v>
      </c>
      <c r="G3038" t="s">
        <v>16</v>
      </c>
      <c r="H3038">
        <v>18000000</v>
      </c>
      <c r="I3038">
        <v>7.1</v>
      </c>
      <c r="J3038" t="str">
        <f>IF(ISNUMBER(SEARCH("|",D3038)),LEFT(D3038,SEARCH("|",D3038)-1),D3038)</f>
        <v>Drama</v>
      </c>
      <c r="K3038">
        <f>(C3038-H3038)</f>
        <v>-14247275</v>
      </c>
      <c r="L3038">
        <f>CORREL(H3038:H6823,C3038:C6823)</f>
        <v>1.3763580450443335E-2</v>
      </c>
    </row>
    <row r="3039" spans="1:12">
      <c r="A3039" t="s">
        <v>3272</v>
      </c>
      <c r="B3039">
        <v>125</v>
      </c>
      <c r="C3039">
        <v>5749134</v>
      </c>
      <c r="D3039" t="s">
        <v>35</v>
      </c>
      <c r="E3039" t="s">
        <v>5330</v>
      </c>
      <c r="F3039" t="s">
        <v>15</v>
      </c>
      <c r="G3039" t="s">
        <v>16</v>
      </c>
      <c r="H3039">
        <v>20000000</v>
      </c>
      <c r="I3039">
        <v>7</v>
      </c>
      <c r="J3039" t="str">
        <f>IF(ISNUMBER(SEARCH("|",D3039)),LEFT(D3039,SEARCH("|",D3039)-1),D3039)</f>
        <v>Action</v>
      </c>
      <c r="K3039">
        <f>(C3039-H3039)</f>
        <v>-14250866</v>
      </c>
      <c r="L3039">
        <f>CORREL(H3039:H6824,C3039:C6824)</f>
        <v>1.3598008154485721E-2</v>
      </c>
    </row>
    <row r="3040" spans="1:12">
      <c r="A3040" t="s">
        <v>3391</v>
      </c>
      <c r="B3040">
        <v>99</v>
      </c>
      <c r="C3040">
        <v>10719367</v>
      </c>
      <c r="D3040" t="s">
        <v>5331</v>
      </c>
      <c r="E3040" t="s">
        <v>5332</v>
      </c>
      <c r="F3040" t="s">
        <v>15</v>
      </c>
      <c r="G3040" t="s">
        <v>16</v>
      </c>
      <c r="H3040">
        <v>25000000</v>
      </c>
      <c r="I3040">
        <v>4.9000000000000004</v>
      </c>
      <c r="J3040" t="str">
        <f>IF(ISNUMBER(SEARCH("|",D3040)),LEFT(D3040,SEARCH("|",D3040)-1),D3040)</f>
        <v>Drama</v>
      </c>
      <c r="K3040">
        <f>(C3040-H3040)</f>
        <v>-14280633</v>
      </c>
      <c r="L3040">
        <f>CORREL(H3040:H6825,C3040:C6825)</f>
        <v>1.344868238975272E-2</v>
      </c>
    </row>
    <row r="3041" spans="1:12">
      <c r="A3041" t="s">
        <v>1400</v>
      </c>
      <c r="B3041">
        <v>130</v>
      </c>
      <c r="C3041">
        <v>15709385</v>
      </c>
      <c r="D3041" t="s">
        <v>716</v>
      </c>
      <c r="E3041" t="s">
        <v>5333</v>
      </c>
      <c r="F3041" t="s">
        <v>15</v>
      </c>
      <c r="G3041" t="s">
        <v>16</v>
      </c>
      <c r="H3041">
        <v>30000000</v>
      </c>
      <c r="I3041">
        <v>6.7</v>
      </c>
      <c r="J3041" t="str">
        <f>IF(ISNUMBER(SEARCH("|",D3041)),LEFT(D3041,SEARCH("|",D3041)-1),D3041)</f>
        <v>Crime</v>
      </c>
      <c r="K3041">
        <f>(C3041-H3041)</f>
        <v>-14290615</v>
      </c>
      <c r="L3041">
        <f>CORREL(H3041:H6826,C3041:C6826)</f>
        <v>1.3338282672908618E-2</v>
      </c>
    </row>
    <row r="3042" spans="1:12">
      <c r="A3042" t="s">
        <v>2505</v>
      </c>
      <c r="B3042">
        <v>112</v>
      </c>
      <c r="C3042">
        <v>3707794</v>
      </c>
      <c r="D3042" t="s">
        <v>38</v>
      </c>
      <c r="E3042" t="s">
        <v>5334</v>
      </c>
      <c r="F3042" t="s">
        <v>15</v>
      </c>
      <c r="G3042" t="s">
        <v>5335</v>
      </c>
      <c r="H3042">
        <v>18000000</v>
      </c>
      <c r="I3042">
        <v>6.7</v>
      </c>
      <c r="J3042" t="str">
        <f>IF(ISNUMBER(SEARCH("|",D3042)),LEFT(D3042,SEARCH("|",D3042)-1),D3042)</f>
        <v>Adventure</v>
      </c>
      <c r="K3042">
        <f>(C3042-H3042)</f>
        <v>-14292206</v>
      </c>
      <c r="L3042">
        <f>CORREL(H3042:H6827,C3042:C6827)</f>
        <v>1.3263473615486642E-2</v>
      </c>
    </row>
    <row r="3043" spans="1:12">
      <c r="A3043" t="s">
        <v>5336</v>
      </c>
      <c r="B3043">
        <v>126</v>
      </c>
      <c r="C3043">
        <v>5701643</v>
      </c>
      <c r="D3043" t="s">
        <v>4909</v>
      </c>
      <c r="E3043" t="s">
        <v>5337</v>
      </c>
      <c r="F3043" t="s">
        <v>5338</v>
      </c>
      <c r="G3043" t="s">
        <v>4225</v>
      </c>
      <c r="H3043">
        <v>20000000</v>
      </c>
      <c r="I3043">
        <v>7.3</v>
      </c>
      <c r="J3043" t="str">
        <f>IF(ISNUMBER(SEARCH("|",D3043)),LEFT(D3043,SEARCH("|",D3043)-1),D3043)</f>
        <v>Adventure</v>
      </c>
      <c r="K3043">
        <f>(C3043-H3043)</f>
        <v>-14298357</v>
      </c>
      <c r="L3043">
        <f>CORREL(H3043:H6828,C3043:C6828)</f>
        <v>1.3095693162757154E-2</v>
      </c>
    </row>
    <row r="3044" spans="1:12">
      <c r="A3044" t="s">
        <v>2162</v>
      </c>
      <c r="B3044">
        <v>108</v>
      </c>
      <c r="C3044">
        <v>19693891</v>
      </c>
      <c r="D3044" t="s">
        <v>479</v>
      </c>
      <c r="E3044" t="s">
        <v>5339</v>
      </c>
      <c r="F3044" t="s">
        <v>15</v>
      </c>
      <c r="G3044" t="s">
        <v>16</v>
      </c>
      <c r="H3044">
        <v>34000000</v>
      </c>
      <c r="I3044">
        <v>4.9000000000000004</v>
      </c>
      <c r="J3044" t="str">
        <f>IF(ISNUMBER(SEARCH("|",D3044)),LEFT(D3044,SEARCH("|",D3044)-1),D3044)</f>
        <v>Comedy</v>
      </c>
      <c r="K3044">
        <f>(C3044-H3044)</f>
        <v>-14306109</v>
      </c>
      <c r="L3044">
        <f>CORREL(H3044:H6829,C3044:C6829)</f>
        <v>1.2944267800964276E-2</v>
      </c>
    </row>
    <row r="3045" spans="1:12">
      <c r="A3045" t="s">
        <v>5340</v>
      </c>
      <c r="B3045">
        <v>97</v>
      </c>
      <c r="C3045">
        <v>1686429</v>
      </c>
      <c r="D3045" t="s">
        <v>5341</v>
      </c>
      <c r="E3045" t="s">
        <v>5342</v>
      </c>
      <c r="F3045" t="s">
        <v>15</v>
      </c>
      <c r="G3045" t="s">
        <v>16</v>
      </c>
      <c r="H3045">
        <v>16000000</v>
      </c>
      <c r="I3045">
        <v>2.8</v>
      </c>
      <c r="J3045" t="str">
        <f>IF(ISNUMBER(SEARCH("|",D3045)),LEFT(D3045,SEARCH("|",D3045)-1),D3045)</f>
        <v>Action</v>
      </c>
      <c r="K3045">
        <f>(C3045-H3045)</f>
        <v>-14313571</v>
      </c>
      <c r="L3045">
        <f>CORREL(H3045:H6830,C3045:C6830)</f>
        <v>1.2894761210160911E-2</v>
      </c>
    </row>
    <row r="3046" spans="1:12">
      <c r="A3046" t="s">
        <v>5343</v>
      </c>
      <c r="B3046">
        <v>93</v>
      </c>
      <c r="C3046">
        <v>1181197</v>
      </c>
      <c r="D3046" t="s">
        <v>80</v>
      </c>
      <c r="E3046" t="s">
        <v>5344</v>
      </c>
      <c r="F3046" t="s">
        <v>15</v>
      </c>
      <c r="G3046" t="s">
        <v>16</v>
      </c>
      <c r="H3046">
        <v>15500000</v>
      </c>
      <c r="I3046">
        <v>5.9</v>
      </c>
      <c r="J3046" t="str">
        <f>IF(ISNUMBER(SEARCH("|",D3046)),LEFT(D3046,SEARCH("|",D3046)-1),D3046)</f>
        <v>Drama</v>
      </c>
      <c r="K3046">
        <f>(C3046-H3046)</f>
        <v>-14318803</v>
      </c>
      <c r="L3046">
        <f>CORREL(H3046:H6831,C3046:C6831)</f>
        <v>1.2707773327742854E-2</v>
      </c>
    </row>
    <row r="3047" spans="1:12">
      <c r="A3047" t="s">
        <v>2132</v>
      </c>
      <c r="B3047">
        <v>135</v>
      </c>
      <c r="C3047">
        <v>1666262</v>
      </c>
      <c r="D3047" t="s">
        <v>147</v>
      </c>
      <c r="E3047" t="s">
        <v>5345</v>
      </c>
      <c r="F3047" t="s">
        <v>15</v>
      </c>
      <c r="G3047" t="s">
        <v>153</v>
      </c>
      <c r="H3047">
        <v>16000000</v>
      </c>
      <c r="I3047">
        <v>6.7</v>
      </c>
      <c r="J3047" t="str">
        <f>IF(ISNUMBER(SEARCH("|",D3047)),LEFT(D3047,SEARCH("|",D3047)-1),D3047)</f>
        <v>Drama</v>
      </c>
      <c r="K3047">
        <f>(C3047-H3047)</f>
        <v>-14333738</v>
      </c>
      <c r="L3047">
        <f>CORREL(H3047:H6832,C3047:C6832)</f>
        <v>1.2515558229334063E-2</v>
      </c>
    </row>
    <row r="3048" spans="1:12">
      <c r="A3048" t="s">
        <v>364</v>
      </c>
      <c r="B3048">
        <v>83</v>
      </c>
      <c r="C3048">
        <v>90646554</v>
      </c>
      <c r="D3048" t="s">
        <v>54</v>
      </c>
      <c r="E3048" t="s">
        <v>5346</v>
      </c>
      <c r="F3048" t="s">
        <v>15</v>
      </c>
      <c r="G3048" t="s">
        <v>16</v>
      </c>
      <c r="H3048">
        <v>105000000</v>
      </c>
      <c r="I3048">
        <v>6.6</v>
      </c>
      <c r="J3048" t="str">
        <f>IF(ISNUMBER(SEARCH("|",D3048)),LEFT(D3048,SEARCH("|",D3048)-1),D3048)</f>
        <v>Adventure</v>
      </c>
      <c r="K3048">
        <f>(C3048-H3048)</f>
        <v>-14353446</v>
      </c>
      <c r="L3048">
        <f>CORREL(H3048:H6833,C3048:C6833)</f>
        <v>1.2327061405602618E-2</v>
      </c>
    </row>
    <row r="3049" spans="1:12">
      <c r="A3049" t="s">
        <v>4879</v>
      </c>
      <c r="B3049">
        <v>89</v>
      </c>
      <c r="C3049">
        <v>9639242</v>
      </c>
      <c r="D3049" t="s">
        <v>128</v>
      </c>
      <c r="E3049" t="s">
        <v>5347</v>
      </c>
      <c r="F3049" t="s">
        <v>15</v>
      </c>
      <c r="G3049" t="s">
        <v>16</v>
      </c>
      <c r="H3049">
        <v>24000000</v>
      </c>
      <c r="I3049">
        <v>4.9000000000000004</v>
      </c>
      <c r="J3049" t="str">
        <f>IF(ISNUMBER(SEARCH("|",D3049)),LEFT(D3049,SEARCH("|",D3049)-1),D3049)</f>
        <v>Comedy</v>
      </c>
      <c r="K3049">
        <f>(C3049-H3049)</f>
        <v>-14360758</v>
      </c>
      <c r="L3049">
        <f>CORREL(H3049:H6834,C3049:C6834)</f>
        <v>1.2351058368673081E-2</v>
      </c>
    </row>
    <row r="3050" spans="1:12">
      <c r="A3050" t="s">
        <v>5348</v>
      </c>
      <c r="B3050">
        <v>105</v>
      </c>
      <c r="C3050">
        <v>613556</v>
      </c>
      <c r="D3050" t="s">
        <v>686</v>
      </c>
      <c r="E3050" t="s">
        <v>5349</v>
      </c>
      <c r="F3050" t="s">
        <v>404</v>
      </c>
      <c r="G3050" t="s">
        <v>405</v>
      </c>
      <c r="H3050">
        <v>15000000</v>
      </c>
      <c r="I3050">
        <v>6.4</v>
      </c>
      <c r="J3050" t="str">
        <f>IF(ISNUMBER(SEARCH("|",D3050)),LEFT(D3050,SEARCH("|",D3050)-1),D3050)</f>
        <v>Action</v>
      </c>
      <c r="K3050">
        <f>(C3050-H3050)</f>
        <v>-14386444</v>
      </c>
      <c r="L3050">
        <f>CORREL(H3050:H6835,C3050:C6835)</f>
        <v>1.2229451643791252E-2</v>
      </c>
    </row>
    <row r="3051" spans="1:12">
      <c r="A3051" t="s">
        <v>1446</v>
      </c>
      <c r="B3051">
        <v>132</v>
      </c>
      <c r="C3051">
        <v>1508689</v>
      </c>
      <c r="D3051" t="s">
        <v>20</v>
      </c>
      <c r="E3051" t="s">
        <v>5350</v>
      </c>
      <c r="F3051" t="s">
        <v>15</v>
      </c>
      <c r="G3051" t="s">
        <v>16</v>
      </c>
      <c r="H3051">
        <v>16000000</v>
      </c>
      <c r="I3051">
        <v>6.7</v>
      </c>
      <c r="J3051" t="str">
        <f>IF(ISNUMBER(SEARCH("|",D3051)),LEFT(D3051,SEARCH("|",D3051)-1),D3051)</f>
        <v>Drama</v>
      </c>
      <c r="K3051">
        <f>(C3051-H3051)</f>
        <v>-14491311</v>
      </c>
      <c r="L3051">
        <f>CORREL(H3051:H6836,C3051:C6836)</f>
        <v>1.2030389588010927E-2</v>
      </c>
    </row>
    <row r="3052" spans="1:12">
      <c r="A3052" t="s">
        <v>2301</v>
      </c>
      <c r="B3052">
        <v>188</v>
      </c>
      <c r="C3052">
        <v>22450975</v>
      </c>
      <c r="D3052" t="s">
        <v>256</v>
      </c>
      <c r="E3052" t="s">
        <v>5351</v>
      </c>
      <c r="F3052" t="s">
        <v>15</v>
      </c>
      <c r="G3052" t="s">
        <v>16</v>
      </c>
      <c r="H3052">
        <v>37000000</v>
      </c>
      <c r="I3052">
        <v>8</v>
      </c>
      <c r="J3052" t="str">
        <f>IF(ISNUMBER(SEARCH("|",D3052)),LEFT(D3052,SEARCH("|",D3052)-1),D3052)</f>
        <v>Drama</v>
      </c>
      <c r="K3052">
        <f>(C3052-H3052)</f>
        <v>-14549025</v>
      </c>
      <c r="L3052">
        <f>CORREL(H3052:H6837,C3052:C6837)</f>
        <v>1.183903456001276E-2</v>
      </c>
    </row>
    <row r="3053" spans="1:12">
      <c r="A3053" t="s">
        <v>5352</v>
      </c>
      <c r="B3053">
        <v>105</v>
      </c>
      <c r="C3053">
        <v>20422207</v>
      </c>
      <c r="D3053" t="s">
        <v>233</v>
      </c>
      <c r="E3053" t="s">
        <v>5353</v>
      </c>
      <c r="F3053" t="s">
        <v>15</v>
      </c>
      <c r="G3053" t="s">
        <v>16</v>
      </c>
      <c r="H3053">
        <v>35000000</v>
      </c>
      <c r="I3053">
        <v>5.2</v>
      </c>
      <c r="J3053" t="str">
        <f>IF(ISNUMBER(SEARCH("|",D3053)),LEFT(D3053,SEARCH("|",D3053)-1),D3053)</f>
        <v>Comedy</v>
      </c>
      <c r="K3053">
        <f>(C3053-H3053)</f>
        <v>-14577793</v>
      </c>
      <c r="L3053">
        <f>CORREL(H3053:H6838,C3053:C6838)</f>
        <v>1.1805047496301983E-2</v>
      </c>
    </row>
    <row r="3054" spans="1:12">
      <c r="A3054" t="s">
        <v>5354</v>
      </c>
      <c r="B3054">
        <v>118</v>
      </c>
      <c r="C3054">
        <v>399879</v>
      </c>
      <c r="D3054" t="s">
        <v>453</v>
      </c>
      <c r="E3054" t="s">
        <v>5355</v>
      </c>
      <c r="F3054" t="s">
        <v>15</v>
      </c>
      <c r="G3054" t="s">
        <v>138</v>
      </c>
      <c r="H3054">
        <v>15000000</v>
      </c>
      <c r="I3054">
        <v>6.4</v>
      </c>
      <c r="J3054" t="str">
        <f>IF(ISNUMBER(SEARCH("|",D3054)),LEFT(D3054,SEARCH("|",D3054)-1),D3054)</f>
        <v>Crime</v>
      </c>
      <c r="K3054">
        <f>(C3054-H3054)</f>
        <v>-14600121</v>
      </c>
      <c r="L3054">
        <f>CORREL(H3054:H6839,C3054:C6839)</f>
        <v>1.1758554682681808E-2</v>
      </c>
    </row>
    <row r="3055" spans="1:12">
      <c r="A3055" t="s">
        <v>5078</v>
      </c>
      <c r="B3055">
        <v>81</v>
      </c>
      <c r="C3055">
        <v>135381507</v>
      </c>
      <c r="D3055" t="s">
        <v>991</v>
      </c>
      <c r="E3055" t="s">
        <v>5356</v>
      </c>
      <c r="F3055" t="s">
        <v>15</v>
      </c>
      <c r="G3055" t="s">
        <v>16</v>
      </c>
      <c r="H3055">
        <v>150000000</v>
      </c>
      <c r="I3055">
        <v>5.8</v>
      </c>
      <c r="J3055" t="str">
        <f>IF(ISNUMBER(SEARCH("|",D3055)),LEFT(D3055,SEARCH("|",D3055)-1),D3055)</f>
        <v>Adventure</v>
      </c>
      <c r="K3055">
        <f>(C3055-H3055)</f>
        <v>-14618493</v>
      </c>
      <c r="L3055">
        <f>CORREL(H3055:H6840,C3055:C6840)</f>
        <v>1.1555907139706671E-2</v>
      </c>
    </row>
    <row r="3056" spans="1:12">
      <c r="A3056" t="s">
        <v>5357</v>
      </c>
      <c r="B3056">
        <v>98</v>
      </c>
      <c r="C3056">
        <v>353743</v>
      </c>
      <c r="D3056" t="s">
        <v>5358</v>
      </c>
      <c r="E3056" t="s">
        <v>5359</v>
      </c>
      <c r="F3056" t="s">
        <v>15</v>
      </c>
      <c r="G3056" t="s">
        <v>153</v>
      </c>
      <c r="H3056">
        <v>15000000</v>
      </c>
      <c r="I3056">
        <v>6.9</v>
      </c>
      <c r="J3056" t="str">
        <f>IF(ISNUMBER(SEARCH("|",D3056)),LEFT(D3056,SEARCH("|",D3056)-1),D3056)</f>
        <v>Comedy</v>
      </c>
      <c r="K3056">
        <f>(C3056-H3056)</f>
        <v>-14646257</v>
      </c>
      <c r="L3056">
        <f>CORREL(H3056:H6841,C3056:C6841)</f>
        <v>1.1236209462204046E-2</v>
      </c>
    </row>
    <row r="3057" spans="1:12">
      <c r="A3057" t="s">
        <v>27</v>
      </c>
      <c r="B3057">
        <v>119</v>
      </c>
      <c r="C3057">
        <v>25335935</v>
      </c>
      <c r="D3057" t="s">
        <v>18</v>
      </c>
      <c r="E3057" t="s">
        <v>5360</v>
      </c>
      <c r="F3057" t="s">
        <v>15</v>
      </c>
      <c r="G3057" t="s">
        <v>16</v>
      </c>
      <c r="H3057">
        <v>40000000</v>
      </c>
      <c r="I3057">
        <v>8</v>
      </c>
      <c r="J3057" t="str">
        <f>IF(ISNUMBER(SEARCH("|",D3057)),LEFT(D3057,SEARCH("|",D3057)-1),D3057)</f>
        <v>Action</v>
      </c>
      <c r="K3057">
        <f>(C3057-H3057)</f>
        <v>-14664065</v>
      </c>
      <c r="L3057">
        <f>CORREL(H3057:H6842,C3057:C6842)</f>
        <v>1.1032045659543379E-2</v>
      </c>
    </row>
    <row r="3058" spans="1:12">
      <c r="A3058" t="s">
        <v>5361</v>
      </c>
      <c r="B3058">
        <v>99</v>
      </c>
      <c r="C3058">
        <v>5333658</v>
      </c>
      <c r="D3058" t="s">
        <v>321</v>
      </c>
      <c r="E3058" t="s">
        <v>5362</v>
      </c>
      <c r="F3058" t="s">
        <v>15</v>
      </c>
      <c r="G3058" t="s">
        <v>16</v>
      </c>
      <c r="H3058">
        <v>20000000</v>
      </c>
      <c r="I3058">
        <v>3.5</v>
      </c>
      <c r="J3058" t="str">
        <f>IF(ISNUMBER(SEARCH("|",D3058)),LEFT(D3058,SEARCH("|",D3058)-1),D3058)</f>
        <v>Action</v>
      </c>
      <c r="K3058">
        <f>(C3058-H3058)</f>
        <v>-14666342</v>
      </c>
      <c r="L3058">
        <f>CORREL(H3058:H6843,C3058:C6843)</f>
        <v>1.1014675039217353E-2</v>
      </c>
    </row>
    <row r="3059" spans="1:12">
      <c r="A3059" t="s">
        <v>3792</v>
      </c>
      <c r="B3059">
        <v>110</v>
      </c>
      <c r="C3059">
        <v>10324441</v>
      </c>
      <c r="D3059" t="s">
        <v>1049</v>
      </c>
      <c r="E3059" t="s">
        <v>5363</v>
      </c>
      <c r="F3059" t="s">
        <v>15</v>
      </c>
      <c r="G3059" t="s">
        <v>16</v>
      </c>
      <c r="H3059">
        <v>25000000</v>
      </c>
      <c r="I3059">
        <v>5.8</v>
      </c>
      <c r="J3059" t="str">
        <f>IF(ISNUMBER(SEARCH("|",D3059)),LEFT(D3059,SEARCH("|",D3059)-1),D3059)</f>
        <v>Action</v>
      </c>
      <c r="K3059">
        <f>(C3059-H3059)</f>
        <v>-14675559</v>
      </c>
      <c r="L3059">
        <f>CORREL(H3059:H6844,C3059:C6844)</f>
        <v>1.0854568386078354E-2</v>
      </c>
    </row>
    <row r="3060" spans="1:12">
      <c r="A3060" t="s">
        <v>5364</v>
      </c>
      <c r="B3060">
        <v>97</v>
      </c>
      <c r="C3060">
        <v>2315683</v>
      </c>
      <c r="D3060" t="s">
        <v>5365</v>
      </c>
      <c r="E3060" t="s">
        <v>5366</v>
      </c>
      <c r="F3060" t="s">
        <v>15</v>
      </c>
      <c r="G3060" t="s">
        <v>153</v>
      </c>
      <c r="H3060">
        <v>17000000</v>
      </c>
      <c r="I3060">
        <v>3</v>
      </c>
      <c r="J3060" t="str">
        <f>IF(ISNUMBER(SEARCH("|",D3060)),LEFT(D3060,SEARCH("|",D3060)-1),D3060)</f>
        <v>Adventure</v>
      </c>
      <c r="K3060">
        <f>(C3060-H3060)</f>
        <v>-14684317</v>
      </c>
      <c r="L3060">
        <f>CORREL(H3060:H6845,C3060:C6845)</f>
        <v>1.0735340585886058E-2</v>
      </c>
    </row>
    <row r="3061" spans="1:12">
      <c r="A3061" t="s">
        <v>2665</v>
      </c>
      <c r="B3061">
        <v>91</v>
      </c>
      <c r="C3061">
        <v>20275446</v>
      </c>
      <c r="D3061" t="s">
        <v>215</v>
      </c>
      <c r="E3061" t="s">
        <v>5367</v>
      </c>
      <c r="F3061" t="s">
        <v>15</v>
      </c>
      <c r="G3061" t="s">
        <v>16</v>
      </c>
      <c r="H3061">
        <v>35000000</v>
      </c>
      <c r="I3061">
        <v>6.5</v>
      </c>
      <c r="J3061" t="str">
        <f>IF(ISNUMBER(SEARCH("|",D3061)),LEFT(D3061,SEARCH("|",D3061)-1),D3061)</f>
        <v>Action</v>
      </c>
      <c r="K3061">
        <f>(C3061-H3061)</f>
        <v>-14724554</v>
      </c>
      <c r="L3061">
        <f>CORREL(H3061:H6846,C3061:C6846)</f>
        <v>1.0547303126470333E-2</v>
      </c>
    </row>
    <row r="3062" spans="1:12">
      <c r="A3062" t="s">
        <v>2883</v>
      </c>
      <c r="B3062">
        <v>111</v>
      </c>
      <c r="C3062">
        <v>5205343</v>
      </c>
      <c r="D3062" t="s">
        <v>1068</v>
      </c>
      <c r="E3062" t="s">
        <v>5368</v>
      </c>
      <c r="F3062" t="s">
        <v>15</v>
      </c>
      <c r="G3062" t="s">
        <v>16</v>
      </c>
      <c r="H3062">
        <v>20000000</v>
      </c>
      <c r="I3062">
        <v>6.4</v>
      </c>
      <c r="J3062" t="str">
        <f>IF(ISNUMBER(SEARCH("|",D3062)),LEFT(D3062,SEARCH("|",D3062)-1),D3062)</f>
        <v>Comedy</v>
      </c>
      <c r="K3062">
        <f>(C3062-H3062)</f>
        <v>-14794657</v>
      </c>
      <c r="L3062">
        <f>CORREL(H3062:H6847,C3062:C6847)</f>
        <v>1.0498745965006957E-2</v>
      </c>
    </row>
    <row r="3063" spans="1:12">
      <c r="A3063" t="s">
        <v>1302</v>
      </c>
      <c r="B3063">
        <v>108</v>
      </c>
      <c r="C3063">
        <v>3203044</v>
      </c>
      <c r="D3063" t="s">
        <v>128</v>
      </c>
      <c r="E3063" t="s">
        <v>5369</v>
      </c>
      <c r="F3063" t="s">
        <v>15</v>
      </c>
      <c r="G3063" t="s">
        <v>16</v>
      </c>
      <c r="H3063">
        <v>18000000</v>
      </c>
      <c r="I3063">
        <v>6.4</v>
      </c>
      <c r="J3063" t="str">
        <f>IF(ISNUMBER(SEARCH("|",D3063)),LEFT(D3063,SEARCH("|",D3063)-1),D3063)</f>
        <v>Comedy</v>
      </c>
      <c r="K3063">
        <f>(C3063-H3063)</f>
        <v>-14796956</v>
      </c>
      <c r="L3063">
        <f>CORREL(H3063:H6848,C3063:C6848)</f>
        <v>1.0335832761052379E-2</v>
      </c>
    </row>
    <row r="3064" spans="1:12">
      <c r="A3064" t="s">
        <v>815</v>
      </c>
      <c r="B3064">
        <v>115</v>
      </c>
      <c r="C3064">
        <v>183088</v>
      </c>
      <c r="D3064" t="s">
        <v>3217</v>
      </c>
      <c r="E3064" t="s">
        <v>5370</v>
      </c>
      <c r="F3064" t="s">
        <v>15</v>
      </c>
      <c r="G3064" t="s">
        <v>16</v>
      </c>
      <c r="H3064">
        <v>15000000</v>
      </c>
      <c r="I3064">
        <v>7</v>
      </c>
      <c r="J3064" t="str">
        <f>IF(ISNUMBER(SEARCH("|",D3064)),LEFT(D3064,SEARCH("|",D3064)-1),D3064)</f>
        <v>Comedy</v>
      </c>
      <c r="K3064">
        <f>(C3064-H3064)</f>
        <v>-14816912</v>
      </c>
      <c r="L3064">
        <f>CORREL(H3064:H6849,C3064:C6849)</f>
        <v>1.0154502474951865E-2</v>
      </c>
    </row>
    <row r="3065" spans="1:12">
      <c r="A3065" t="s">
        <v>5371</v>
      </c>
      <c r="B3065">
        <v>119</v>
      </c>
      <c r="C3065">
        <v>25178165</v>
      </c>
      <c r="D3065" t="s">
        <v>20</v>
      </c>
      <c r="E3065" t="s">
        <v>5372</v>
      </c>
      <c r="F3065" t="s">
        <v>15</v>
      </c>
      <c r="G3065" t="s">
        <v>16</v>
      </c>
      <c r="H3065">
        <v>40000000</v>
      </c>
      <c r="I3065">
        <v>6.7</v>
      </c>
      <c r="J3065" t="str">
        <f>IF(ISNUMBER(SEARCH("|",D3065)),LEFT(D3065,SEARCH("|",D3065)-1),D3065)</f>
        <v>Drama</v>
      </c>
      <c r="K3065">
        <f>(C3065-H3065)</f>
        <v>-14821835</v>
      </c>
      <c r="L3065">
        <f>CORREL(H3065:H6850,C3065:C6850)</f>
        <v>9.9443974871945753E-3</v>
      </c>
    </row>
    <row r="3066" spans="1:12">
      <c r="A3066" t="s">
        <v>73</v>
      </c>
      <c r="B3066">
        <v>137</v>
      </c>
      <c r="C3066">
        <v>35168395</v>
      </c>
      <c r="D3066" t="s">
        <v>2458</v>
      </c>
      <c r="E3066" t="s">
        <v>5373</v>
      </c>
      <c r="F3066" t="s">
        <v>15</v>
      </c>
      <c r="G3066" t="s">
        <v>16</v>
      </c>
      <c r="H3066">
        <v>50000000</v>
      </c>
      <c r="I3066">
        <v>6.5</v>
      </c>
      <c r="J3066" t="str">
        <f>IF(ISNUMBER(SEARCH("|",D3066)),LEFT(D3066,SEARCH("|",D3066)-1),D3066)</f>
        <v>Drama</v>
      </c>
      <c r="K3066">
        <f>(C3066-H3066)</f>
        <v>-14831605</v>
      </c>
      <c r="L3066">
        <f>CORREL(H3066:H6851,C3066:C6851)</f>
        <v>9.924692481756545E-3</v>
      </c>
    </row>
    <row r="3067" spans="1:12">
      <c r="A3067" t="s">
        <v>4060</v>
      </c>
      <c r="B3067">
        <v>110</v>
      </c>
      <c r="C3067">
        <v>15156200</v>
      </c>
      <c r="D3067" t="s">
        <v>1645</v>
      </c>
      <c r="E3067" t="s">
        <v>5374</v>
      </c>
      <c r="F3067" t="s">
        <v>15</v>
      </c>
      <c r="G3067" t="s">
        <v>16</v>
      </c>
      <c r="H3067">
        <v>30000000</v>
      </c>
      <c r="I3067">
        <v>6</v>
      </c>
      <c r="J3067" t="str">
        <f>IF(ISNUMBER(SEARCH("|",D3067)),LEFT(D3067,SEARCH("|",D3067)-1),D3067)</f>
        <v>Action</v>
      </c>
      <c r="K3067">
        <f>(C3067-H3067)</f>
        <v>-14843800</v>
      </c>
      <c r="L3067">
        <f>CORREL(H3067:H6852,C3067:C6852)</f>
        <v>9.9544586789036809E-3</v>
      </c>
    </row>
    <row r="3068" spans="1:12">
      <c r="A3068" t="s">
        <v>5375</v>
      </c>
      <c r="B3068">
        <v>94</v>
      </c>
      <c r="C3068">
        <v>5132655</v>
      </c>
      <c r="D3068" t="s">
        <v>790</v>
      </c>
      <c r="E3068" t="s">
        <v>5376</v>
      </c>
      <c r="F3068" t="s">
        <v>15</v>
      </c>
      <c r="G3068" t="s">
        <v>472</v>
      </c>
      <c r="H3068">
        <v>20000000</v>
      </c>
      <c r="I3068">
        <v>2.2999999999999998</v>
      </c>
      <c r="J3068" t="str">
        <f>IF(ISNUMBER(SEARCH("|",D3068)),LEFT(D3068,SEARCH("|",D3068)-1),D3068)</f>
        <v>Horror</v>
      </c>
      <c r="K3068">
        <f>(C3068-H3068)</f>
        <v>-14867345</v>
      </c>
      <c r="L3068">
        <f>CORREL(H3068:H6853,C3068:C6853)</f>
        <v>9.8695391700912381E-3</v>
      </c>
    </row>
    <row r="3069" spans="1:12">
      <c r="A3069" t="s">
        <v>2348</v>
      </c>
      <c r="B3069">
        <v>99</v>
      </c>
      <c r="C3069">
        <v>25117498</v>
      </c>
      <c r="D3069" t="s">
        <v>867</v>
      </c>
      <c r="E3069" t="s">
        <v>5377</v>
      </c>
      <c r="F3069" t="s">
        <v>15</v>
      </c>
      <c r="G3069" t="s">
        <v>16</v>
      </c>
      <c r="H3069">
        <v>40000000</v>
      </c>
      <c r="I3069">
        <v>5.7</v>
      </c>
      <c r="J3069" t="str">
        <f>IF(ISNUMBER(SEARCH("|",D3069)),LEFT(D3069,SEARCH("|",D3069)-1),D3069)</f>
        <v>Horror</v>
      </c>
      <c r="K3069">
        <f>(C3069-H3069)</f>
        <v>-14882502</v>
      </c>
      <c r="L3069">
        <f>CORREL(H3069:H6854,C3069:C6854)</f>
        <v>9.7035563197158201E-3</v>
      </c>
    </row>
    <row r="3070" spans="1:12">
      <c r="A3070" t="s">
        <v>5378</v>
      </c>
      <c r="B3070">
        <v>100</v>
      </c>
      <c r="C3070">
        <v>10114315</v>
      </c>
      <c r="D3070" t="s">
        <v>80</v>
      </c>
      <c r="E3070" t="s">
        <v>5379</v>
      </c>
      <c r="F3070" t="s">
        <v>15</v>
      </c>
      <c r="G3070" t="s">
        <v>16</v>
      </c>
      <c r="H3070">
        <v>25000000</v>
      </c>
      <c r="I3070">
        <v>6.4</v>
      </c>
      <c r="J3070" t="str">
        <f>IF(ISNUMBER(SEARCH("|",D3070)),LEFT(D3070,SEARCH("|",D3070)-1),D3070)</f>
        <v>Drama</v>
      </c>
      <c r="K3070">
        <f>(C3070-H3070)</f>
        <v>-14885685</v>
      </c>
      <c r="L3070">
        <f>CORREL(H3070:H6855,C3070:C6855)</f>
        <v>9.6831233085618376E-3</v>
      </c>
    </row>
    <row r="3071" spans="1:12">
      <c r="A3071" t="s">
        <v>5380</v>
      </c>
      <c r="B3071">
        <v>132</v>
      </c>
      <c r="C3071">
        <v>155111815</v>
      </c>
      <c r="D3071" t="s">
        <v>60</v>
      </c>
      <c r="E3071" t="s">
        <v>5381</v>
      </c>
      <c r="F3071" t="s">
        <v>15</v>
      </c>
      <c r="G3071" t="s">
        <v>16</v>
      </c>
      <c r="H3071">
        <v>170000000</v>
      </c>
      <c r="I3071">
        <v>6.1</v>
      </c>
      <c r="J3071" t="str">
        <f>IF(ISNUMBER(SEARCH("|",D3071)),LEFT(D3071,SEARCH("|",D3071)-1),D3071)</f>
        <v>Action</v>
      </c>
      <c r="K3071">
        <f>(C3071-H3071)</f>
        <v>-14888185</v>
      </c>
      <c r="L3071">
        <f>CORREL(H3071:H6856,C3071:C6856)</f>
        <v>9.5586121947090086E-3</v>
      </c>
    </row>
    <row r="3072" spans="1:12">
      <c r="A3072" t="s">
        <v>5382</v>
      </c>
      <c r="B3072">
        <v>103</v>
      </c>
      <c r="C3072">
        <v>73548</v>
      </c>
      <c r="D3072" t="s">
        <v>5383</v>
      </c>
      <c r="E3072" t="s">
        <v>5384</v>
      </c>
      <c r="F3072" t="s">
        <v>15</v>
      </c>
      <c r="G3072" t="s">
        <v>16</v>
      </c>
      <c r="H3072">
        <v>15000000</v>
      </c>
      <c r="I3072">
        <v>6.1</v>
      </c>
      <c r="J3072" t="str">
        <f>IF(ISNUMBER(SEARCH("|",D3072)),LEFT(D3072,SEARCH("|",D3072)-1),D3072)</f>
        <v>Fantasy</v>
      </c>
      <c r="K3072">
        <f>(C3072-H3072)</f>
        <v>-14926452</v>
      </c>
      <c r="L3072">
        <f>CORREL(H3072:H6857,C3072:C6857)</f>
        <v>8.977602119334762E-3</v>
      </c>
    </row>
    <row r="3073" spans="1:12">
      <c r="A3073" t="s">
        <v>4635</v>
      </c>
      <c r="B3073">
        <v>105</v>
      </c>
      <c r="C3073">
        <v>10070000</v>
      </c>
      <c r="D3073" t="s">
        <v>233</v>
      </c>
      <c r="E3073" t="s">
        <v>5385</v>
      </c>
      <c r="F3073" t="s">
        <v>15</v>
      </c>
      <c r="G3073" t="s">
        <v>16</v>
      </c>
      <c r="H3073">
        <v>25000000</v>
      </c>
      <c r="I3073">
        <v>6.2</v>
      </c>
      <c r="J3073" t="str">
        <f>IF(ISNUMBER(SEARCH("|",D3073)),LEFT(D3073,SEARCH("|",D3073)-1),D3073)</f>
        <v>Comedy</v>
      </c>
      <c r="K3073">
        <f>(C3073-H3073)</f>
        <v>-14930000</v>
      </c>
      <c r="L3073">
        <f>CORREL(H3073:H6858,C3073:C6858)</f>
        <v>8.762510176329414E-3</v>
      </c>
    </row>
    <row r="3074" spans="1:12">
      <c r="A3074" t="s">
        <v>2575</v>
      </c>
      <c r="B3074">
        <v>118</v>
      </c>
      <c r="C3074">
        <v>37035845</v>
      </c>
      <c r="D3074" t="s">
        <v>187</v>
      </c>
      <c r="E3074" t="s">
        <v>5386</v>
      </c>
      <c r="F3074" t="s">
        <v>15</v>
      </c>
      <c r="G3074" t="s">
        <v>16</v>
      </c>
      <c r="H3074">
        <v>52000000</v>
      </c>
      <c r="I3074">
        <v>6.4</v>
      </c>
      <c r="J3074" t="str">
        <f>IF(ISNUMBER(SEARCH("|",D3074)),LEFT(D3074,SEARCH("|",D3074)-1),D3074)</f>
        <v>Comedy</v>
      </c>
      <c r="K3074">
        <f>(C3074-H3074)</f>
        <v>-14964155</v>
      </c>
      <c r="L3074">
        <f>CORREL(H3074:H6859,C3074:C6859)</f>
        <v>8.6365957104641289E-3</v>
      </c>
    </row>
    <row r="3075" spans="1:12">
      <c r="A3075" t="s">
        <v>5387</v>
      </c>
      <c r="B3075">
        <v>90</v>
      </c>
      <c r="C3075">
        <v>28870</v>
      </c>
      <c r="D3075" t="s">
        <v>716</v>
      </c>
      <c r="E3075" t="s">
        <v>5388</v>
      </c>
      <c r="F3075" t="s">
        <v>15</v>
      </c>
      <c r="G3075" t="s">
        <v>16</v>
      </c>
      <c r="H3075">
        <v>15000000</v>
      </c>
      <c r="I3075">
        <v>5.0999999999999996</v>
      </c>
      <c r="J3075" t="str">
        <f>IF(ISNUMBER(SEARCH("|",D3075)),LEFT(D3075,SEARCH("|",D3075)-1),D3075)</f>
        <v>Crime</v>
      </c>
      <c r="K3075">
        <f>(C3075-H3075)</f>
        <v>-14971130</v>
      </c>
      <c r="L3075">
        <f>CORREL(H3075:H6860,C3075:C6860)</f>
        <v>8.6748316826855843E-3</v>
      </c>
    </row>
    <row r="3076" spans="1:12">
      <c r="A3076" t="s">
        <v>5389</v>
      </c>
      <c r="B3076">
        <v>92</v>
      </c>
      <c r="C3076">
        <v>23091</v>
      </c>
      <c r="D3076" t="s">
        <v>499</v>
      </c>
      <c r="E3076" t="s">
        <v>5390</v>
      </c>
      <c r="F3076" t="s">
        <v>15</v>
      </c>
      <c r="G3076" t="s">
        <v>153</v>
      </c>
      <c r="H3076">
        <v>15000000</v>
      </c>
      <c r="I3076">
        <v>6.2</v>
      </c>
      <c r="J3076" t="str">
        <f>IF(ISNUMBER(SEARCH("|",D3076)),LEFT(D3076,SEARCH("|",D3076)-1),D3076)</f>
        <v>Drama</v>
      </c>
      <c r="K3076">
        <f>(C3076-H3076)</f>
        <v>-14976909</v>
      </c>
      <c r="L3076">
        <f>CORREL(H3076:H6861,C3076:C6861)</f>
        <v>8.4578858797492544E-3</v>
      </c>
    </row>
    <row r="3077" spans="1:12">
      <c r="A3077" t="s">
        <v>5391</v>
      </c>
      <c r="B3077">
        <v>93</v>
      </c>
      <c r="C3077">
        <v>20380</v>
      </c>
      <c r="D3077" t="s">
        <v>5392</v>
      </c>
      <c r="E3077" t="s">
        <v>5393</v>
      </c>
      <c r="F3077" t="s">
        <v>15</v>
      </c>
      <c r="G3077" t="s">
        <v>16</v>
      </c>
      <c r="H3077">
        <v>15000000</v>
      </c>
      <c r="I3077">
        <v>5.9</v>
      </c>
      <c r="J3077" t="str">
        <f>IF(ISNUMBER(SEARCH("|",D3077)),LEFT(D3077,SEARCH("|",D3077)-1),D3077)</f>
        <v>Comedy</v>
      </c>
      <c r="K3077">
        <f>(C3077-H3077)</f>
        <v>-14979620</v>
      </c>
      <c r="L3077">
        <f>CORREL(H3077:H6862,C3077:C6862)</f>
        <v>8.240042925594826E-3</v>
      </c>
    </row>
    <row r="3078" spans="1:12">
      <c r="A3078" t="s">
        <v>5394</v>
      </c>
      <c r="B3078">
        <v>100</v>
      </c>
      <c r="C3078">
        <v>5005883</v>
      </c>
      <c r="D3078" t="s">
        <v>966</v>
      </c>
      <c r="E3078" t="s">
        <v>5395</v>
      </c>
      <c r="F3078" t="s">
        <v>15</v>
      </c>
      <c r="G3078" t="s">
        <v>16</v>
      </c>
      <c r="H3078">
        <v>20000000</v>
      </c>
      <c r="I3078">
        <v>6.1</v>
      </c>
      <c r="J3078" t="str">
        <f>IF(ISNUMBER(SEARCH("|",D3078)),LEFT(D3078,SEARCH("|",D3078)-1),D3078)</f>
        <v>Drama</v>
      </c>
      <c r="K3078">
        <f>(C3078-H3078)</f>
        <v>-14994117</v>
      </c>
      <c r="L3078">
        <f>CORREL(H3078:H6863,C3078:C6863)</f>
        <v>8.0213200255341323E-3</v>
      </c>
    </row>
    <row r="3079" spans="1:12">
      <c r="A3079" t="s">
        <v>5396</v>
      </c>
      <c r="B3079">
        <v>102</v>
      </c>
      <c r="C3079">
        <v>2000000</v>
      </c>
      <c r="D3079" t="s">
        <v>636</v>
      </c>
      <c r="E3079" t="s">
        <v>5397</v>
      </c>
      <c r="F3079" t="s">
        <v>15</v>
      </c>
      <c r="G3079" t="s">
        <v>16</v>
      </c>
      <c r="H3079">
        <v>17000000</v>
      </c>
      <c r="I3079">
        <v>6.4</v>
      </c>
      <c r="J3079" t="str">
        <f>IF(ISNUMBER(SEARCH("|",D3079)),LEFT(D3079,SEARCH("|",D3079)-1),D3079)</f>
        <v>Adventure</v>
      </c>
      <c r="K3079">
        <f>(C3079-H3079)</f>
        <v>-15000000</v>
      </c>
      <c r="L3079">
        <f>CORREL(H3079:H6864,C3079:C6864)</f>
        <v>7.8491637189809157E-3</v>
      </c>
    </row>
    <row r="3080" spans="1:12">
      <c r="A3080" t="s">
        <v>5398</v>
      </c>
      <c r="B3080">
        <v>93</v>
      </c>
      <c r="C3080">
        <v>14888028</v>
      </c>
      <c r="D3080" t="s">
        <v>636</v>
      </c>
      <c r="E3080" t="s">
        <v>5399</v>
      </c>
      <c r="F3080" t="s">
        <v>15</v>
      </c>
      <c r="G3080" t="s">
        <v>16</v>
      </c>
      <c r="H3080">
        <v>30000000</v>
      </c>
      <c r="I3080">
        <v>5.0999999999999996</v>
      </c>
      <c r="J3080" t="str">
        <f>IF(ISNUMBER(SEARCH("|",D3080)),LEFT(D3080,SEARCH("|",D3080)-1),D3080)</f>
        <v>Adventure</v>
      </c>
      <c r="K3080">
        <f>(C3080-H3080)</f>
        <v>-15111972</v>
      </c>
      <c r="L3080">
        <f>CORREL(H3080:H6865,C3080:C6865)</f>
        <v>7.6482295017834658E-3</v>
      </c>
    </row>
    <row r="3081" spans="1:12">
      <c r="A3081" t="s">
        <v>431</v>
      </c>
      <c r="B3081">
        <v>102</v>
      </c>
      <c r="C3081">
        <v>36883539</v>
      </c>
      <c r="D3081" t="s">
        <v>35</v>
      </c>
      <c r="E3081" t="s">
        <v>5400</v>
      </c>
      <c r="F3081" t="s">
        <v>15</v>
      </c>
      <c r="G3081" t="s">
        <v>1097</v>
      </c>
      <c r="H3081">
        <v>52000000</v>
      </c>
      <c r="I3081">
        <v>6.6</v>
      </c>
      <c r="J3081" t="str">
        <f>IF(ISNUMBER(SEARCH("|",D3081)),LEFT(D3081,SEARCH("|",D3081)-1),D3081)</f>
        <v>Action</v>
      </c>
      <c r="K3081">
        <f>(C3081-H3081)</f>
        <v>-15116461</v>
      </c>
      <c r="L3081">
        <f>CORREL(H3081:H6866,C3081:C6866)</f>
        <v>7.5575676100890082E-3</v>
      </c>
    </row>
    <row r="3082" spans="1:12">
      <c r="A3082" t="s">
        <v>2795</v>
      </c>
      <c r="B3082">
        <v>100</v>
      </c>
      <c r="C3082">
        <v>6852144</v>
      </c>
      <c r="D3082" t="s">
        <v>1373</v>
      </c>
      <c r="E3082" t="s">
        <v>5401</v>
      </c>
      <c r="F3082" t="s">
        <v>15</v>
      </c>
      <c r="G3082" t="s">
        <v>472</v>
      </c>
      <c r="H3082">
        <v>22000000</v>
      </c>
      <c r="I3082">
        <v>6.2</v>
      </c>
      <c r="J3082" t="str">
        <f>IF(ISNUMBER(SEARCH("|",D3082)),LEFT(D3082,SEARCH("|",D3082)-1),D3082)</f>
        <v>Drama</v>
      </c>
      <c r="K3082">
        <f>(C3082-H3082)</f>
        <v>-15147856</v>
      </c>
      <c r="L3082">
        <f>CORREL(H3082:H6867,C3082:C6867)</f>
        <v>7.5947503081047725E-3</v>
      </c>
    </row>
    <row r="3083" spans="1:12">
      <c r="A3083" t="s">
        <v>5402</v>
      </c>
      <c r="B3083">
        <v>102</v>
      </c>
      <c r="C3083">
        <v>317040</v>
      </c>
      <c r="D3083" t="s">
        <v>20</v>
      </c>
      <c r="E3083" t="s">
        <v>5403</v>
      </c>
      <c r="F3083" t="s">
        <v>15</v>
      </c>
      <c r="G3083" t="s">
        <v>16</v>
      </c>
      <c r="H3083">
        <v>15500000</v>
      </c>
      <c r="I3083">
        <v>6.8</v>
      </c>
      <c r="J3083" t="str">
        <f>IF(ISNUMBER(SEARCH("|",D3083)),LEFT(D3083,SEARCH("|",D3083)-1),D3083)</f>
        <v>Drama</v>
      </c>
      <c r="K3083">
        <f>(C3083-H3083)</f>
        <v>-15182960</v>
      </c>
      <c r="L3083">
        <f>CORREL(H3083:H6868,C3083:C6868)</f>
        <v>7.4377368281026519E-3</v>
      </c>
    </row>
    <row r="3084" spans="1:12">
      <c r="A3084" t="s">
        <v>5404</v>
      </c>
      <c r="B3084">
        <v>89</v>
      </c>
      <c r="C3084">
        <v>313436</v>
      </c>
      <c r="D3084" t="s">
        <v>65</v>
      </c>
      <c r="E3084" t="s">
        <v>5405</v>
      </c>
      <c r="F3084" t="s">
        <v>3827</v>
      </c>
      <c r="G3084" t="s">
        <v>3828</v>
      </c>
      <c r="H3084">
        <v>15500000</v>
      </c>
      <c r="I3084">
        <v>7.6</v>
      </c>
      <c r="J3084" t="str">
        <f>IF(ISNUMBER(SEARCH("|",D3084)),LEFT(D3084,SEARCH("|",D3084)-1),D3084)</f>
        <v>Comedy</v>
      </c>
      <c r="K3084">
        <f>(C3084-H3084)</f>
        <v>-15186564</v>
      </c>
      <c r="L3084">
        <f>CORREL(H3084:H6869,C3084:C6869)</f>
        <v>7.2187495007556739E-3</v>
      </c>
    </row>
    <row r="3085" spans="1:12">
      <c r="A3085" t="s">
        <v>5406</v>
      </c>
      <c r="B3085">
        <v>94</v>
      </c>
      <c r="C3085">
        <v>81525</v>
      </c>
      <c r="D3085" t="s">
        <v>1134</v>
      </c>
      <c r="E3085" t="s">
        <v>5407</v>
      </c>
      <c r="F3085" t="s">
        <v>770</v>
      </c>
      <c r="G3085" t="s">
        <v>357</v>
      </c>
      <c r="H3085">
        <v>15300000</v>
      </c>
      <c r="I3085">
        <v>6.6</v>
      </c>
      <c r="J3085" t="str">
        <f>IF(ISNUMBER(SEARCH("|",D3085)),LEFT(D3085,SEARCH("|",D3085)-1),D3085)</f>
        <v>Action</v>
      </c>
      <c r="K3085">
        <f>(C3085-H3085)</f>
        <v>-15218475</v>
      </c>
      <c r="L3085">
        <f>CORREL(H3085:H6870,C3085:C6870)</f>
        <v>6.998864743014175E-3</v>
      </c>
    </row>
    <row r="3086" spans="1:12">
      <c r="A3086" t="s">
        <v>347</v>
      </c>
      <c r="B3086">
        <v>98</v>
      </c>
      <c r="C3086">
        <v>22770864</v>
      </c>
      <c r="D3086" t="s">
        <v>65</v>
      </c>
      <c r="E3086" t="s">
        <v>5408</v>
      </c>
      <c r="F3086" t="s">
        <v>15</v>
      </c>
      <c r="G3086" t="s">
        <v>16</v>
      </c>
      <c r="H3086">
        <v>38000000</v>
      </c>
      <c r="I3086">
        <v>5.5</v>
      </c>
      <c r="J3086" t="str">
        <f>IF(ISNUMBER(SEARCH("|",D3086)),LEFT(D3086,SEARCH("|",D3086)-1),D3086)</f>
        <v>Comedy</v>
      </c>
      <c r="K3086">
        <f>(C3086-H3086)</f>
        <v>-15229136</v>
      </c>
      <c r="L3086">
        <f>CORREL(H3086:H6871,C3086:C6871)</f>
        <v>6.775861474723365E-3</v>
      </c>
    </row>
    <row r="3087" spans="1:12">
      <c r="A3087" t="s">
        <v>12</v>
      </c>
      <c r="B3087">
        <v>171</v>
      </c>
      <c r="C3087">
        <v>54222000</v>
      </c>
      <c r="D3087" t="s">
        <v>38</v>
      </c>
      <c r="E3087" t="s">
        <v>5409</v>
      </c>
      <c r="F3087" t="s">
        <v>15</v>
      </c>
      <c r="G3087" t="s">
        <v>16</v>
      </c>
      <c r="H3087">
        <v>69500000</v>
      </c>
      <c r="I3087">
        <v>7.6</v>
      </c>
      <c r="J3087" t="str">
        <f>IF(ISNUMBER(SEARCH("|",D3087)),LEFT(D3087,SEARCH("|",D3087)-1),D3087)</f>
        <v>Adventure</v>
      </c>
      <c r="K3087">
        <f>(C3087-H3087)</f>
        <v>-15278000</v>
      </c>
      <c r="L3087">
        <f>CORREL(H3087:H6872,C3087:C6872)</f>
        <v>6.7385114639424279E-3</v>
      </c>
    </row>
    <row r="3088" spans="1:12">
      <c r="A3088" t="s">
        <v>5410</v>
      </c>
      <c r="B3088">
        <v>109</v>
      </c>
      <c r="C3088">
        <v>19692608</v>
      </c>
      <c r="D3088" t="s">
        <v>716</v>
      </c>
      <c r="E3088" t="s">
        <v>5411</v>
      </c>
      <c r="F3088" t="s">
        <v>15</v>
      </c>
      <c r="G3088" t="s">
        <v>16</v>
      </c>
      <c r="H3088">
        <v>35000000</v>
      </c>
      <c r="I3088">
        <v>6.2</v>
      </c>
      <c r="J3088" t="str">
        <f>IF(ISNUMBER(SEARCH("|",D3088)),LEFT(D3088,SEARCH("|",D3088)-1),D3088)</f>
        <v>Crime</v>
      </c>
      <c r="K3088">
        <f>(C3088-H3088)</f>
        <v>-15307392</v>
      </c>
      <c r="L3088">
        <f>CORREL(H3088:H6873,C3088:C6873)</f>
        <v>6.8228238517752827E-3</v>
      </c>
    </row>
    <row r="3089" spans="1:12">
      <c r="A3089" t="s">
        <v>5412</v>
      </c>
      <c r="B3089">
        <v>120</v>
      </c>
      <c r="C3089">
        <v>634277</v>
      </c>
      <c r="D3089" t="s">
        <v>5413</v>
      </c>
      <c r="E3089" t="s">
        <v>5414</v>
      </c>
      <c r="F3089" t="s">
        <v>770</v>
      </c>
      <c r="G3089" t="s">
        <v>357</v>
      </c>
      <c r="H3089">
        <v>16000000</v>
      </c>
      <c r="I3089">
        <v>7.3</v>
      </c>
      <c r="J3089" t="str">
        <f>IF(ISNUMBER(SEARCH("|",D3089)),LEFT(D3089,SEARCH("|",D3089)-1),D3089)</f>
        <v>Comedy</v>
      </c>
      <c r="K3089">
        <f>(C3089-H3089)</f>
        <v>-15365723</v>
      </c>
      <c r="L3089">
        <f>CORREL(H3089:H6874,C3089:C6874)</f>
        <v>6.7651127445536611E-3</v>
      </c>
    </row>
    <row r="3090" spans="1:12">
      <c r="A3090" t="s">
        <v>625</v>
      </c>
      <c r="B3090">
        <v>98</v>
      </c>
      <c r="C3090">
        <v>1569918</v>
      </c>
      <c r="D3090" t="s">
        <v>1632</v>
      </c>
      <c r="E3090" t="s">
        <v>5415</v>
      </c>
      <c r="F3090" t="s">
        <v>15</v>
      </c>
      <c r="G3090" t="s">
        <v>2661</v>
      </c>
      <c r="H3090">
        <v>17000000</v>
      </c>
      <c r="I3090">
        <v>6.9</v>
      </c>
      <c r="J3090" t="str">
        <f>IF(ISNUMBER(SEARCH("|",D3090)),LEFT(D3090,SEARCH("|",D3090)-1),D3090)</f>
        <v>Biography</v>
      </c>
      <c r="K3090">
        <f>(C3090-H3090)</f>
        <v>-15430082</v>
      </c>
      <c r="L3090">
        <f>CORREL(H3090:H6875,C3090:C6875)</f>
        <v>6.5464572407057655E-3</v>
      </c>
    </row>
    <row r="3091" spans="1:12">
      <c r="A3091" t="s">
        <v>1236</v>
      </c>
      <c r="B3091">
        <v>135</v>
      </c>
      <c r="C3091">
        <v>134518390</v>
      </c>
      <c r="D3091" t="s">
        <v>28</v>
      </c>
      <c r="E3091" t="s">
        <v>5416</v>
      </c>
      <c r="F3091" t="s">
        <v>15</v>
      </c>
      <c r="G3091" t="s">
        <v>16</v>
      </c>
      <c r="H3091">
        <v>150000000</v>
      </c>
      <c r="I3091">
        <v>6.8</v>
      </c>
      <c r="J3091" t="str">
        <f>IF(ISNUMBER(SEARCH("|",D3091)),LEFT(D3091,SEARCH("|",D3091)-1),D3091)</f>
        <v>Action</v>
      </c>
      <c r="K3091">
        <f>(C3091-H3091)</f>
        <v>-15481610</v>
      </c>
      <c r="L3091">
        <f>CORREL(H3091:H6876,C3091:C6876)</f>
        <v>6.3363714874337985E-3</v>
      </c>
    </row>
    <row r="3092" spans="1:12">
      <c r="A3092" t="s">
        <v>5417</v>
      </c>
      <c r="B3092">
        <v>76</v>
      </c>
      <c r="C3092">
        <v>19447478</v>
      </c>
      <c r="D3092" t="s">
        <v>5418</v>
      </c>
      <c r="E3092" t="s">
        <v>5419</v>
      </c>
      <c r="F3092" t="s">
        <v>15</v>
      </c>
      <c r="G3092" t="s">
        <v>153</v>
      </c>
      <c r="H3092">
        <v>35000000</v>
      </c>
      <c r="I3092">
        <v>5.6</v>
      </c>
      <c r="J3092" t="str">
        <f>IF(ISNUMBER(SEARCH("|",D3092)),LEFT(D3092,SEARCH("|",D3092)-1),D3092)</f>
        <v>Adventure</v>
      </c>
      <c r="K3092">
        <f>(C3092-H3092)</f>
        <v>-15552522</v>
      </c>
      <c r="L3092">
        <f>CORREL(H3092:H6877,C3092:C6877)</f>
        <v>6.006614774922878E-3</v>
      </c>
    </row>
    <row r="3093" spans="1:12">
      <c r="A3093" t="s">
        <v>5420</v>
      </c>
      <c r="B3093">
        <v>119</v>
      </c>
      <c r="C3093">
        <v>39440655</v>
      </c>
      <c r="D3093" t="s">
        <v>1442</v>
      </c>
      <c r="E3093" t="s">
        <v>5421</v>
      </c>
      <c r="F3093" t="s">
        <v>15</v>
      </c>
      <c r="G3093" t="s">
        <v>16</v>
      </c>
      <c r="H3093">
        <v>55000000</v>
      </c>
      <c r="I3093">
        <v>6.4</v>
      </c>
      <c r="J3093" t="str">
        <f>IF(ISNUMBER(SEARCH("|",D3093)),LEFT(D3093,SEARCH("|",D3093)-1),D3093)</f>
        <v>Drama</v>
      </c>
      <c r="K3093">
        <f>(C3093-H3093)</f>
        <v>-15559345</v>
      </c>
      <c r="L3093">
        <f>CORREL(H3093:H6878,C3093:C6878)</f>
        <v>5.9469405259466096E-3</v>
      </c>
    </row>
    <row r="3094" spans="1:12">
      <c r="A3094" t="s">
        <v>3009</v>
      </c>
      <c r="B3094">
        <v>98</v>
      </c>
      <c r="C3094">
        <v>7434726</v>
      </c>
      <c r="D3094" t="s">
        <v>1555</v>
      </c>
      <c r="E3094" t="s">
        <v>5422</v>
      </c>
      <c r="F3094" t="s">
        <v>15</v>
      </c>
      <c r="G3094" t="s">
        <v>16</v>
      </c>
      <c r="H3094">
        <v>23000000</v>
      </c>
      <c r="I3094">
        <v>6</v>
      </c>
      <c r="J3094" t="str">
        <f>IF(ISNUMBER(SEARCH("|",D3094)),LEFT(D3094,SEARCH("|",D3094)-1),D3094)</f>
        <v>Action</v>
      </c>
      <c r="K3094">
        <f>(C3094-H3094)</f>
        <v>-15565274</v>
      </c>
      <c r="L3094">
        <f>CORREL(H3094:H6879,C3094:C6879)</f>
        <v>5.9947263544420891E-3</v>
      </c>
    </row>
    <row r="3095" spans="1:12">
      <c r="A3095" t="s">
        <v>2682</v>
      </c>
      <c r="B3095">
        <v>124</v>
      </c>
      <c r="C3095">
        <v>8427204</v>
      </c>
      <c r="D3095" t="s">
        <v>795</v>
      </c>
      <c r="E3095" t="s">
        <v>5423</v>
      </c>
      <c r="F3095" t="s">
        <v>15</v>
      </c>
      <c r="G3095" t="s">
        <v>16</v>
      </c>
      <c r="H3095">
        <v>24000000</v>
      </c>
      <c r="I3095">
        <v>5.4</v>
      </c>
      <c r="J3095" t="str">
        <f>IF(ISNUMBER(SEARCH("|",D3095)),LEFT(D3095,SEARCH("|",D3095)-1),D3095)</f>
        <v>Comedy</v>
      </c>
      <c r="K3095">
        <f>(C3095-H3095)</f>
        <v>-15572796</v>
      </c>
      <c r="L3095">
        <f>CORREL(H3095:H6880,C3095:C6880)</f>
        <v>5.838766624277238E-3</v>
      </c>
    </row>
    <row r="3096" spans="1:12">
      <c r="A3096" t="s">
        <v>5424</v>
      </c>
      <c r="B3096">
        <v>215</v>
      </c>
      <c r="C3096">
        <v>36385763</v>
      </c>
      <c r="D3096" t="s">
        <v>318</v>
      </c>
      <c r="E3096" t="s">
        <v>5425</v>
      </c>
      <c r="F3096" t="s">
        <v>15</v>
      </c>
      <c r="G3096" t="s">
        <v>16</v>
      </c>
      <c r="H3096">
        <v>52000000</v>
      </c>
      <c r="I3096">
        <v>7.6</v>
      </c>
      <c r="J3096" t="str">
        <f>IF(ISNUMBER(SEARCH("|",D3096)),LEFT(D3096,SEARCH("|",D3096)-1),D3096)</f>
        <v>Drama</v>
      </c>
      <c r="K3096">
        <f>(C3096-H3096)</f>
        <v>-15614237</v>
      </c>
      <c r="L3096">
        <f>CORREL(H3096:H6881,C3096:C6881)</f>
        <v>5.6911240632407439E-3</v>
      </c>
    </row>
    <row r="3097" spans="1:12">
      <c r="A3097" t="s">
        <v>2301</v>
      </c>
      <c r="B3097">
        <v>144</v>
      </c>
      <c r="C3097">
        <v>16377274</v>
      </c>
      <c r="D3097" t="s">
        <v>256</v>
      </c>
      <c r="E3097" t="s">
        <v>5426</v>
      </c>
      <c r="F3097" t="s">
        <v>15</v>
      </c>
      <c r="G3097" t="s">
        <v>16</v>
      </c>
      <c r="H3097">
        <v>32000000</v>
      </c>
      <c r="I3097">
        <v>7.1</v>
      </c>
      <c r="J3097" t="str">
        <f>IF(ISNUMBER(SEARCH("|",D3097)),LEFT(D3097,SEARCH("|",D3097)-1),D3097)</f>
        <v>Drama</v>
      </c>
      <c r="K3097">
        <f>(C3097-H3097)</f>
        <v>-15622726</v>
      </c>
      <c r="L3097">
        <f>CORREL(H3097:H6882,C3097:C6882)</f>
        <v>5.7266416212476247E-3</v>
      </c>
    </row>
    <row r="3098" spans="1:12">
      <c r="A3098" t="s">
        <v>526</v>
      </c>
      <c r="B3098">
        <v>128</v>
      </c>
      <c r="C3098">
        <v>24332324</v>
      </c>
      <c r="D3098" t="s">
        <v>65</v>
      </c>
      <c r="E3098" t="s">
        <v>5427</v>
      </c>
      <c r="F3098" t="s">
        <v>15</v>
      </c>
      <c r="G3098" t="s">
        <v>16</v>
      </c>
      <c r="H3098">
        <v>40000000</v>
      </c>
      <c r="I3098">
        <v>6.1</v>
      </c>
      <c r="J3098" t="str">
        <f>IF(ISNUMBER(SEARCH("|",D3098)),LEFT(D3098,SEARCH("|",D3098)-1),D3098)</f>
        <v>Comedy</v>
      </c>
      <c r="K3098">
        <f>(C3098-H3098)</f>
        <v>-15667676</v>
      </c>
      <c r="L3098">
        <f>CORREL(H3098:H6883,C3098:C6883)</f>
        <v>5.643790418126916E-3</v>
      </c>
    </row>
    <row r="3099" spans="1:12">
      <c r="A3099" t="s">
        <v>5260</v>
      </c>
      <c r="B3099">
        <v>112</v>
      </c>
      <c r="C3099">
        <v>317125</v>
      </c>
      <c r="D3099" t="s">
        <v>20</v>
      </c>
      <c r="E3099" t="s">
        <v>5428</v>
      </c>
      <c r="F3099" t="s">
        <v>15</v>
      </c>
      <c r="G3099" t="s">
        <v>138</v>
      </c>
      <c r="H3099">
        <v>16000000</v>
      </c>
      <c r="I3099">
        <v>6.2</v>
      </c>
      <c r="J3099" t="str">
        <f>IF(ISNUMBER(SEARCH("|",D3099)),LEFT(D3099,SEARCH("|",D3099)-1),D3099)</f>
        <v>Drama</v>
      </c>
      <c r="K3099">
        <f>(C3099-H3099)</f>
        <v>-15682875</v>
      </c>
      <c r="L3099">
        <f>CORREL(H3099:H6884,C3099:C6884)</f>
        <v>5.6157495249824756E-3</v>
      </c>
    </row>
    <row r="3100" spans="1:12">
      <c r="A3100" t="s">
        <v>582</v>
      </c>
      <c r="B3100">
        <v>99</v>
      </c>
      <c r="C3100">
        <v>19294901</v>
      </c>
      <c r="D3100" t="s">
        <v>2642</v>
      </c>
      <c r="E3100" t="s">
        <v>5429</v>
      </c>
      <c r="F3100" t="s">
        <v>15</v>
      </c>
      <c r="G3100" t="s">
        <v>16</v>
      </c>
      <c r="H3100">
        <v>35000000</v>
      </c>
      <c r="I3100">
        <v>5</v>
      </c>
      <c r="J3100" t="str">
        <f>IF(ISNUMBER(SEARCH("|",D3100)),LEFT(D3100,SEARCH("|",D3100)-1),D3100)</f>
        <v>Comedy</v>
      </c>
      <c r="K3100">
        <f>(C3100-H3100)</f>
        <v>-15705099</v>
      </c>
      <c r="L3100">
        <f>CORREL(H3100:H6885,C3100:C6885)</f>
        <v>5.3896364166694565E-3</v>
      </c>
    </row>
    <row r="3101" spans="1:12">
      <c r="A3101" t="s">
        <v>5430</v>
      </c>
      <c r="B3101">
        <v>119</v>
      </c>
      <c r="C3101">
        <v>4234040</v>
      </c>
      <c r="D3101" t="s">
        <v>410</v>
      </c>
      <c r="E3101" t="s">
        <v>5431</v>
      </c>
      <c r="F3101" t="s">
        <v>15</v>
      </c>
      <c r="G3101" t="s">
        <v>16</v>
      </c>
      <c r="H3101">
        <v>20000000</v>
      </c>
      <c r="I3101">
        <v>7</v>
      </c>
      <c r="J3101" t="str">
        <f>IF(ISNUMBER(SEARCH("|",D3101)),LEFT(D3101,SEARCH("|",D3101)-1),D3101)</f>
        <v>Biography</v>
      </c>
      <c r="K3101">
        <f>(C3101-H3101)</f>
        <v>-15765960</v>
      </c>
      <c r="L3101">
        <f>CORREL(H3101:H6886,C3101:C6886)</f>
        <v>5.3274282469086961E-3</v>
      </c>
    </row>
    <row r="3102" spans="1:12">
      <c r="A3102" t="s">
        <v>492</v>
      </c>
      <c r="B3102">
        <v>96</v>
      </c>
      <c r="C3102">
        <v>14208384</v>
      </c>
      <c r="D3102" t="s">
        <v>128</v>
      </c>
      <c r="E3102" t="s">
        <v>5432</v>
      </c>
      <c r="F3102" t="s">
        <v>15</v>
      </c>
      <c r="G3102" t="s">
        <v>16</v>
      </c>
      <c r="H3102">
        <v>30000000</v>
      </c>
      <c r="I3102">
        <v>5.6</v>
      </c>
      <c r="J3102" t="str">
        <f>IF(ISNUMBER(SEARCH("|",D3102)),LEFT(D3102,SEARCH("|",D3102)-1),D3102)</f>
        <v>Comedy</v>
      </c>
      <c r="K3102">
        <f>(C3102-H3102)</f>
        <v>-15791616</v>
      </c>
      <c r="L3102">
        <f>CORREL(H3102:H6887,C3102:C6887)</f>
        <v>5.139072220370652E-3</v>
      </c>
    </row>
    <row r="3103" spans="1:12">
      <c r="A3103" t="s">
        <v>2238</v>
      </c>
      <c r="B3103">
        <v>91</v>
      </c>
      <c r="C3103">
        <v>14018364</v>
      </c>
      <c r="D3103" t="s">
        <v>5433</v>
      </c>
      <c r="E3103" t="s">
        <v>5434</v>
      </c>
      <c r="F3103" t="s">
        <v>15</v>
      </c>
      <c r="G3103" t="s">
        <v>16</v>
      </c>
      <c r="H3103">
        <v>30000000</v>
      </c>
      <c r="I3103">
        <v>4.8</v>
      </c>
      <c r="J3103" t="str">
        <f>IF(ISNUMBER(SEARCH("|",D3103)),LEFT(D3103,SEARCH("|",D3103)-1),D3103)</f>
        <v>Comedy</v>
      </c>
      <c r="K3103">
        <f>(C3103-H3103)</f>
        <v>-15981636</v>
      </c>
      <c r="L3103">
        <f>CORREL(H3103:H6888,C3103:C6888)</f>
        <v>5.0378960223309089E-3</v>
      </c>
    </row>
    <row r="3104" spans="1:12">
      <c r="A3104" t="s">
        <v>1202</v>
      </c>
      <c r="B3104">
        <v>92</v>
      </c>
      <c r="C3104">
        <v>2964</v>
      </c>
      <c r="D3104" t="s">
        <v>1566</v>
      </c>
      <c r="E3104" t="s">
        <v>5435</v>
      </c>
      <c r="F3104" t="s">
        <v>15</v>
      </c>
      <c r="G3104" t="s">
        <v>16</v>
      </c>
      <c r="H3104">
        <v>16000000</v>
      </c>
      <c r="I3104">
        <v>5.0999999999999996</v>
      </c>
      <c r="J3104" t="str">
        <f>IF(ISNUMBER(SEARCH("|",D3104)),LEFT(D3104,SEARCH("|",D3104)-1),D3104)</f>
        <v>Comedy</v>
      </c>
      <c r="K3104">
        <f>(C3104-H3104)</f>
        <v>-15997036</v>
      </c>
      <c r="L3104">
        <f>CORREL(H3104:H6889,C3104:C6889)</f>
        <v>4.9351147811452865E-3</v>
      </c>
    </row>
    <row r="3105" spans="1:12">
      <c r="A3105" t="s">
        <v>5436</v>
      </c>
      <c r="B3105">
        <v>92</v>
      </c>
      <c r="C3105">
        <v>4002955</v>
      </c>
      <c r="D3105" t="s">
        <v>1757</v>
      </c>
      <c r="E3105" t="s">
        <v>5437</v>
      </c>
      <c r="F3105" t="s">
        <v>15</v>
      </c>
      <c r="G3105" t="s">
        <v>16</v>
      </c>
      <c r="H3105">
        <v>20000000</v>
      </c>
      <c r="I3105">
        <v>6.2</v>
      </c>
      <c r="J3105" t="str">
        <f>IF(ISNUMBER(SEARCH("|",D3105)),LEFT(D3105,SEARCH("|",D3105)-1),D3105)</f>
        <v>Comedy</v>
      </c>
      <c r="K3105">
        <f>(C3105-H3105)</f>
        <v>-15997045</v>
      </c>
      <c r="L3105">
        <f>CORREL(H3105:H6890,C3105:C6890)</f>
        <v>4.7032468776684938E-3</v>
      </c>
    </row>
    <row r="3106" spans="1:12">
      <c r="A3106" t="s">
        <v>3214</v>
      </c>
      <c r="B3106">
        <v>135</v>
      </c>
      <c r="C3106">
        <v>4001121</v>
      </c>
      <c r="D3106" t="s">
        <v>1108</v>
      </c>
      <c r="E3106" t="s">
        <v>5438</v>
      </c>
      <c r="F3106" t="s">
        <v>15</v>
      </c>
      <c r="G3106" t="s">
        <v>16</v>
      </c>
      <c r="H3106">
        <v>20000000</v>
      </c>
      <c r="I3106">
        <v>7</v>
      </c>
      <c r="J3106" t="str">
        <f>IF(ISNUMBER(SEARCH("|",D3106)),LEFT(D3106,SEARCH("|",D3106)-1),D3106)</f>
        <v>Biography</v>
      </c>
      <c r="K3106">
        <f>(C3106-H3106)</f>
        <v>-15998879</v>
      </c>
      <c r="L3106">
        <f>CORREL(H3106:H6891,C3106:C6891)</f>
        <v>4.510611764227305E-3</v>
      </c>
    </row>
    <row r="3107" spans="1:12">
      <c r="A3107" t="s">
        <v>478</v>
      </c>
      <c r="B3107">
        <v>105</v>
      </c>
      <c r="C3107">
        <v>20991497</v>
      </c>
      <c r="D3107" t="s">
        <v>233</v>
      </c>
      <c r="E3107" t="s">
        <v>5439</v>
      </c>
      <c r="F3107" t="s">
        <v>15</v>
      </c>
      <c r="G3107" t="s">
        <v>16</v>
      </c>
      <c r="H3107">
        <v>37000000</v>
      </c>
      <c r="I3107">
        <v>5.4</v>
      </c>
      <c r="J3107" t="str">
        <f>IF(ISNUMBER(SEARCH("|",D3107)),LEFT(D3107,SEARCH("|",D3107)-1),D3107)</f>
        <v>Comedy</v>
      </c>
      <c r="K3107">
        <f>(C3107-H3107)</f>
        <v>-16008503</v>
      </c>
      <c r="L3107">
        <f>CORREL(H3107:H6892,C3107:C6892)</f>
        <v>4.3172213345008727E-3</v>
      </c>
    </row>
    <row r="3108" spans="1:12">
      <c r="A3108" t="s">
        <v>3903</v>
      </c>
      <c r="B3108">
        <v>104</v>
      </c>
      <c r="C3108">
        <v>5974653</v>
      </c>
      <c r="D3108" t="s">
        <v>470</v>
      </c>
      <c r="E3108" t="s">
        <v>5440</v>
      </c>
      <c r="F3108" t="s">
        <v>15</v>
      </c>
      <c r="G3108" t="s">
        <v>16</v>
      </c>
      <c r="H3108">
        <v>22000000</v>
      </c>
      <c r="I3108">
        <v>4.0999999999999996</v>
      </c>
      <c r="J3108" t="str">
        <f>IF(ISNUMBER(SEARCH("|",D3108)),LEFT(D3108,SEARCH("|",D3108)-1),D3108)</f>
        <v>Action</v>
      </c>
      <c r="K3108">
        <f>(C3108-H3108)</f>
        <v>-16025347</v>
      </c>
      <c r="L3108">
        <f>CORREL(H3108:H6893,C3108:C6893)</f>
        <v>4.264955415059452E-3</v>
      </c>
    </row>
    <row r="3109" spans="1:12">
      <c r="A3109" t="s">
        <v>5441</v>
      </c>
      <c r="B3109">
        <v>97</v>
      </c>
      <c r="C3109">
        <v>6923891</v>
      </c>
      <c r="D3109" t="s">
        <v>233</v>
      </c>
      <c r="E3109" t="s">
        <v>5442</v>
      </c>
      <c r="F3109" t="s">
        <v>15</v>
      </c>
      <c r="G3109" t="s">
        <v>16</v>
      </c>
      <c r="H3109">
        <v>23000000</v>
      </c>
      <c r="I3109">
        <v>6.3</v>
      </c>
      <c r="J3109" t="str">
        <f>IF(ISNUMBER(SEARCH("|",D3109)),LEFT(D3109,SEARCH("|",D3109)-1),D3109)</f>
        <v>Comedy</v>
      </c>
      <c r="K3109">
        <f>(C3109-H3109)</f>
        <v>-16076109</v>
      </c>
      <c r="L3109">
        <f>CORREL(H3109:H6894,C3109:C6894)</f>
        <v>4.0894823127449716E-3</v>
      </c>
    </row>
    <row r="3110" spans="1:12">
      <c r="A3110" t="s">
        <v>2154</v>
      </c>
      <c r="B3110">
        <v>121</v>
      </c>
      <c r="C3110">
        <v>66862068</v>
      </c>
      <c r="D3110" t="s">
        <v>5443</v>
      </c>
      <c r="E3110" t="s">
        <v>5444</v>
      </c>
      <c r="F3110" t="s">
        <v>15</v>
      </c>
      <c r="G3110" t="s">
        <v>16</v>
      </c>
      <c r="H3110">
        <v>83000000</v>
      </c>
      <c r="I3110">
        <v>5.7</v>
      </c>
      <c r="J3110" t="str">
        <f>IF(ISNUMBER(SEARCH("|",D3110)),LEFT(D3110,SEARCH("|",D3110)-1),D3110)</f>
        <v>Action</v>
      </c>
      <c r="K3110">
        <f>(C3110-H3110)</f>
        <v>-16137932</v>
      </c>
      <c r="L3110">
        <f>CORREL(H3110:H6895,C3110:C6895)</f>
        <v>3.9223657397515679E-3</v>
      </c>
    </row>
    <row r="3111" spans="1:12">
      <c r="A3111" t="s">
        <v>5445</v>
      </c>
      <c r="B3111">
        <v>93</v>
      </c>
      <c r="C3111">
        <v>3749061</v>
      </c>
      <c r="D3111" t="s">
        <v>130</v>
      </c>
      <c r="E3111" t="s">
        <v>5446</v>
      </c>
      <c r="F3111" t="s">
        <v>15</v>
      </c>
      <c r="G3111" t="s">
        <v>16</v>
      </c>
      <c r="H3111">
        <v>20000000</v>
      </c>
      <c r="I3111">
        <v>4.9000000000000004</v>
      </c>
      <c r="J3111" t="str">
        <f>IF(ISNUMBER(SEARCH("|",D3111)),LEFT(D3111,SEARCH("|",D3111)-1),D3111)</f>
        <v>Action</v>
      </c>
      <c r="K3111">
        <f>(C3111-H3111)</f>
        <v>-16250939</v>
      </c>
      <c r="L3111">
        <f>CORREL(H3111:H6896,C3111:C6896)</f>
        <v>4.0137989979019449E-3</v>
      </c>
    </row>
    <row r="3112" spans="1:12">
      <c r="A3112" t="s">
        <v>1340</v>
      </c>
      <c r="B3112">
        <v>87</v>
      </c>
      <c r="C3112">
        <v>33643461</v>
      </c>
      <c r="D3112" t="s">
        <v>70</v>
      </c>
      <c r="E3112" t="s">
        <v>5447</v>
      </c>
      <c r="F3112" t="s">
        <v>15</v>
      </c>
      <c r="G3112" t="s">
        <v>16</v>
      </c>
      <c r="H3112">
        <v>50000000</v>
      </c>
      <c r="I3112">
        <v>4.2</v>
      </c>
      <c r="J3112" t="str">
        <f>IF(ISNUMBER(SEARCH("|",D3112)),LEFT(D3112,SEARCH("|",D3112)-1),D3112)</f>
        <v>Comedy</v>
      </c>
      <c r="K3112">
        <f>(C3112-H3112)</f>
        <v>-16356539</v>
      </c>
      <c r="L3112">
        <f>CORREL(H3112:H6897,C3112:C6897)</f>
        <v>3.8161776372606878E-3</v>
      </c>
    </row>
    <row r="3113" spans="1:12">
      <c r="A3113" t="s">
        <v>1801</v>
      </c>
      <c r="B3113">
        <v>132</v>
      </c>
      <c r="C3113">
        <v>8600000</v>
      </c>
      <c r="D3113" t="s">
        <v>5448</v>
      </c>
      <c r="E3113" t="s">
        <v>5449</v>
      </c>
      <c r="F3113" t="s">
        <v>15</v>
      </c>
      <c r="G3113" t="s">
        <v>153</v>
      </c>
      <c r="H3113">
        <v>25000000</v>
      </c>
      <c r="I3113">
        <v>7</v>
      </c>
      <c r="J3113" t="str">
        <f>IF(ISNUMBER(SEARCH("|",D3113)),LEFT(D3113,SEARCH("|",D3113)-1),D3113)</f>
        <v>Action</v>
      </c>
      <c r="K3113">
        <f>(C3113-H3113)</f>
        <v>-16400000</v>
      </c>
      <c r="L3113">
        <f>CORREL(H3113:H6898,C3113:C6898)</f>
        <v>3.8381270523745068E-3</v>
      </c>
    </row>
    <row r="3114" spans="1:12">
      <c r="A3114" t="s">
        <v>295</v>
      </c>
      <c r="B3114">
        <v>122</v>
      </c>
      <c r="C3114">
        <v>18593156</v>
      </c>
      <c r="D3114" t="s">
        <v>256</v>
      </c>
      <c r="E3114" t="s">
        <v>5450</v>
      </c>
      <c r="F3114" t="s">
        <v>15</v>
      </c>
      <c r="G3114" t="s">
        <v>16</v>
      </c>
      <c r="H3114">
        <v>35000000</v>
      </c>
      <c r="I3114">
        <v>7.7</v>
      </c>
      <c r="J3114" t="str">
        <f>IF(ISNUMBER(SEARCH("|",D3114)),LEFT(D3114,SEARCH("|",D3114)-1),D3114)</f>
        <v>Drama</v>
      </c>
      <c r="K3114">
        <f>(C3114-H3114)</f>
        <v>-16406844</v>
      </c>
      <c r="L3114">
        <f>CORREL(H3114:H6899,C3114:C6899)</f>
        <v>3.6858296365817702E-3</v>
      </c>
    </row>
    <row r="3115" spans="1:12">
      <c r="A3115" t="s">
        <v>2348</v>
      </c>
      <c r="B3115">
        <v>110</v>
      </c>
      <c r="C3115">
        <v>38553833</v>
      </c>
      <c r="D3115" t="s">
        <v>5451</v>
      </c>
      <c r="E3115" t="s">
        <v>5452</v>
      </c>
      <c r="F3115" t="s">
        <v>15</v>
      </c>
      <c r="G3115" t="s">
        <v>16</v>
      </c>
      <c r="H3115">
        <v>55000000</v>
      </c>
      <c r="I3115">
        <v>6.8</v>
      </c>
      <c r="J3115" t="str">
        <f>IF(ISNUMBER(SEARCH("|",D3115)),LEFT(D3115,SEARCH("|",D3115)-1),D3115)</f>
        <v>Adventure</v>
      </c>
      <c r="K3115">
        <f>(C3115-H3115)</f>
        <v>-16446167</v>
      </c>
      <c r="L3115">
        <f>CORREL(H3115:H6900,C3115:C6900)</f>
        <v>3.6153187832609012E-3</v>
      </c>
    </row>
    <row r="3116" spans="1:12">
      <c r="A3116" t="s">
        <v>1393</v>
      </c>
      <c r="B3116">
        <v>114</v>
      </c>
      <c r="C3116">
        <v>3519627</v>
      </c>
      <c r="D3116" t="s">
        <v>882</v>
      </c>
      <c r="E3116" t="s">
        <v>5453</v>
      </c>
      <c r="F3116" t="s">
        <v>15</v>
      </c>
      <c r="G3116" t="s">
        <v>16</v>
      </c>
      <c r="H3116">
        <v>20000000</v>
      </c>
      <c r="I3116">
        <v>6.9</v>
      </c>
      <c r="J3116" t="str">
        <f>IF(ISNUMBER(SEARCH("|",D3116)),LEFT(D3116,SEARCH("|",D3116)-1),D3116)</f>
        <v>Adventure</v>
      </c>
      <c r="K3116">
        <f>(C3116-H3116)</f>
        <v>-16480373</v>
      </c>
      <c r="L3116">
        <f>CORREL(H3116:H6901,C3116:C6901)</f>
        <v>3.6591279586406645E-3</v>
      </c>
    </row>
    <row r="3117" spans="1:12">
      <c r="A3117" t="s">
        <v>1920</v>
      </c>
      <c r="B3117">
        <v>95</v>
      </c>
      <c r="C3117">
        <v>33422806</v>
      </c>
      <c r="D3117" t="s">
        <v>3374</v>
      </c>
      <c r="E3117" t="s">
        <v>5454</v>
      </c>
      <c r="F3117" t="s">
        <v>15</v>
      </c>
      <c r="G3117" t="s">
        <v>16</v>
      </c>
      <c r="H3117">
        <v>50000000</v>
      </c>
      <c r="I3117">
        <v>4.8</v>
      </c>
      <c r="J3117" t="str">
        <f>IF(ISNUMBER(SEARCH("|",D3117)),LEFT(D3117,SEARCH("|",D3117)-1),D3117)</f>
        <v>Adventure</v>
      </c>
      <c r="K3117">
        <f>(C3117-H3117)</f>
        <v>-16577194</v>
      </c>
      <c r="L3117">
        <f>CORREL(H3117:H6902,C3117:C6902)</f>
        <v>3.4576694870072293E-3</v>
      </c>
    </row>
    <row r="3118" spans="1:12">
      <c r="A3118" t="s">
        <v>3576</v>
      </c>
      <c r="B3118">
        <v>122</v>
      </c>
      <c r="C3118">
        <v>220914</v>
      </c>
      <c r="D3118" t="s">
        <v>922</v>
      </c>
      <c r="E3118" t="s">
        <v>5455</v>
      </c>
      <c r="F3118" t="s">
        <v>15</v>
      </c>
      <c r="G3118" t="s">
        <v>16</v>
      </c>
      <c r="H3118">
        <v>16800000</v>
      </c>
      <c r="I3118">
        <v>6.5</v>
      </c>
      <c r="J3118" t="str">
        <f>IF(ISNUMBER(SEARCH("|",D3118)),LEFT(D3118,SEARCH("|",D3118)-1),D3118)</f>
        <v>Biography</v>
      </c>
      <c r="K3118">
        <f>(C3118-H3118)</f>
        <v>-16579086</v>
      </c>
      <c r="L3118">
        <f>CORREL(H3118:H6903,C3118:C6903)</f>
        <v>3.4783193166800009E-3</v>
      </c>
    </row>
    <row r="3119" spans="1:12">
      <c r="A3119" t="s">
        <v>961</v>
      </c>
      <c r="B3119">
        <v>145</v>
      </c>
      <c r="C3119">
        <v>4398392</v>
      </c>
      <c r="D3119" t="s">
        <v>5456</v>
      </c>
      <c r="E3119" t="s">
        <v>5457</v>
      </c>
      <c r="F3119" t="s">
        <v>4334</v>
      </c>
      <c r="G3119" t="s">
        <v>4335</v>
      </c>
      <c r="H3119">
        <v>21000000</v>
      </c>
      <c r="I3119">
        <v>7.8</v>
      </c>
      <c r="J3119" t="str">
        <f>IF(ISNUMBER(SEARCH("|",D3119)),LEFT(D3119,SEARCH("|",D3119)-1),D3119)</f>
        <v>Drama</v>
      </c>
      <c r="K3119">
        <f>(C3119-H3119)</f>
        <v>-16601608</v>
      </c>
      <c r="L3119">
        <f>CORREL(H3119:H6904,C3119:C6904)</f>
        <v>3.2423246860766044E-3</v>
      </c>
    </row>
    <row r="3120" spans="1:12">
      <c r="A3120" t="s">
        <v>5458</v>
      </c>
      <c r="B3120">
        <v>131</v>
      </c>
      <c r="C3120">
        <v>51396781</v>
      </c>
      <c r="D3120" t="s">
        <v>1817</v>
      </c>
      <c r="E3120" t="s">
        <v>5459</v>
      </c>
      <c r="F3120" t="s">
        <v>15</v>
      </c>
      <c r="G3120" t="s">
        <v>16</v>
      </c>
      <c r="H3120">
        <v>68000000</v>
      </c>
      <c r="I3120">
        <v>7.6</v>
      </c>
      <c r="J3120" t="str">
        <f>IF(ISNUMBER(SEARCH("|",D3120)),LEFT(D3120,SEARCH("|",D3120)-1),D3120)</f>
        <v>Drama</v>
      </c>
      <c r="K3120">
        <f>(C3120-H3120)</f>
        <v>-16603219</v>
      </c>
      <c r="L3120">
        <f>CORREL(H3120:H6905,C3120:C6905)</f>
        <v>3.0480174894469444E-3</v>
      </c>
    </row>
    <row r="3121" spans="1:12">
      <c r="A3121" t="s">
        <v>444</v>
      </c>
      <c r="B3121">
        <v>124</v>
      </c>
      <c r="C3121">
        <v>133382309</v>
      </c>
      <c r="D3121" t="s">
        <v>473</v>
      </c>
      <c r="E3121" t="s">
        <v>5460</v>
      </c>
      <c r="F3121" t="s">
        <v>15</v>
      </c>
      <c r="G3121" t="s">
        <v>16</v>
      </c>
      <c r="H3121">
        <v>150000000</v>
      </c>
      <c r="I3121">
        <v>6.9</v>
      </c>
      <c r="J3121" t="str">
        <f>IF(ISNUMBER(SEARCH("|",D3121)),LEFT(D3121,SEARCH("|",D3121)-1),D3121)</f>
        <v>Action</v>
      </c>
      <c r="K3121">
        <f>(C3121-H3121)</f>
        <v>-16617691</v>
      </c>
      <c r="L3121">
        <f>CORREL(H3121:H6906,C3121:C6906)</f>
        <v>3.1306223121730314E-3</v>
      </c>
    </row>
    <row r="3122" spans="1:12">
      <c r="A3122" t="s">
        <v>295</v>
      </c>
      <c r="B3122">
        <v>146</v>
      </c>
      <c r="C3122">
        <v>133375846</v>
      </c>
      <c r="D3122" t="s">
        <v>552</v>
      </c>
      <c r="E3122" t="s">
        <v>5461</v>
      </c>
      <c r="F3122" t="s">
        <v>15</v>
      </c>
      <c r="G3122" t="s">
        <v>16</v>
      </c>
      <c r="H3122">
        <v>150000000</v>
      </c>
      <c r="I3122">
        <v>6.7</v>
      </c>
      <c r="J3122" t="str">
        <f>IF(ISNUMBER(SEARCH("|",D3122)),LEFT(D3122,SEARCH("|",D3122)-1),D3122)</f>
        <v>Mystery</v>
      </c>
      <c r="K3122">
        <f>(C3122-H3122)</f>
        <v>-16624154</v>
      </c>
      <c r="L3122">
        <f>CORREL(H3122:H6907,C3122:C6907)</f>
        <v>2.8050788878849794E-3</v>
      </c>
    </row>
    <row r="3123" spans="1:12">
      <c r="A3123" t="s">
        <v>706</v>
      </c>
      <c r="B3123">
        <v>100</v>
      </c>
      <c r="C3123">
        <v>43337279</v>
      </c>
      <c r="D3123" t="s">
        <v>190</v>
      </c>
      <c r="E3123" t="s">
        <v>5462</v>
      </c>
      <c r="F3123" t="s">
        <v>15</v>
      </c>
      <c r="G3123" t="s">
        <v>16</v>
      </c>
      <c r="H3123">
        <v>60000000</v>
      </c>
      <c r="I3123">
        <v>4.9000000000000004</v>
      </c>
      <c r="J3123" t="str">
        <f>IF(ISNUMBER(SEARCH("|",D3123)),LEFT(D3123,SEARCH("|",D3123)-1),D3123)</f>
        <v>Adventure</v>
      </c>
      <c r="K3123">
        <f>(C3123-H3123)</f>
        <v>-16662721</v>
      </c>
      <c r="L3123">
        <f>CORREL(H3123:H6908,C3123:C6908)</f>
        <v>2.4737959457437906E-3</v>
      </c>
    </row>
    <row r="3124" spans="1:12">
      <c r="A3124" t="s">
        <v>1714</v>
      </c>
      <c r="B3124">
        <v>126</v>
      </c>
      <c r="C3124">
        <v>18324242</v>
      </c>
      <c r="D3124" t="s">
        <v>256</v>
      </c>
      <c r="E3124" t="s">
        <v>5463</v>
      </c>
      <c r="F3124" t="s">
        <v>15</v>
      </c>
      <c r="G3124" t="s">
        <v>16</v>
      </c>
      <c r="H3124">
        <v>35000000</v>
      </c>
      <c r="I3124">
        <v>7.3</v>
      </c>
      <c r="J3124" t="str">
        <f>IF(ISNUMBER(SEARCH("|",D3124)),LEFT(D3124,SEARCH("|",D3124)-1),D3124)</f>
        <v>Drama</v>
      </c>
      <c r="K3124">
        <f>(C3124-H3124)</f>
        <v>-16675758</v>
      </c>
      <c r="L3124">
        <f>CORREL(H3124:H6909,C3124:C6909)</f>
        <v>2.5375325808563074E-3</v>
      </c>
    </row>
    <row r="3125" spans="1:12">
      <c r="A3125" t="s">
        <v>652</v>
      </c>
      <c r="B3125">
        <v>120</v>
      </c>
      <c r="C3125">
        <v>18317151</v>
      </c>
      <c r="D3125" t="s">
        <v>242</v>
      </c>
      <c r="E3125" t="s">
        <v>5464</v>
      </c>
      <c r="F3125" t="s">
        <v>15</v>
      </c>
      <c r="G3125" t="s">
        <v>16</v>
      </c>
      <c r="H3125">
        <v>35000000</v>
      </c>
      <c r="I3125">
        <v>6.7</v>
      </c>
      <c r="J3125" t="str">
        <f>IF(ISNUMBER(SEARCH("|",D3125)),LEFT(D3125,SEARCH("|",D3125)-1),D3125)</f>
        <v>Comedy</v>
      </c>
      <c r="K3125">
        <f>(C3125-H3125)</f>
        <v>-16682849</v>
      </c>
      <c r="L3125">
        <f>CORREL(H3125:H6910,C3125:C6910)</f>
        <v>2.4648662801674383E-3</v>
      </c>
    </row>
    <row r="3126" spans="1:12">
      <c r="A3126" t="s">
        <v>2952</v>
      </c>
      <c r="B3126">
        <v>125</v>
      </c>
      <c r="C3126">
        <v>18306166</v>
      </c>
      <c r="D3126" t="s">
        <v>4818</v>
      </c>
      <c r="E3126" t="s">
        <v>5465</v>
      </c>
      <c r="F3126" t="s">
        <v>15</v>
      </c>
      <c r="G3126" t="s">
        <v>153</v>
      </c>
      <c r="H3126">
        <v>35000000</v>
      </c>
      <c r="I3126">
        <v>6.5</v>
      </c>
      <c r="J3126" t="str">
        <f>IF(ISNUMBER(SEARCH("|",D3126)),LEFT(D3126,SEARCH("|",D3126)-1),D3126)</f>
        <v>Adventure</v>
      </c>
      <c r="K3126">
        <f>(C3126-H3126)</f>
        <v>-16693834</v>
      </c>
      <c r="L3126">
        <f>CORREL(H3126:H6911,C3126:C6911)</f>
        <v>2.3919186273595023E-3</v>
      </c>
    </row>
    <row r="3127" spans="1:12">
      <c r="A3127" t="s">
        <v>1152</v>
      </c>
      <c r="B3127">
        <v>123</v>
      </c>
      <c r="C3127">
        <v>10297897</v>
      </c>
      <c r="D3127" t="s">
        <v>5466</v>
      </c>
      <c r="E3127" t="s">
        <v>5467</v>
      </c>
      <c r="F3127" t="s">
        <v>15</v>
      </c>
      <c r="G3127" t="s">
        <v>16</v>
      </c>
      <c r="H3127">
        <v>27000000</v>
      </c>
      <c r="I3127">
        <v>6</v>
      </c>
      <c r="J3127" t="str">
        <f>IF(ISNUMBER(SEARCH("|",D3127)),LEFT(D3127,SEARCH("|",D3127)-1),D3127)</f>
        <v>Action</v>
      </c>
      <c r="K3127">
        <f>(C3127-H3127)</f>
        <v>-16702103</v>
      </c>
      <c r="L3127">
        <f>CORREL(H3127:H6912,C3127:C6912)</f>
        <v>2.3186622238182092E-3</v>
      </c>
    </row>
    <row r="3128" spans="1:12">
      <c r="A3128" t="s">
        <v>3887</v>
      </c>
      <c r="B3128">
        <v>160</v>
      </c>
      <c r="C3128">
        <v>273420</v>
      </c>
      <c r="D3128" t="s">
        <v>5468</v>
      </c>
      <c r="E3128" t="s">
        <v>5469</v>
      </c>
      <c r="F3128" t="s">
        <v>15</v>
      </c>
      <c r="G3128" t="s">
        <v>357</v>
      </c>
      <c r="H3128">
        <v>17000000</v>
      </c>
      <c r="I3128">
        <v>5.5</v>
      </c>
      <c r="J3128" t="str">
        <f>IF(ISNUMBER(SEARCH("|",D3128)),LEFT(D3128,SEARCH("|",D3128)-1),D3128)</f>
        <v>Comedy</v>
      </c>
      <c r="K3128">
        <f>(C3128-H3128)</f>
        <v>-16726580</v>
      </c>
      <c r="L3128">
        <f>CORREL(H3128:H6913,C3128:C6913)</f>
        <v>2.1783647036002561E-3</v>
      </c>
    </row>
    <row r="3129" spans="1:12">
      <c r="A3129" t="s">
        <v>4499</v>
      </c>
      <c r="B3129">
        <v>118</v>
      </c>
      <c r="C3129">
        <v>6144806</v>
      </c>
      <c r="D3129" t="s">
        <v>2817</v>
      </c>
      <c r="E3129" t="s">
        <v>5470</v>
      </c>
      <c r="F3129" t="s">
        <v>15</v>
      </c>
      <c r="G3129" t="s">
        <v>16</v>
      </c>
      <c r="H3129">
        <v>23000000</v>
      </c>
      <c r="I3129">
        <v>6.7</v>
      </c>
      <c r="J3129" t="str">
        <f>IF(ISNUMBER(SEARCH("|",D3129)),LEFT(D3129,SEARCH("|",D3129)-1),D3129)</f>
        <v>Biography</v>
      </c>
      <c r="K3129">
        <f>(C3129-H3129)</f>
        <v>-16855194</v>
      </c>
      <c r="L3129">
        <f>CORREL(H3129:H6914,C3129:C6914)</f>
        <v>1.9381512513819454E-3</v>
      </c>
    </row>
    <row r="3130" spans="1:12">
      <c r="A3130" t="s">
        <v>5471</v>
      </c>
      <c r="B3130">
        <v>92</v>
      </c>
      <c r="C3130">
        <v>2119994</v>
      </c>
      <c r="D3130" t="s">
        <v>5472</v>
      </c>
      <c r="E3130" t="s">
        <v>5473</v>
      </c>
      <c r="F3130" t="s">
        <v>15</v>
      </c>
      <c r="G3130" t="s">
        <v>16</v>
      </c>
      <c r="H3130">
        <v>19000000</v>
      </c>
      <c r="I3130">
        <v>5.7</v>
      </c>
      <c r="J3130" t="str">
        <f>IF(ISNUMBER(SEARCH("|",D3130)),LEFT(D3130,SEARCH("|",D3130)-1),D3130)</f>
        <v>Family</v>
      </c>
      <c r="K3130">
        <f>(C3130-H3130)</f>
        <v>-16880006</v>
      </c>
      <c r="L3130">
        <f>CORREL(H3130:H6915,C3130:C6915)</f>
        <v>1.7577220363348659E-3</v>
      </c>
    </row>
    <row r="3131" spans="1:12">
      <c r="A3131" t="s">
        <v>2377</v>
      </c>
      <c r="B3131">
        <v>116</v>
      </c>
      <c r="C3131">
        <v>43119879</v>
      </c>
      <c r="D3131" t="s">
        <v>18</v>
      </c>
      <c r="E3131" t="s">
        <v>5474</v>
      </c>
      <c r="F3131" t="s">
        <v>15</v>
      </c>
      <c r="G3131" t="s">
        <v>16</v>
      </c>
      <c r="H3131">
        <v>60000000</v>
      </c>
      <c r="I3131">
        <v>6.4</v>
      </c>
      <c r="J3131" t="str">
        <f>IF(ISNUMBER(SEARCH("|",D3131)),LEFT(D3131,SEARCH("|",D3131)-1),D3131)</f>
        <v>Action</v>
      </c>
      <c r="K3131">
        <f>(C3131-H3131)</f>
        <v>-16880121</v>
      </c>
      <c r="L3131">
        <f>CORREL(H3131:H6916,C3131:C6916)</f>
        <v>1.5357388893602691E-3</v>
      </c>
    </row>
    <row r="3132" spans="1:12">
      <c r="A3132" t="s">
        <v>5475</v>
      </c>
      <c r="B3132">
        <v>120</v>
      </c>
      <c r="C3132">
        <v>106869</v>
      </c>
      <c r="D3132" t="s">
        <v>864</v>
      </c>
      <c r="E3132" t="s">
        <v>5476</v>
      </c>
      <c r="F3132" t="s">
        <v>15</v>
      </c>
      <c r="G3132" t="s">
        <v>357</v>
      </c>
      <c r="H3132">
        <v>17000000</v>
      </c>
      <c r="I3132">
        <v>6.6</v>
      </c>
      <c r="J3132" t="str">
        <f>IF(ISNUMBER(SEARCH("|",D3132)),LEFT(D3132,SEARCH("|",D3132)-1),D3132)</f>
        <v>Crime</v>
      </c>
      <c r="K3132">
        <f>(C3132-H3132)</f>
        <v>-16893131</v>
      </c>
      <c r="L3132">
        <f>CORREL(H3132:H6917,C3132:C6917)</f>
        <v>1.5988641438122141E-3</v>
      </c>
    </row>
    <row r="3133" spans="1:12">
      <c r="A3133" t="s">
        <v>2137</v>
      </c>
      <c r="B3133">
        <v>101</v>
      </c>
      <c r="C3133">
        <v>43060566</v>
      </c>
      <c r="D3133" t="s">
        <v>470</v>
      </c>
      <c r="E3133" t="s">
        <v>5477</v>
      </c>
      <c r="F3133" t="s">
        <v>15</v>
      </c>
      <c r="G3133" t="s">
        <v>16</v>
      </c>
      <c r="H3133">
        <v>60000000</v>
      </c>
      <c r="I3133">
        <v>6.2</v>
      </c>
      <c r="J3133" t="str">
        <f>IF(ISNUMBER(SEARCH("|",D3133)),LEFT(D3133,SEARCH("|",D3133)-1),D3133)</f>
        <v>Action</v>
      </c>
      <c r="K3133">
        <f>(C3133-H3133)</f>
        <v>-16939434</v>
      </c>
      <c r="L3133">
        <f>CORREL(H3133:H6918,C3133:C6918)</f>
        <v>1.3543829454694975E-3</v>
      </c>
    </row>
    <row r="3134" spans="1:12">
      <c r="A3134" t="s">
        <v>863</v>
      </c>
      <c r="B3134">
        <v>133</v>
      </c>
      <c r="C3134">
        <v>11030963</v>
      </c>
      <c r="D3134" t="s">
        <v>695</v>
      </c>
      <c r="E3134" t="s">
        <v>5478</v>
      </c>
      <c r="F3134" t="s">
        <v>15</v>
      </c>
      <c r="G3134" t="s">
        <v>153</v>
      </c>
      <c r="H3134">
        <v>28000000</v>
      </c>
      <c r="I3134">
        <v>7.1</v>
      </c>
      <c r="J3134" t="str">
        <f>IF(ISNUMBER(SEARCH("|",D3134)),LEFT(D3134,SEARCH("|",D3134)-1),D3134)</f>
        <v>Biography</v>
      </c>
      <c r="K3134">
        <f>(C3134-H3134)</f>
        <v>-16969037</v>
      </c>
      <c r="L3134">
        <f>CORREL(H3134:H6919,C3134:C6919)</f>
        <v>1.417417546302044E-3</v>
      </c>
    </row>
    <row r="3135" spans="1:12">
      <c r="A3135" t="s">
        <v>871</v>
      </c>
      <c r="B3135">
        <v>101</v>
      </c>
      <c r="C3135">
        <v>12987647</v>
      </c>
      <c r="D3135" t="s">
        <v>5479</v>
      </c>
      <c r="E3135" t="s">
        <v>5480</v>
      </c>
      <c r="F3135" t="s">
        <v>15</v>
      </c>
      <c r="G3135" t="s">
        <v>153</v>
      </c>
      <c r="H3135">
        <v>30000000</v>
      </c>
      <c r="I3135">
        <v>7.1</v>
      </c>
      <c r="J3135" t="str">
        <f>IF(ISNUMBER(SEARCH("|",D3135)),LEFT(D3135,SEARCH("|",D3135)-1),D3135)</f>
        <v>Drama</v>
      </c>
      <c r="K3135">
        <f>(C3135-H3135)</f>
        <v>-17012353</v>
      </c>
      <c r="L3135">
        <f>CORREL(H3135:H6920,C3135:C6920)</f>
        <v>1.2810247097741854E-3</v>
      </c>
    </row>
    <row r="3136" spans="1:12">
      <c r="A3136" t="s">
        <v>1208</v>
      </c>
      <c r="B3136">
        <v>108</v>
      </c>
      <c r="C3136">
        <v>10907291</v>
      </c>
      <c r="D3136" t="s">
        <v>5481</v>
      </c>
      <c r="E3136" t="s">
        <v>5482</v>
      </c>
      <c r="F3136" t="s">
        <v>15</v>
      </c>
      <c r="G3136" t="s">
        <v>16</v>
      </c>
      <c r="H3136">
        <v>28000000</v>
      </c>
      <c r="I3136">
        <v>5.8</v>
      </c>
      <c r="J3136" t="str">
        <f>IF(ISNUMBER(SEARCH("|",D3136)),LEFT(D3136,SEARCH("|",D3136)-1),D3136)</f>
        <v>Action</v>
      </c>
      <c r="K3136">
        <f>(C3136-H3136)</f>
        <v>-17092709</v>
      </c>
      <c r="L3136">
        <f>CORREL(H3136:H6921,C3136:C6921)</f>
        <v>1.1615608313495097E-3</v>
      </c>
    </row>
    <row r="3137" spans="1:12">
      <c r="A3137" t="s">
        <v>4472</v>
      </c>
      <c r="B3137">
        <v>114</v>
      </c>
      <c r="C3137">
        <v>12831121</v>
      </c>
      <c r="D3137" t="s">
        <v>966</v>
      </c>
      <c r="E3137" t="s">
        <v>5483</v>
      </c>
      <c r="F3137" t="s">
        <v>15</v>
      </c>
      <c r="G3137" t="s">
        <v>16</v>
      </c>
      <c r="H3137">
        <v>30000000</v>
      </c>
      <c r="I3137">
        <v>7</v>
      </c>
      <c r="J3137" t="str">
        <f>IF(ISNUMBER(SEARCH("|",D3137)),LEFT(D3137,SEARCH("|",D3137)-1),D3137)</f>
        <v>Drama</v>
      </c>
      <c r="K3137">
        <f>(C3137-H3137)</f>
        <v>-17168879</v>
      </c>
      <c r="L3137">
        <f>CORREL(H3137:H6922,C3137:C6922)</f>
        <v>1.0233053160079882E-3</v>
      </c>
    </row>
    <row r="3138" spans="1:12">
      <c r="A3138" t="s">
        <v>5484</v>
      </c>
      <c r="B3138">
        <v>116</v>
      </c>
      <c r="C3138">
        <v>325491</v>
      </c>
      <c r="D3138" t="s">
        <v>716</v>
      </c>
      <c r="E3138" t="s">
        <v>5485</v>
      </c>
      <c r="F3138" t="s">
        <v>15</v>
      </c>
      <c r="G3138" t="s">
        <v>16</v>
      </c>
      <c r="H3138">
        <v>17500000</v>
      </c>
      <c r="I3138">
        <v>6</v>
      </c>
      <c r="J3138" t="str">
        <f>IF(ISNUMBER(SEARCH("|",D3138)),LEFT(D3138,SEARCH("|",D3138)-1),D3138)</f>
        <v>Crime</v>
      </c>
      <c r="K3138">
        <f>(C3138-H3138)</f>
        <v>-17174509</v>
      </c>
      <c r="L3138">
        <f>CORREL(H3138:H6923,C3138:C6923)</f>
        <v>9.0182655439825581E-4</v>
      </c>
    </row>
    <row r="3139" spans="1:12">
      <c r="A3139" t="s">
        <v>4823</v>
      </c>
      <c r="B3139">
        <v>113</v>
      </c>
      <c r="C3139">
        <v>14268533</v>
      </c>
      <c r="D3139" t="s">
        <v>5486</v>
      </c>
      <c r="E3139" t="s">
        <v>5487</v>
      </c>
      <c r="F3139" t="s">
        <v>15</v>
      </c>
      <c r="G3139" t="s">
        <v>153</v>
      </c>
      <c r="H3139">
        <v>31500000</v>
      </c>
      <c r="I3139">
        <v>6.3</v>
      </c>
      <c r="J3139" t="str">
        <f>IF(ISNUMBER(SEARCH("|",D3139)),LEFT(D3139,SEARCH("|",D3139)-1),D3139)</f>
        <v>Action</v>
      </c>
      <c r="K3139">
        <f>(C3139-H3139)</f>
        <v>-17231467</v>
      </c>
      <c r="L3139">
        <f>CORREL(H3139:H6924,C3139:C6924)</f>
        <v>6.5659106581542168E-4</v>
      </c>
    </row>
    <row r="3140" spans="1:12">
      <c r="A3140" t="s">
        <v>50</v>
      </c>
      <c r="B3140">
        <v>129</v>
      </c>
      <c r="C3140">
        <v>32741596</v>
      </c>
      <c r="D3140" t="s">
        <v>2549</v>
      </c>
      <c r="E3140" t="s">
        <v>5488</v>
      </c>
      <c r="F3140" t="s">
        <v>15</v>
      </c>
      <c r="G3140" t="s">
        <v>16</v>
      </c>
      <c r="H3140">
        <v>50000000</v>
      </c>
      <c r="I3140">
        <v>6.5</v>
      </c>
      <c r="J3140" t="str">
        <f>IF(ISNUMBER(SEARCH("|",D3140)),LEFT(D3140,SEARCH("|",D3140)-1),D3140)</f>
        <v>Drama</v>
      </c>
      <c r="K3140">
        <f>(C3140-H3140)</f>
        <v>-17258404</v>
      </c>
      <c r="L3140">
        <f>CORREL(H3140:H6925,C3140:C6925)</f>
        <v>5.4655093161080123E-4</v>
      </c>
    </row>
    <row r="3141" spans="1:12">
      <c r="A3141" t="s">
        <v>5489</v>
      </c>
      <c r="B3141">
        <v>86</v>
      </c>
      <c r="C3141">
        <v>22717758</v>
      </c>
      <c r="D3141" t="s">
        <v>5490</v>
      </c>
      <c r="E3141" t="s">
        <v>5491</v>
      </c>
      <c r="F3141" t="s">
        <v>15</v>
      </c>
      <c r="G3141" t="s">
        <v>16</v>
      </c>
      <c r="H3141">
        <v>40000000</v>
      </c>
      <c r="I3141">
        <v>6.2</v>
      </c>
      <c r="J3141" t="str">
        <f>IF(ISNUMBER(SEARCH("|",D3141)),LEFT(D3141,SEARCH("|",D3141)-1),D3141)</f>
        <v>Adventure</v>
      </c>
      <c r="K3141">
        <f>(C3141-H3141)</f>
        <v>-17282242</v>
      </c>
      <c r="L3141">
        <f>CORREL(H3141:H6926,C3141:C6926)</f>
        <v>5.6411758453988052E-4</v>
      </c>
    </row>
    <row r="3142" spans="1:12">
      <c r="A3142" t="s">
        <v>5424</v>
      </c>
      <c r="B3142">
        <v>150</v>
      </c>
      <c r="C3142">
        <v>12712093</v>
      </c>
      <c r="D3142" t="s">
        <v>343</v>
      </c>
      <c r="E3142" t="s">
        <v>5492</v>
      </c>
      <c r="F3142" t="s">
        <v>15</v>
      </c>
      <c r="G3142" t="s">
        <v>16</v>
      </c>
      <c r="H3142">
        <v>30000000</v>
      </c>
      <c r="I3142">
        <v>6.7</v>
      </c>
      <c r="J3142" t="str">
        <f>IF(ISNUMBER(SEARCH("|",D3142)),LEFT(D3142,SEARCH("|",D3142)-1),D3142)</f>
        <v>Biography</v>
      </c>
      <c r="K3142">
        <f>(C3142-H3142)</f>
        <v>-17287907</v>
      </c>
      <c r="L3142">
        <f>CORREL(H3142:H6927,C3142:C6927)</f>
        <v>5.1967996752838325E-4</v>
      </c>
    </row>
    <row r="3143" spans="1:12">
      <c r="A3143" t="s">
        <v>869</v>
      </c>
      <c r="B3143">
        <v>103</v>
      </c>
      <c r="C3143">
        <v>676698</v>
      </c>
      <c r="D3143" t="s">
        <v>453</v>
      </c>
      <c r="E3143" t="s">
        <v>5493</v>
      </c>
      <c r="F3143" t="s">
        <v>15</v>
      </c>
      <c r="G3143" t="s">
        <v>16</v>
      </c>
      <c r="H3143">
        <v>18000000</v>
      </c>
      <c r="I3143">
        <v>7.2</v>
      </c>
      <c r="J3143" t="str">
        <f>IF(ISNUMBER(SEARCH("|",D3143)),LEFT(D3143,SEARCH("|",D3143)-1),D3143)</f>
        <v>Crime</v>
      </c>
      <c r="K3143">
        <f>(C3143-H3143)</f>
        <v>-17323302</v>
      </c>
      <c r="L3143">
        <f>CORREL(H3143:H6928,C3143:C6928)</f>
        <v>3.954466964700324E-4</v>
      </c>
    </row>
    <row r="3144" spans="1:12">
      <c r="A3144" t="s">
        <v>5494</v>
      </c>
      <c r="B3144">
        <v>113</v>
      </c>
      <c r="C3144">
        <v>34636443</v>
      </c>
      <c r="D3144" t="s">
        <v>1645</v>
      </c>
      <c r="E3144" t="s">
        <v>5495</v>
      </c>
      <c r="F3144" t="s">
        <v>15</v>
      </c>
      <c r="G3144" t="s">
        <v>16</v>
      </c>
      <c r="H3144">
        <v>52000000</v>
      </c>
      <c r="I3144">
        <v>6.6</v>
      </c>
      <c r="J3144" t="str">
        <f>IF(ISNUMBER(SEARCH("|",D3144)),LEFT(D3144,SEARCH("|",D3144)-1),D3144)</f>
        <v>Action</v>
      </c>
      <c r="K3144">
        <f>(C3144-H3144)</f>
        <v>-17363557</v>
      </c>
      <c r="L3144">
        <f>CORREL(H3144:H6929,C3144:C6929)</f>
        <v>1.5143542932911238E-4</v>
      </c>
    </row>
    <row r="3145" spans="1:12">
      <c r="A3145" t="s">
        <v>1431</v>
      </c>
      <c r="B3145">
        <v>118</v>
      </c>
      <c r="C3145">
        <v>17609982</v>
      </c>
      <c r="D3145" t="s">
        <v>1944</v>
      </c>
      <c r="E3145" t="s">
        <v>5496</v>
      </c>
      <c r="F3145" t="s">
        <v>15</v>
      </c>
      <c r="G3145" t="s">
        <v>16</v>
      </c>
      <c r="H3145">
        <v>35000000</v>
      </c>
      <c r="I3145">
        <v>6.2</v>
      </c>
      <c r="J3145" t="str">
        <f>IF(ISNUMBER(SEARCH("|",D3145)),LEFT(D3145,SEARCH("|",D3145)-1),D3145)</f>
        <v>Action</v>
      </c>
      <c r="K3145">
        <f>(C3145-H3145)</f>
        <v>-17390018</v>
      </c>
      <c r="L3145">
        <f>CORREL(H3145:H6930,C3145:C6930)</f>
        <v>1.7850483947271032E-4</v>
      </c>
    </row>
    <row r="3146" spans="1:12">
      <c r="A3146" t="s">
        <v>143</v>
      </c>
      <c r="B3146">
        <v>134</v>
      </c>
      <c r="C3146">
        <v>37600435</v>
      </c>
      <c r="D3146" t="s">
        <v>5497</v>
      </c>
      <c r="E3146" t="s">
        <v>5498</v>
      </c>
      <c r="F3146" t="s">
        <v>15</v>
      </c>
      <c r="G3146" t="s">
        <v>16</v>
      </c>
      <c r="H3146">
        <v>55000000</v>
      </c>
      <c r="I3146">
        <v>5.9</v>
      </c>
      <c r="J3146" t="str">
        <f>IF(ISNUMBER(SEARCH("|",D3146)),LEFT(D3146,SEARCH("|",D3146)-1),D3146)</f>
        <v>Action</v>
      </c>
      <c r="K3146">
        <f>(C3146-H3146)</f>
        <v>-17399565</v>
      </c>
      <c r="L3146">
        <f>CORREL(H3146:H6931,C3146:C6931)</f>
        <v>9.4622064291711281E-5</v>
      </c>
    </row>
    <row r="3147" spans="1:12">
      <c r="A3147" t="s">
        <v>1701</v>
      </c>
      <c r="B3147">
        <v>92</v>
      </c>
      <c r="C3147">
        <v>17596256</v>
      </c>
      <c r="D3147" t="s">
        <v>70</v>
      </c>
      <c r="E3147" t="s">
        <v>5499</v>
      </c>
      <c r="F3147" t="s">
        <v>15</v>
      </c>
      <c r="G3147" t="s">
        <v>16</v>
      </c>
      <c r="H3147">
        <v>35000000</v>
      </c>
      <c r="I3147">
        <v>3.8</v>
      </c>
      <c r="J3147" t="str">
        <f>IF(ISNUMBER(SEARCH("|",D3147)),LEFT(D3147,SEARCH("|",D3147)-1),D3147)</f>
        <v>Comedy</v>
      </c>
      <c r="K3147">
        <f>(C3147-H3147)</f>
        <v>-17403744</v>
      </c>
      <c r="L3147">
        <f>CORREL(H3147:H6932,C3147:C6932)</f>
        <v>1.3585697150888761E-4</v>
      </c>
    </row>
    <row r="3148" spans="1:12">
      <c r="A3148" t="s">
        <v>446</v>
      </c>
      <c r="B3148">
        <v>118</v>
      </c>
      <c r="C3148">
        <v>34580635</v>
      </c>
      <c r="D3148" t="s">
        <v>4348</v>
      </c>
      <c r="E3148" t="s">
        <v>5500</v>
      </c>
      <c r="F3148" t="s">
        <v>15</v>
      </c>
      <c r="G3148" t="s">
        <v>153</v>
      </c>
      <c r="H3148">
        <v>52000000</v>
      </c>
      <c r="I3148">
        <v>7.4</v>
      </c>
      <c r="J3148" t="str">
        <f>IF(ISNUMBER(SEARCH("|",D3148)),LEFT(D3148,SEARCH("|",D3148)-1),D3148)</f>
        <v>Biography</v>
      </c>
      <c r="K3148">
        <f>(C3148-H3148)</f>
        <v>-17419365</v>
      </c>
      <c r="L3148">
        <f>CORREL(H3148:H6933,C3148:C6933)</f>
        <v>5.1584670526637902E-5</v>
      </c>
    </row>
    <row r="3149" spans="1:12">
      <c r="A3149" t="s">
        <v>606</v>
      </c>
      <c r="B3149">
        <v>120</v>
      </c>
      <c r="C3149">
        <v>31569268</v>
      </c>
      <c r="D3149" t="s">
        <v>1394</v>
      </c>
      <c r="E3149" t="s">
        <v>5501</v>
      </c>
      <c r="F3149" t="s">
        <v>15</v>
      </c>
      <c r="G3149" t="s">
        <v>16</v>
      </c>
      <c r="H3149">
        <v>49000000</v>
      </c>
      <c r="I3149">
        <v>6.9</v>
      </c>
      <c r="J3149" t="str">
        <f>IF(ISNUMBER(SEARCH("|",D3149)),LEFT(D3149,SEARCH("|",D3149)-1),D3149)</f>
        <v>Action</v>
      </c>
      <c r="K3149">
        <f>(C3149-H3149)</f>
        <v>-17430732</v>
      </c>
      <c r="L3149">
        <f>CORREL(H3149:H6934,C3149:C6934)</f>
        <v>7.8447719747837423E-5</v>
      </c>
    </row>
    <row r="3150" spans="1:12">
      <c r="A3150" t="s">
        <v>317</v>
      </c>
      <c r="B3150">
        <v>136</v>
      </c>
      <c r="C3150">
        <v>52474616</v>
      </c>
      <c r="D3150" t="s">
        <v>256</v>
      </c>
      <c r="E3150" t="s">
        <v>5502</v>
      </c>
      <c r="F3150" t="s">
        <v>15</v>
      </c>
      <c r="G3150" t="s">
        <v>16</v>
      </c>
      <c r="H3150">
        <v>70000000</v>
      </c>
      <c r="I3150">
        <v>6.3</v>
      </c>
      <c r="J3150" t="str">
        <f>IF(ISNUMBER(SEARCH("|",D3150)),LEFT(D3150,SEARCH("|",D3150)-1),D3150)</f>
        <v>Drama</v>
      </c>
      <c r="K3150">
        <f>(C3150-H3150)</f>
        <v>-17525384</v>
      </c>
      <c r="L3150">
        <f>CORREL(H3150:H6935,C3150:C6935)</f>
        <v>8.9329845982029599E-5</v>
      </c>
    </row>
    <row r="3151" spans="1:12">
      <c r="A3151" t="s">
        <v>5503</v>
      </c>
      <c r="B3151">
        <v>120</v>
      </c>
      <c r="C3151">
        <v>24375436</v>
      </c>
      <c r="D3151" t="s">
        <v>35</v>
      </c>
      <c r="E3151" t="s">
        <v>5504</v>
      </c>
      <c r="F3151" t="s">
        <v>15</v>
      </c>
      <c r="G3151" t="s">
        <v>16</v>
      </c>
      <c r="H3151">
        <v>42000000</v>
      </c>
      <c r="I3151">
        <v>6.1</v>
      </c>
      <c r="J3151" t="str">
        <f>IF(ISNUMBER(SEARCH("|",D3151)),LEFT(D3151,SEARCH("|",D3151)-1),D3151)</f>
        <v>Action</v>
      </c>
      <c r="K3151">
        <f>(C3151-H3151)</f>
        <v>-17624564</v>
      </c>
      <c r="L3151">
        <f>CORREL(H3151:H6936,C3151:C6936)</f>
        <v>1.7879534493674888E-4</v>
      </c>
    </row>
    <row r="3152" spans="1:12">
      <c r="A3152" t="s">
        <v>5505</v>
      </c>
      <c r="B3152">
        <v>114</v>
      </c>
      <c r="C3152">
        <v>2353728</v>
      </c>
      <c r="D3152" t="s">
        <v>5506</v>
      </c>
      <c r="E3152" t="s">
        <v>5507</v>
      </c>
      <c r="F3152" t="s">
        <v>770</v>
      </c>
      <c r="G3152" t="s">
        <v>357</v>
      </c>
      <c r="H3152">
        <v>20000000</v>
      </c>
      <c r="I3152">
        <v>6.9</v>
      </c>
      <c r="J3152" t="str">
        <f>IF(ISNUMBER(SEARCH("|",D3152)),LEFT(D3152,SEARCH("|",D3152)-1),D3152)</f>
        <v>Comedy</v>
      </c>
      <c r="K3152">
        <f>(C3152-H3152)</f>
        <v>-17646272</v>
      </c>
      <c r="L3152">
        <f>CORREL(H3152:H6937,C3152:C6937)</f>
        <v>1.4508320621698002E-4</v>
      </c>
    </row>
    <row r="3153" spans="1:12">
      <c r="A3153" t="s">
        <v>330</v>
      </c>
      <c r="B3153">
        <v>101</v>
      </c>
      <c r="C3153">
        <v>2319187</v>
      </c>
      <c r="D3153" t="s">
        <v>453</v>
      </c>
      <c r="E3153" t="s">
        <v>5508</v>
      </c>
      <c r="F3153" t="s">
        <v>15</v>
      </c>
      <c r="G3153" t="s">
        <v>153</v>
      </c>
      <c r="H3153">
        <v>20000000</v>
      </c>
      <c r="I3153">
        <v>7</v>
      </c>
      <c r="J3153" t="str">
        <f>IF(ISNUMBER(SEARCH("|",D3153)),LEFT(D3153,SEARCH("|",D3153)-1),D3153)</f>
        <v>Crime</v>
      </c>
      <c r="K3153">
        <f>(C3153-H3153)</f>
        <v>-17680813</v>
      </c>
      <c r="L3153">
        <f>CORREL(H3153:H6938,C3153:C6938)</f>
        <v>-8.2972211121658178E-5</v>
      </c>
    </row>
    <row r="3154" spans="1:12">
      <c r="A3154" t="s">
        <v>1954</v>
      </c>
      <c r="B3154">
        <v>116</v>
      </c>
      <c r="C3154">
        <v>1292527</v>
      </c>
      <c r="D3154" t="s">
        <v>5509</v>
      </c>
      <c r="E3154" t="s">
        <v>5510</v>
      </c>
      <c r="F3154" t="s">
        <v>15</v>
      </c>
      <c r="G3154" t="s">
        <v>357</v>
      </c>
      <c r="H3154">
        <v>19000000</v>
      </c>
      <c r="I3154">
        <v>6.3</v>
      </c>
      <c r="J3154" t="str">
        <f>IF(ISNUMBER(SEARCH("|",D3154)),LEFT(D3154,SEARCH("|",D3154)-1),D3154)</f>
        <v>Crime</v>
      </c>
      <c r="K3154">
        <f>(C3154-H3154)</f>
        <v>-17707473</v>
      </c>
      <c r="L3154">
        <f>CORREL(H3154:H6939,C3154:C6939)</f>
        <v>-3.1229227396806903E-4</v>
      </c>
    </row>
    <row r="3155" spans="1:12">
      <c r="A3155" t="s">
        <v>625</v>
      </c>
      <c r="B3155">
        <v>125</v>
      </c>
      <c r="C3155">
        <v>107285004</v>
      </c>
      <c r="D3155" t="s">
        <v>638</v>
      </c>
      <c r="E3155" t="s">
        <v>5511</v>
      </c>
      <c r="F3155" t="s">
        <v>15</v>
      </c>
      <c r="G3155" t="s">
        <v>16</v>
      </c>
      <c r="H3155">
        <v>125000000</v>
      </c>
      <c r="I3155">
        <v>3.7</v>
      </c>
      <c r="J3155" t="str">
        <f>IF(ISNUMBER(SEARCH("|",D3155)),LEFT(D3155,SEARCH("|",D3155)-1),D3155)</f>
        <v>Action</v>
      </c>
      <c r="K3155">
        <f>(C3155-H3155)</f>
        <v>-17714996</v>
      </c>
      <c r="L3155">
        <f>CORREL(H3155:H6940,C3155:C6940)</f>
        <v>-5.537503880880041E-4</v>
      </c>
    </row>
    <row r="3156" spans="1:12">
      <c r="A3156" t="s">
        <v>5512</v>
      </c>
      <c r="B3156">
        <v>104</v>
      </c>
      <c r="C3156">
        <v>4273372</v>
      </c>
      <c r="D3156" t="s">
        <v>565</v>
      </c>
      <c r="E3156" t="s">
        <v>5513</v>
      </c>
      <c r="F3156" t="s">
        <v>15</v>
      </c>
      <c r="G3156" t="s">
        <v>16</v>
      </c>
      <c r="H3156">
        <v>22000000</v>
      </c>
      <c r="I3156">
        <v>2.1</v>
      </c>
      <c r="J3156" t="str">
        <f>IF(ISNUMBER(SEARCH("|",D3156)),LEFT(D3156,SEARCH("|",D3156)-1),D3156)</f>
        <v>Drama</v>
      </c>
      <c r="K3156">
        <f>(C3156-H3156)</f>
        <v>-17726628</v>
      </c>
      <c r="L3156">
        <f>CORREL(H3156:H6941,C3156:C6941)</f>
        <v>-6.2438191900864764E-4</v>
      </c>
    </row>
    <row r="3157" spans="1:12">
      <c r="A3157" t="s">
        <v>5514</v>
      </c>
      <c r="B3157">
        <v>118</v>
      </c>
      <c r="C3157">
        <v>2246000</v>
      </c>
      <c r="D3157" t="s">
        <v>106</v>
      </c>
      <c r="E3157" t="s">
        <v>5515</v>
      </c>
      <c r="F3157" t="s">
        <v>15</v>
      </c>
      <c r="G3157" t="s">
        <v>16</v>
      </c>
      <c r="H3157">
        <v>20000000</v>
      </c>
      <c r="I3157">
        <v>7</v>
      </c>
      <c r="J3157" t="str">
        <f>IF(ISNUMBER(SEARCH("|",D3157)),LEFT(D3157,SEARCH("|",D3157)-1),D3157)</f>
        <v>Biography</v>
      </c>
      <c r="K3157">
        <f>(C3157-H3157)</f>
        <v>-17754000</v>
      </c>
      <c r="L3157">
        <f>CORREL(H3157:H6942,C3157:C6942)</f>
        <v>-8.3459497119437115E-4</v>
      </c>
    </row>
    <row r="3158" spans="1:12">
      <c r="A3158" t="s">
        <v>1637</v>
      </c>
      <c r="B3158">
        <v>122</v>
      </c>
      <c r="C3158">
        <v>9664316</v>
      </c>
      <c r="D3158" t="s">
        <v>493</v>
      </c>
      <c r="E3158" t="s">
        <v>5516</v>
      </c>
      <c r="F3158" t="s">
        <v>15</v>
      </c>
      <c r="G3158" t="s">
        <v>16</v>
      </c>
      <c r="H3158">
        <v>27500000</v>
      </c>
      <c r="I3158">
        <v>6.8</v>
      </c>
      <c r="J3158" t="str">
        <f>IF(ISNUMBER(SEARCH("|",D3158)),LEFT(D3158,SEARCH("|",D3158)-1),D3158)</f>
        <v>Drama</v>
      </c>
      <c r="K3158">
        <f>(C3158-H3158)</f>
        <v>-17835684</v>
      </c>
      <c r="L3158">
        <f>CORREL(H3158:H6943,C3158:C6943)</f>
        <v>-1.0674451278439964E-3</v>
      </c>
    </row>
    <row r="3159" spans="1:12">
      <c r="A3159" t="s">
        <v>949</v>
      </c>
      <c r="B3159">
        <v>116</v>
      </c>
      <c r="C3159">
        <v>7156933</v>
      </c>
      <c r="D3159" t="s">
        <v>65</v>
      </c>
      <c r="E3159" t="s">
        <v>5517</v>
      </c>
      <c r="F3159" t="s">
        <v>15</v>
      </c>
      <c r="G3159" t="s">
        <v>16</v>
      </c>
      <c r="H3159">
        <v>25000000</v>
      </c>
      <c r="I3159">
        <v>6.7</v>
      </c>
      <c r="J3159" t="str">
        <f>IF(ISNUMBER(SEARCH("|",D3159)),LEFT(D3159,SEARCH("|",D3159)-1),D3159)</f>
        <v>Comedy</v>
      </c>
      <c r="K3159">
        <f>(C3159-H3159)</f>
        <v>-17843067</v>
      </c>
      <c r="L3159">
        <f>CORREL(H3159:H6944,C3159:C6944)</f>
        <v>-1.2246657819662437E-3</v>
      </c>
    </row>
    <row r="3160" spans="1:12">
      <c r="A3160" t="s">
        <v>5518</v>
      </c>
      <c r="B3160">
        <v>121</v>
      </c>
      <c r="C3160">
        <v>127437</v>
      </c>
      <c r="D3160" t="s">
        <v>4832</v>
      </c>
      <c r="E3160" t="s">
        <v>5519</v>
      </c>
      <c r="F3160" t="s">
        <v>404</v>
      </c>
      <c r="G3160" t="s">
        <v>1190</v>
      </c>
      <c r="H3160">
        <v>18000000</v>
      </c>
      <c r="I3160">
        <v>6</v>
      </c>
      <c r="J3160" t="str">
        <f>IF(ISNUMBER(SEARCH("|",D3160)),LEFT(D3160,SEARCH("|",D3160)-1),D3160)</f>
        <v>Action</v>
      </c>
      <c r="K3160">
        <f>(C3160-H3160)</f>
        <v>-17872563</v>
      </c>
      <c r="L3160">
        <f>CORREL(H3160:H6945,C3160:C6945)</f>
        <v>-1.4072552504617909E-3</v>
      </c>
    </row>
    <row r="3161" spans="1:12">
      <c r="A3161" t="s">
        <v>5520</v>
      </c>
      <c r="B3161">
        <v>124</v>
      </c>
      <c r="C3161">
        <v>3081925</v>
      </c>
      <c r="D3161" t="s">
        <v>233</v>
      </c>
      <c r="E3161" t="s">
        <v>5521</v>
      </c>
      <c r="F3161" t="s">
        <v>15</v>
      </c>
      <c r="G3161" t="s">
        <v>16</v>
      </c>
      <c r="H3161">
        <v>21000000</v>
      </c>
      <c r="I3161">
        <v>7.5</v>
      </c>
      <c r="J3161" t="str">
        <f>IF(ISNUMBER(SEARCH("|",D3161)),LEFT(D3161,SEARCH("|",D3161)-1),D3161)</f>
        <v>Comedy</v>
      </c>
      <c r="K3161">
        <f>(C3161-H3161)</f>
        <v>-17918075</v>
      </c>
      <c r="L3161">
        <f>CORREL(H3161:H6946,C3161:C6946)</f>
        <v>-1.6662224182011644E-3</v>
      </c>
    </row>
    <row r="3162" spans="1:12">
      <c r="A3162" t="s">
        <v>1105</v>
      </c>
      <c r="B3162">
        <v>121</v>
      </c>
      <c r="C3162">
        <v>45250</v>
      </c>
      <c r="D3162" t="s">
        <v>106</v>
      </c>
      <c r="E3162" t="s">
        <v>5522</v>
      </c>
      <c r="F3162" t="s">
        <v>15</v>
      </c>
      <c r="G3162" t="s">
        <v>16</v>
      </c>
      <c r="H3162">
        <v>18000000</v>
      </c>
      <c r="I3162">
        <v>8.3000000000000007</v>
      </c>
      <c r="J3162" t="str">
        <f>IF(ISNUMBER(SEARCH("|",D3162)),LEFT(D3162,SEARCH("|",D3162)-1),D3162)</f>
        <v>Biography</v>
      </c>
      <c r="K3162">
        <f>(C3162-H3162)</f>
        <v>-17954750</v>
      </c>
      <c r="L3162">
        <f>CORREL(H3162:H6947,C3162:C6947)</f>
        <v>-1.8932360054787103E-3</v>
      </c>
    </row>
    <row r="3163" spans="1:12">
      <c r="A3163" t="s">
        <v>5523</v>
      </c>
      <c r="B3163">
        <v>124</v>
      </c>
      <c r="C3163">
        <v>2000000</v>
      </c>
      <c r="D3163" t="s">
        <v>5524</v>
      </c>
      <c r="E3163" t="s">
        <v>5525</v>
      </c>
      <c r="F3163" t="s">
        <v>15</v>
      </c>
      <c r="G3163" t="s">
        <v>16</v>
      </c>
      <c r="H3163">
        <v>20000000</v>
      </c>
      <c r="I3163">
        <v>4.5</v>
      </c>
      <c r="J3163" t="str">
        <f>IF(ISNUMBER(SEARCH("|",D3163)),LEFT(D3163,SEARCH("|",D3163)-1),D3163)</f>
        <v>Biography</v>
      </c>
      <c r="K3163">
        <f>(C3163-H3163)</f>
        <v>-18000000</v>
      </c>
      <c r="L3163">
        <f>CORREL(H3163:H6948,C3163:C6948)</f>
        <v>-2.15517732883649E-3</v>
      </c>
    </row>
    <row r="3164" spans="1:12">
      <c r="A3164" t="s">
        <v>5526</v>
      </c>
      <c r="B3164">
        <v>88</v>
      </c>
      <c r="C3164">
        <v>16988996</v>
      </c>
      <c r="D3164" t="s">
        <v>5527</v>
      </c>
      <c r="E3164" t="s">
        <v>5528</v>
      </c>
      <c r="F3164" t="s">
        <v>15</v>
      </c>
      <c r="G3164" t="s">
        <v>16</v>
      </c>
      <c r="H3164">
        <v>35000000</v>
      </c>
      <c r="I3164">
        <v>4</v>
      </c>
      <c r="J3164" t="str">
        <f>IF(ISNUMBER(SEARCH("|",D3164)),LEFT(D3164,SEARCH("|",D3164)-1),D3164)</f>
        <v>Comedy</v>
      </c>
      <c r="K3164">
        <f>(C3164-H3164)</f>
        <v>-18011004</v>
      </c>
      <c r="L3164">
        <f>CORREL(H3164:H6949,C3164:C6949)</f>
        <v>-2.3960243344089268E-3</v>
      </c>
    </row>
    <row r="3165" spans="1:12">
      <c r="A3165" t="s">
        <v>1233</v>
      </c>
      <c r="B3165">
        <v>100</v>
      </c>
      <c r="C3165">
        <v>66941559</v>
      </c>
      <c r="D3165" t="s">
        <v>230</v>
      </c>
      <c r="E3165" t="s">
        <v>5529</v>
      </c>
      <c r="F3165" t="s">
        <v>15</v>
      </c>
      <c r="G3165" t="s">
        <v>16</v>
      </c>
      <c r="H3165">
        <v>85000000</v>
      </c>
      <c r="I3165">
        <v>4.8</v>
      </c>
      <c r="J3165" t="str">
        <f>IF(ISNUMBER(SEARCH("|",D3165)),LEFT(D3165,SEARCH("|",D3165)-1),D3165)</f>
        <v>Adventure</v>
      </c>
      <c r="K3165">
        <f>(C3165-H3165)</f>
        <v>-18058441</v>
      </c>
      <c r="L3165">
        <f>CORREL(H3165:H6950,C3165:C6950)</f>
        <v>-2.4906323898003964E-3</v>
      </c>
    </row>
    <row r="3166" spans="1:12">
      <c r="A3166" t="s">
        <v>863</v>
      </c>
      <c r="B3166">
        <v>100</v>
      </c>
      <c r="C3166">
        <v>11900000</v>
      </c>
      <c r="D3166" t="s">
        <v>5530</v>
      </c>
      <c r="E3166" t="s">
        <v>5531</v>
      </c>
      <c r="F3166" t="s">
        <v>15</v>
      </c>
      <c r="G3166" t="s">
        <v>16</v>
      </c>
      <c r="H3166">
        <v>30000000</v>
      </c>
      <c r="I3166">
        <v>5.5</v>
      </c>
      <c r="J3166" t="str">
        <f>IF(ISNUMBER(SEARCH("|",D3166)),LEFT(D3166,SEARCH("|",D3166)-1),D3166)</f>
        <v>Drama</v>
      </c>
      <c r="K3166">
        <f>(C3166-H3166)</f>
        <v>-18100000</v>
      </c>
      <c r="L3166">
        <f>CORREL(H3166:H6951,C3166:C6951)</f>
        <v>-2.3895984402043722E-3</v>
      </c>
    </row>
    <row r="3167" spans="1:12">
      <c r="A3167" t="s">
        <v>5532</v>
      </c>
      <c r="B3167">
        <v>115</v>
      </c>
      <c r="C3167">
        <v>31874869</v>
      </c>
      <c r="D3167" t="s">
        <v>1137</v>
      </c>
      <c r="E3167" t="s">
        <v>5533</v>
      </c>
      <c r="F3167" t="s">
        <v>15</v>
      </c>
      <c r="G3167" t="s">
        <v>16</v>
      </c>
      <c r="H3167">
        <v>50000000</v>
      </c>
      <c r="I3167">
        <v>6.1</v>
      </c>
      <c r="J3167" t="str">
        <f>IF(ISNUMBER(SEARCH("|",D3167)),LEFT(D3167,SEARCH("|",D3167)-1),D3167)</f>
        <v>Crime</v>
      </c>
      <c r="K3167">
        <f>(C3167-H3167)</f>
        <v>-18125131</v>
      </c>
      <c r="L3167">
        <f>CORREL(H3167:H6952,C3167:C6952)</f>
        <v>-2.5296134392733057E-3</v>
      </c>
    </row>
    <row r="3168" spans="1:12">
      <c r="A3168" t="s">
        <v>526</v>
      </c>
      <c r="B3168">
        <v>132</v>
      </c>
      <c r="C3168">
        <v>29781453</v>
      </c>
      <c r="D3168" t="s">
        <v>4348</v>
      </c>
      <c r="E3168" t="s">
        <v>5534</v>
      </c>
      <c r="F3168" t="s">
        <v>15</v>
      </c>
      <c r="G3168" t="s">
        <v>16</v>
      </c>
      <c r="H3168">
        <v>48000000</v>
      </c>
      <c r="I3168">
        <v>6.4</v>
      </c>
      <c r="J3168" t="str">
        <f>IF(ISNUMBER(SEARCH("|",D3168)),LEFT(D3168,SEARCH("|",D3168)-1),D3168)</f>
        <v>Biography</v>
      </c>
      <c r="K3168">
        <f>(C3168-H3168)</f>
        <v>-18218547</v>
      </c>
      <c r="L3168">
        <f>CORREL(H3168:H6953,C3168:C6953)</f>
        <v>-2.5184120183769252E-3</v>
      </c>
    </row>
    <row r="3169" spans="1:12">
      <c r="A3169" t="s">
        <v>5535</v>
      </c>
      <c r="B3169">
        <v>119</v>
      </c>
      <c r="C3169">
        <v>13763130</v>
      </c>
      <c r="D3169" t="s">
        <v>1535</v>
      </c>
      <c r="E3169" t="s">
        <v>5536</v>
      </c>
      <c r="F3169" t="s">
        <v>15</v>
      </c>
      <c r="G3169" t="s">
        <v>16</v>
      </c>
      <c r="H3169">
        <v>32000000</v>
      </c>
      <c r="I3169">
        <v>6.3</v>
      </c>
      <c r="J3169" t="str">
        <f>IF(ISNUMBER(SEARCH("|",D3169)),LEFT(D3169,SEARCH("|",D3169)-1),D3169)</f>
        <v>Action</v>
      </c>
      <c r="K3169">
        <f>(C3169-H3169)</f>
        <v>-18236870</v>
      </c>
      <c r="L3169">
        <f>CORREL(H3169:H6954,C3169:C6954)</f>
        <v>-2.5196746057693899E-3</v>
      </c>
    </row>
    <row r="3170" spans="1:12">
      <c r="A3170" t="s">
        <v>3506</v>
      </c>
      <c r="B3170">
        <v>99</v>
      </c>
      <c r="C3170">
        <v>8712564</v>
      </c>
      <c r="D3170" t="s">
        <v>453</v>
      </c>
      <c r="E3170" t="s">
        <v>5537</v>
      </c>
      <c r="F3170" t="s">
        <v>15</v>
      </c>
      <c r="G3170" t="s">
        <v>16</v>
      </c>
      <c r="H3170">
        <v>27000000</v>
      </c>
      <c r="I3170">
        <v>5.9</v>
      </c>
      <c r="J3170" t="str">
        <f>IF(ISNUMBER(SEARCH("|",D3170)),LEFT(D3170,SEARCH("|",D3170)-1),D3170)</f>
        <v>Crime</v>
      </c>
      <c r="K3170">
        <f>(C3170-H3170)</f>
        <v>-18287436</v>
      </c>
      <c r="L3170">
        <f>CORREL(H3170:H6955,C3170:C6955)</f>
        <v>-2.64307665412572E-3</v>
      </c>
    </row>
    <row r="3171" spans="1:12">
      <c r="A3171" t="s">
        <v>4478</v>
      </c>
      <c r="B3171">
        <v>122</v>
      </c>
      <c r="C3171">
        <v>1697956</v>
      </c>
      <c r="D3171" t="s">
        <v>326</v>
      </c>
      <c r="E3171" t="s">
        <v>5538</v>
      </c>
      <c r="F3171" t="s">
        <v>15</v>
      </c>
      <c r="G3171" t="s">
        <v>16</v>
      </c>
      <c r="H3171">
        <v>20000000</v>
      </c>
      <c r="I3171">
        <v>6.7</v>
      </c>
      <c r="J3171" t="str">
        <f>IF(ISNUMBER(SEARCH("|",D3171)),LEFT(D3171,SEARCH("|",D3171)-1),D3171)</f>
        <v>Crime</v>
      </c>
      <c r="K3171">
        <f>(C3171-H3171)</f>
        <v>-18302044</v>
      </c>
      <c r="L3171">
        <f>CORREL(H3171:H6956,C3171:C6956)</f>
        <v>-2.815172455512078E-3</v>
      </c>
    </row>
    <row r="3172" spans="1:12">
      <c r="A3172" t="s">
        <v>5539</v>
      </c>
      <c r="B3172">
        <v>111</v>
      </c>
      <c r="C3172">
        <v>4190530</v>
      </c>
      <c r="D3172" t="s">
        <v>318</v>
      </c>
      <c r="E3172" t="s">
        <v>5540</v>
      </c>
      <c r="F3172" t="s">
        <v>15</v>
      </c>
      <c r="G3172" t="s">
        <v>138</v>
      </c>
      <c r="H3172">
        <v>22500000</v>
      </c>
      <c r="I3172">
        <v>7.1</v>
      </c>
      <c r="J3172" t="str">
        <f>IF(ISNUMBER(SEARCH("|",D3172)),LEFT(D3172,SEARCH("|",D3172)-1),D3172)</f>
        <v>Drama</v>
      </c>
      <c r="K3172">
        <f>(C3172-H3172)</f>
        <v>-18309470</v>
      </c>
      <c r="L3172">
        <f>CORREL(H3172:H6957,C3172:C6957)</f>
        <v>-3.0629677037163688E-3</v>
      </c>
    </row>
    <row r="3173" spans="1:12">
      <c r="A3173" t="s">
        <v>4635</v>
      </c>
      <c r="B3173">
        <v>80</v>
      </c>
      <c r="C3173">
        <v>1646664</v>
      </c>
      <c r="D3173" t="s">
        <v>242</v>
      </c>
      <c r="E3173" t="s">
        <v>5541</v>
      </c>
      <c r="F3173" t="s">
        <v>15</v>
      </c>
      <c r="G3173" t="s">
        <v>16</v>
      </c>
      <c r="H3173">
        <v>20000000</v>
      </c>
      <c r="I3173">
        <v>2.8</v>
      </c>
      <c r="J3173" t="str">
        <f>IF(ISNUMBER(SEARCH("|",D3173)),LEFT(D3173,SEARCH("|",D3173)-1),D3173)</f>
        <v>Comedy</v>
      </c>
      <c r="K3173">
        <f>(C3173-H3173)</f>
        <v>-18353336</v>
      </c>
      <c r="L3173">
        <f>CORREL(H3173:H6958,C3173:C6958)</f>
        <v>-3.2840661514981729E-3</v>
      </c>
    </row>
    <row r="3174" spans="1:12">
      <c r="A3174" t="s">
        <v>5542</v>
      </c>
      <c r="B3174">
        <v>100</v>
      </c>
      <c r="C3174">
        <v>11576087</v>
      </c>
      <c r="D3174" t="s">
        <v>28</v>
      </c>
      <c r="E3174" t="s">
        <v>5543</v>
      </c>
      <c r="F3174" t="s">
        <v>15</v>
      </c>
      <c r="G3174" t="s">
        <v>16</v>
      </c>
      <c r="H3174">
        <v>30000000</v>
      </c>
      <c r="I3174">
        <v>4.0999999999999996</v>
      </c>
      <c r="J3174" t="str">
        <f>IF(ISNUMBER(SEARCH("|",D3174)),LEFT(D3174,SEARCH("|",D3174)-1),D3174)</f>
        <v>Action</v>
      </c>
      <c r="K3174">
        <f>(C3174-H3174)</f>
        <v>-18423913</v>
      </c>
      <c r="L3174">
        <f>CORREL(H3174:H6959,C3174:C6959)</f>
        <v>-3.5344607596168643E-3</v>
      </c>
    </row>
    <row r="3175" spans="1:12">
      <c r="A3175" t="s">
        <v>79</v>
      </c>
      <c r="B3175">
        <v>103</v>
      </c>
      <c r="C3175">
        <v>131564731</v>
      </c>
      <c r="D3175" t="s">
        <v>5089</v>
      </c>
      <c r="E3175" t="s">
        <v>5544</v>
      </c>
      <c r="F3175" t="s">
        <v>15</v>
      </c>
      <c r="G3175" t="s">
        <v>16</v>
      </c>
      <c r="H3175">
        <v>150000000</v>
      </c>
      <c r="I3175">
        <v>4.2</v>
      </c>
      <c r="J3175" t="str">
        <f>IF(ISNUMBER(SEARCH("|",D3175)),LEFT(D3175,SEARCH("|",D3175)-1),D3175)</f>
        <v>Action</v>
      </c>
      <c r="K3175">
        <f>(C3175-H3175)</f>
        <v>-18435269</v>
      </c>
      <c r="L3175">
        <f>CORREL(H3175:H6960,C3175:C6960)</f>
        <v>-3.6812714068724874E-3</v>
      </c>
    </row>
    <row r="3176" spans="1:12">
      <c r="A3176" t="s">
        <v>204</v>
      </c>
      <c r="B3176">
        <v>98</v>
      </c>
      <c r="C3176">
        <v>81557479</v>
      </c>
      <c r="D3176" t="s">
        <v>130</v>
      </c>
      <c r="E3176" t="s">
        <v>5545</v>
      </c>
      <c r="F3176" t="s">
        <v>15</v>
      </c>
      <c r="G3176" t="s">
        <v>16</v>
      </c>
      <c r="H3176">
        <v>100000000</v>
      </c>
      <c r="I3176">
        <v>6.8</v>
      </c>
      <c r="J3176" t="str">
        <f>IF(ISNUMBER(SEARCH("|",D3176)),LEFT(D3176,SEARCH("|",D3176)-1),D3176)</f>
        <v>Action</v>
      </c>
      <c r="K3176">
        <f>(C3176-H3176)</f>
        <v>-18442521</v>
      </c>
      <c r="L3176">
        <f>CORREL(H3176:H6961,C3176:C6961)</f>
        <v>-4.0046984500388761E-3</v>
      </c>
    </row>
    <row r="3177" spans="1:12">
      <c r="A3177" t="s">
        <v>1302</v>
      </c>
      <c r="B3177">
        <v>103</v>
      </c>
      <c r="C3177">
        <v>7496522</v>
      </c>
      <c r="D3177" t="s">
        <v>5546</v>
      </c>
      <c r="E3177" t="s">
        <v>5547</v>
      </c>
      <c r="F3177" t="s">
        <v>15</v>
      </c>
      <c r="G3177" t="s">
        <v>16</v>
      </c>
      <c r="H3177">
        <v>26000000</v>
      </c>
      <c r="I3177">
        <v>6.8</v>
      </c>
      <c r="J3177" t="str">
        <f>IF(ISNUMBER(SEARCH("|",D3177)),LEFT(D3177,SEARCH("|",D3177)-1),D3177)</f>
        <v>Comedy</v>
      </c>
      <c r="K3177">
        <f>(C3177-H3177)</f>
        <v>-18503478</v>
      </c>
      <c r="L3177">
        <f>CORREL(H3177:H6962,C3177:C6962)</f>
        <v>-3.9304424447467083E-3</v>
      </c>
    </row>
    <row r="3178" spans="1:12">
      <c r="A3178" t="s">
        <v>1701</v>
      </c>
      <c r="B3178">
        <v>90</v>
      </c>
      <c r="C3178">
        <v>24430272</v>
      </c>
      <c r="D3178" t="s">
        <v>128</v>
      </c>
      <c r="E3178" t="s">
        <v>5548</v>
      </c>
      <c r="F3178" t="s">
        <v>15</v>
      </c>
      <c r="G3178" t="s">
        <v>16</v>
      </c>
      <c r="H3178">
        <v>43000000</v>
      </c>
      <c r="I3178">
        <v>5.0999999999999996</v>
      </c>
      <c r="J3178" t="str">
        <f>IF(ISNUMBER(SEARCH("|",D3178)),LEFT(D3178,SEARCH("|",D3178)-1),D3178)</f>
        <v>Comedy</v>
      </c>
      <c r="K3178">
        <f>(C3178-H3178)</f>
        <v>-18569728</v>
      </c>
      <c r="L3178">
        <f>CORREL(H3178:H6963,C3178:C6963)</f>
        <v>-4.1182557714452839E-3</v>
      </c>
    </row>
    <row r="3179" spans="1:12">
      <c r="A3179" t="s">
        <v>1115</v>
      </c>
      <c r="B3179">
        <v>104</v>
      </c>
      <c r="C3179">
        <v>21413502</v>
      </c>
      <c r="D3179" t="s">
        <v>5549</v>
      </c>
      <c r="E3179" t="s">
        <v>5550</v>
      </c>
      <c r="F3179" t="s">
        <v>15</v>
      </c>
      <c r="G3179" t="s">
        <v>16</v>
      </c>
      <c r="H3179">
        <v>40000000</v>
      </c>
      <c r="I3179">
        <v>6.3</v>
      </c>
      <c r="J3179" t="str">
        <f>IF(ISNUMBER(SEARCH("|",D3179)),LEFT(D3179,SEARCH("|",D3179)-1),D3179)</f>
        <v>Action</v>
      </c>
      <c r="K3179">
        <f>(C3179-H3179)</f>
        <v>-18586498</v>
      </c>
      <c r="L3179">
        <f>CORREL(H3179:H6964,C3179:C6964)</f>
        <v>-4.1560742207985626E-3</v>
      </c>
    </row>
    <row r="3180" spans="1:12">
      <c r="A3180" t="s">
        <v>2137</v>
      </c>
      <c r="B3180">
        <v>100</v>
      </c>
      <c r="C3180">
        <v>24407944</v>
      </c>
      <c r="D3180" t="s">
        <v>880</v>
      </c>
      <c r="E3180" t="s">
        <v>5551</v>
      </c>
      <c r="F3180" t="s">
        <v>15</v>
      </c>
      <c r="G3180" t="s">
        <v>472</v>
      </c>
      <c r="H3180">
        <v>43000000</v>
      </c>
      <c r="I3180">
        <v>4.8</v>
      </c>
      <c r="J3180" t="str">
        <f>IF(ISNUMBER(SEARCH("|",D3180)),LEFT(D3180,SEARCH("|",D3180)-1),D3180)</f>
        <v>Action</v>
      </c>
      <c r="K3180">
        <f>(C3180-H3180)</f>
        <v>-18592056</v>
      </c>
      <c r="L3180">
        <f>CORREL(H3180:H6965,C3180:C6965)</f>
        <v>-4.2169426570559934E-3</v>
      </c>
    </row>
    <row r="3181" spans="1:12">
      <c r="A3181" t="s">
        <v>5424</v>
      </c>
      <c r="B3181">
        <v>139</v>
      </c>
      <c r="C3181">
        <v>13303319</v>
      </c>
      <c r="D3181" t="s">
        <v>2549</v>
      </c>
      <c r="E3181" t="s">
        <v>5552</v>
      </c>
      <c r="F3181" t="s">
        <v>15</v>
      </c>
      <c r="G3181" t="s">
        <v>16</v>
      </c>
      <c r="H3181">
        <v>32000000</v>
      </c>
      <c r="I3181">
        <v>6.7</v>
      </c>
      <c r="J3181" t="str">
        <f>IF(ISNUMBER(SEARCH("|",D3181)),LEFT(D3181,SEARCH("|",D3181)-1),D3181)</f>
        <v>Drama</v>
      </c>
      <c r="K3181">
        <f>(C3181-H3181)</f>
        <v>-18696681</v>
      </c>
      <c r="L3181">
        <f>CORREL(H3181:H6966,C3181:C6966)</f>
        <v>-4.2552073717749082E-3</v>
      </c>
    </row>
    <row r="3182" spans="1:12">
      <c r="A3182" t="s">
        <v>5553</v>
      </c>
      <c r="B3182">
        <v>110</v>
      </c>
      <c r="C3182">
        <v>16295774</v>
      </c>
      <c r="D3182" t="s">
        <v>41</v>
      </c>
      <c r="E3182" t="s">
        <v>5554</v>
      </c>
      <c r="F3182" t="s">
        <v>15</v>
      </c>
      <c r="G3182" t="s">
        <v>16</v>
      </c>
      <c r="H3182">
        <v>35000000</v>
      </c>
      <c r="I3182">
        <v>4.5999999999999996</v>
      </c>
      <c r="J3182" t="str">
        <f>IF(ISNUMBER(SEARCH("|",D3182)),LEFT(D3182,SEARCH("|",D3182)-1),D3182)</f>
        <v>Action</v>
      </c>
      <c r="K3182">
        <f>(C3182-H3182)</f>
        <v>-18704226</v>
      </c>
      <c r="L3182">
        <f>CORREL(H3182:H6967,C3182:C6967)</f>
        <v>-4.3866219033455982E-3</v>
      </c>
    </row>
    <row r="3183" spans="1:12">
      <c r="A3183" t="s">
        <v>1302</v>
      </c>
      <c r="B3183">
        <v>98</v>
      </c>
      <c r="C3183">
        <v>3247816</v>
      </c>
      <c r="D3183" t="s">
        <v>233</v>
      </c>
      <c r="E3183" t="s">
        <v>5555</v>
      </c>
      <c r="F3183" t="s">
        <v>15</v>
      </c>
      <c r="G3183" t="s">
        <v>16</v>
      </c>
      <c r="H3183">
        <v>22000000</v>
      </c>
      <c r="I3183">
        <v>6.3</v>
      </c>
      <c r="J3183" t="str">
        <f>IF(ISNUMBER(SEARCH("|",D3183)),LEFT(D3183,SEARCH("|",D3183)-1),D3183)</f>
        <v>Comedy</v>
      </c>
      <c r="K3183">
        <f>(C3183-H3183)</f>
        <v>-18752184</v>
      </c>
      <c r="L3183">
        <f>CORREL(H3183:H6968,C3183:C6968)</f>
        <v>-4.4910995010218197E-3</v>
      </c>
    </row>
    <row r="3184" spans="1:12">
      <c r="A3184" t="s">
        <v>625</v>
      </c>
      <c r="B3184">
        <v>143</v>
      </c>
      <c r="C3184">
        <v>51225796</v>
      </c>
      <c r="D3184" t="s">
        <v>5556</v>
      </c>
      <c r="E3184" t="s">
        <v>5557</v>
      </c>
      <c r="F3184" t="s">
        <v>15</v>
      </c>
      <c r="G3184" t="s">
        <v>153</v>
      </c>
      <c r="H3184">
        <v>70000000</v>
      </c>
      <c r="I3184">
        <v>7.4</v>
      </c>
      <c r="J3184" t="str">
        <f>IF(ISNUMBER(SEARCH("|",D3184)),LEFT(D3184,SEARCH("|",D3184)-1),D3184)</f>
        <v>Drama</v>
      </c>
      <c r="K3184">
        <f>(C3184-H3184)</f>
        <v>-18774204</v>
      </c>
      <c r="L3184">
        <f>CORREL(H3184:H6969,C3184:C6969)</f>
        <v>-4.7280198274484509E-3</v>
      </c>
    </row>
    <row r="3185" spans="1:12">
      <c r="A3185" t="s">
        <v>5142</v>
      </c>
      <c r="B3185">
        <v>107</v>
      </c>
      <c r="C3185">
        <v>1190018</v>
      </c>
      <c r="D3185" t="s">
        <v>628</v>
      </c>
      <c r="E3185" t="s">
        <v>5558</v>
      </c>
      <c r="F3185" t="s">
        <v>15</v>
      </c>
      <c r="G3185" t="s">
        <v>16</v>
      </c>
      <c r="H3185">
        <v>20000000</v>
      </c>
      <c r="I3185">
        <v>7.5</v>
      </c>
      <c r="J3185" t="str">
        <f>IF(ISNUMBER(SEARCH("|",D3185)),LEFT(D3185,SEARCH("|",D3185)-1),D3185)</f>
        <v>Action</v>
      </c>
      <c r="K3185">
        <f>(C3185-H3185)</f>
        <v>-18809982</v>
      </c>
      <c r="L3185">
        <f>CORREL(H3185:H6970,C3185:C6970)</f>
        <v>-4.6366511034797216E-3</v>
      </c>
    </row>
    <row r="3186" spans="1:12">
      <c r="A3186" t="s">
        <v>2027</v>
      </c>
      <c r="B3186">
        <v>107</v>
      </c>
      <c r="C3186">
        <v>1183354</v>
      </c>
      <c r="D3186" t="s">
        <v>5559</v>
      </c>
      <c r="E3186" t="s">
        <v>5560</v>
      </c>
      <c r="F3186" t="s">
        <v>15</v>
      </c>
      <c r="G3186" t="s">
        <v>16</v>
      </c>
      <c r="H3186">
        <v>20000000</v>
      </c>
      <c r="I3186">
        <v>5.0999999999999996</v>
      </c>
      <c r="J3186" t="str">
        <f>IF(ISNUMBER(SEARCH("|",D3186)),LEFT(D3186,SEARCH("|",D3186)-1),D3186)</f>
        <v>Action</v>
      </c>
      <c r="K3186">
        <f>(C3186-H3186)</f>
        <v>-18816646</v>
      </c>
      <c r="L3186">
        <f>CORREL(H3186:H6971,C3186:C6971)</f>
        <v>-4.8982446904521654E-3</v>
      </c>
    </row>
    <row r="3187" spans="1:12">
      <c r="A3187" t="s">
        <v>5561</v>
      </c>
      <c r="B3187">
        <v>84</v>
      </c>
      <c r="C3187">
        <v>21176322</v>
      </c>
      <c r="D3187" t="s">
        <v>113</v>
      </c>
      <c r="E3187" t="s">
        <v>5562</v>
      </c>
      <c r="F3187" t="s">
        <v>15</v>
      </c>
      <c r="G3187" t="s">
        <v>16</v>
      </c>
      <c r="H3187">
        <v>40000000</v>
      </c>
      <c r="I3187">
        <v>4</v>
      </c>
      <c r="J3187" t="str">
        <f>IF(ISNUMBER(SEARCH("|",D3187)),LEFT(D3187,SEARCH("|",D3187)-1),D3187)</f>
        <v>Action</v>
      </c>
      <c r="K3187">
        <f>(C3187-H3187)</f>
        <v>-18823678</v>
      </c>
      <c r="L3187">
        <f>CORREL(H3187:H6972,C3187:C6972)</f>
        <v>-5.161116267864742E-3</v>
      </c>
    </row>
    <row r="3188" spans="1:12">
      <c r="A3188" t="s">
        <v>622</v>
      </c>
      <c r="B3188">
        <v>107</v>
      </c>
      <c r="C3188">
        <v>71148699</v>
      </c>
      <c r="D3188" t="s">
        <v>151</v>
      </c>
      <c r="E3188" t="s">
        <v>5563</v>
      </c>
      <c r="F3188" t="s">
        <v>15</v>
      </c>
      <c r="G3188" t="s">
        <v>16</v>
      </c>
      <c r="H3188">
        <v>90000000</v>
      </c>
      <c r="I3188">
        <v>6.6</v>
      </c>
      <c r="J3188" t="str">
        <f>IF(ISNUMBER(SEARCH("|",D3188)),LEFT(D3188,SEARCH("|",D3188)-1),D3188)</f>
        <v>Adventure</v>
      </c>
      <c r="K3188">
        <f>(C3188-H3188)</f>
        <v>-18851301</v>
      </c>
      <c r="L3188">
        <f>CORREL(H3188:H6973,C3188:C6973)</f>
        <v>-5.2261000161506511E-3</v>
      </c>
    </row>
    <row r="3189" spans="1:12">
      <c r="A3189" t="s">
        <v>5564</v>
      </c>
      <c r="B3189">
        <v>108</v>
      </c>
      <c r="C3189">
        <v>22108977</v>
      </c>
      <c r="D3189" t="s">
        <v>5565</v>
      </c>
      <c r="E3189" t="s">
        <v>5566</v>
      </c>
      <c r="F3189" t="s">
        <v>15</v>
      </c>
      <c r="G3189" t="s">
        <v>1814</v>
      </c>
      <c r="H3189">
        <v>41000000</v>
      </c>
      <c r="I3189">
        <v>5.2</v>
      </c>
      <c r="J3189" t="str">
        <f>IF(ISNUMBER(SEARCH("|",D3189)),LEFT(D3189,SEARCH("|",D3189)-1),D3189)</f>
        <v>Action</v>
      </c>
      <c r="K3189">
        <f>(C3189-H3189)</f>
        <v>-18891023</v>
      </c>
      <c r="L3189">
        <f>CORREL(H3189:H6974,C3189:C6974)</f>
        <v>-5.1241843988919476E-3</v>
      </c>
    </row>
    <row r="3190" spans="1:12">
      <c r="A3190" t="s">
        <v>4624</v>
      </c>
      <c r="B3190">
        <v>90</v>
      </c>
      <c r="C3190">
        <v>5108820</v>
      </c>
      <c r="D3190" t="s">
        <v>80</v>
      </c>
      <c r="E3190" t="s">
        <v>5567</v>
      </c>
      <c r="F3190" t="s">
        <v>15</v>
      </c>
      <c r="G3190" t="s">
        <v>16</v>
      </c>
      <c r="H3190">
        <v>24000000</v>
      </c>
      <c r="I3190">
        <v>5.9</v>
      </c>
      <c r="J3190" t="str">
        <f>IF(ISNUMBER(SEARCH("|",D3190)),LEFT(D3190,SEARCH("|",D3190)-1),D3190)</f>
        <v>Drama</v>
      </c>
      <c r="K3190">
        <f>(C3190-H3190)</f>
        <v>-18891180</v>
      </c>
      <c r="L3190">
        <f>CORREL(H3190:H6975,C3190:C6975)</f>
        <v>-5.1815095694518988E-3</v>
      </c>
    </row>
    <row r="3191" spans="1:12">
      <c r="A3191" t="s">
        <v>4894</v>
      </c>
      <c r="B3191">
        <v>101</v>
      </c>
      <c r="C3191">
        <v>15081783</v>
      </c>
      <c r="D3191" t="s">
        <v>998</v>
      </c>
      <c r="E3191" t="s">
        <v>5568</v>
      </c>
      <c r="F3191" t="s">
        <v>3875</v>
      </c>
      <c r="G3191" t="s">
        <v>90</v>
      </c>
      <c r="H3191">
        <v>34000000</v>
      </c>
      <c r="I3191">
        <v>7.7</v>
      </c>
      <c r="J3191" t="str">
        <f>IF(ISNUMBER(SEARCH("|",D3191)),LEFT(D3191,SEARCH("|",D3191)-1),D3191)</f>
        <v>Adventure</v>
      </c>
      <c r="K3191">
        <f>(C3191-H3191)</f>
        <v>-18918217</v>
      </c>
      <c r="L3191">
        <f>CORREL(H3191:H6976,C3191:C6976)</f>
        <v>-5.4010258146561145E-3</v>
      </c>
    </row>
    <row r="3192" spans="1:12">
      <c r="A3192" t="s">
        <v>5569</v>
      </c>
      <c r="B3192">
        <v>88</v>
      </c>
      <c r="C3192">
        <v>1064277</v>
      </c>
      <c r="D3192" t="s">
        <v>2064</v>
      </c>
      <c r="E3192" t="s">
        <v>5570</v>
      </c>
      <c r="F3192" t="s">
        <v>15</v>
      </c>
      <c r="G3192" t="s">
        <v>16</v>
      </c>
      <c r="H3192">
        <v>20000000</v>
      </c>
      <c r="I3192">
        <v>6.7</v>
      </c>
      <c r="J3192" t="str">
        <f>IF(ISNUMBER(SEARCH("|",D3192)),LEFT(D3192,SEARCH("|",D3192)-1),D3192)</f>
        <v>Adventure</v>
      </c>
      <c r="K3192">
        <f>(C3192-H3192)</f>
        <v>-18935723</v>
      </c>
      <c r="L3192">
        <f>CORREL(H3192:H6977,C3192:C6977)</f>
        <v>-5.5194610386768931E-3</v>
      </c>
    </row>
    <row r="3193" spans="1:12">
      <c r="A3193" t="s">
        <v>4705</v>
      </c>
      <c r="B3193">
        <v>100</v>
      </c>
      <c r="C3193">
        <v>12561</v>
      </c>
      <c r="D3193" t="s">
        <v>128</v>
      </c>
      <c r="E3193" t="s">
        <v>5571</v>
      </c>
      <c r="F3193" t="s">
        <v>15</v>
      </c>
      <c r="G3193" t="s">
        <v>16</v>
      </c>
      <c r="H3193">
        <v>19000000</v>
      </c>
      <c r="I3193">
        <v>6.4</v>
      </c>
      <c r="J3193" t="str">
        <f>IF(ISNUMBER(SEARCH("|",D3193)),LEFT(D3193,SEARCH("|",D3193)-1),D3193)</f>
        <v>Comedy</v>
      </c>
      <c r="K3193">
        <f>(C3193-H3193)</f>
        <v>-18987439</v>
      </c>
      <c r="L3193">
        <f>CORREL(H3193:H6978,C3193:C6978)</f>
        <v>-5.7873493003379947E-3</v>
      </c>
    </row>
    <row r="3194" spans="1:12">
      <c r="A3194" t="s">
        <v>1468</v>
      </c>
      <c r="B3194">
        <v>87</v>
      </c>
      <c r="C3194">
        <v>20999103</v>
      </c>
      <c r="D3194" t="s">
        <v>5572</v>
      </c>
      <c r="E3194" t="s">
        <v>5573</v>
      </c>
      <c r="F3194" t="s">
        <v>15</v>
      </c>
      <c r="G3194" t="s">
        <v>16</v>
      </c>
      <c r="H3194">
        <v>40000000</v>
      </c>
      <c r="I3194">
        <v>7.8</v>
      </c>
      <c r="J3194" t="str">
        <f>IF(ISNUMBER(SEARCH("|",D3194)),LEFT(D3194,SEARCH("|",D3194)-1),D3194)</f>
        <v>Adventure</v>
      </c>
      <c r="K3194">
        <f>(C3194-H3194)</f>
        <v>-19000897</v>
      </c>
      <c r="L3194">
        <f>CORREL(H3194:H6979,C3194:C6979)</f>
        <v>-6.0691019782360949E-3</v>
      </c>
    </row>
    <row r="3195" spans="1:12">
      <c r="A3195" t="s">
        <v>3141</v>
      </c>
      <c r="B3195">
        <v>109</v>
      </c>
      <c r="C3195">
        <v>10965209</v>
      </c>
      <c r="D3195" t="s">
        <v>35</v>
      </c>
      <c r="E3195" t="s">
        <v>5574</v>
      </c>
      <c r="F3195" t="s">
        <v>15</v>
      </c>
      <c r="G3195" t="s">
        <v>16</v>
      </c>
      <c r="H3195">
        <v>30000000</v>
      </c>
      <c r="I3195">
        <v>6.1</v>
      </c>
      <c r="J3195" t="str">
        <f>IF(ISNUMBER(SEARCH("|",D3195)),LEFT(D3195,SEARCH("|",D3195)-1),D3195)</f>
        <v>Action</v>
      </c>
      <c r="K3195">
        <f>(C3195-H3195)</f>
        <v>-19034791</v>
      </c>
      <c r="L3195">
        <f>CORREL(H3195:H6980,C3195:C6980)</f>
        <v>-6.1374122505697152E-3</v>
      </c>
    </row>
    <row r="3196" spans="1:12">
      <c r="A3196" t="s">
        <v>5575</v>
      </c>
      <c r="B3196">
        <v>92</v>
      </c>
      <c r="C3196">
        <v>2963012</v>
      </c>
      <c r="D3196" t="s">
        <v>80</v>
      </c>
      <c r="E3196" t="s">
        <v>5576</v>
      </c>
      <c r="F3196" t="s">
        <v>15</v>
      </c>
      <c r="G3196" t="s">
        <v>153</v>
      </c>
      <c r="H3196">
        <v>22000000</v>
      </c>
      <c r="I3196">
        <v>6.3</v>
      </c>
      <c r="J3196" t="str">
        <f>IF(ISNUMBER(SEARCH("|",D3196)),LEFT(D3196,SEARCH("|",D3196)-1),D3196)</f>
        <v>Drama</v>
      </c>
      <c r="K3196">
        <f>(C3196-H3196)</f>
        <v>-19036988</v>
      </c>
      <c r="L3196">
        <f>CORREL(H3196:H6981,C3196:C6981)</f>
        <v>-6.298188294879525E-3</v>
      </c>
    </row>
    <row r="3197" spans="1:12">
      <c r="A3197" t="s">
        <v>1905</v>
      </c>
      <c r="B3197">
        <v>113</v>
      </c>
      <c r="C3197">
        <v>10955425</v>
      </c>
      <c r="D3197" t="s">
        <v>600</v>
      </c>
      <c r="E3197" t="s">
        <v>5577</v>
      </c>
      <c r="F3197" t="s">
        <v>15</v>
      </c>
      <c r="G3197" t="s">
        <v>153</v>
      </c>
      <c r="H3197">
        <v>30000000</v>
      </c>
      <c r="I3197">
        <v>6</v>
      </c>
      <c r="J3197" t="str">
        <f>IF(ISNUMBER(SEARCH("|",D3197)),LEFT(D3197,SEARCH("|",D3197)-1),D3197)</f>
        <v>Action</v>
      </c>
      <c r="K3197">
        <f>(C3197-H3197)</f>
        <v>-19044575</v>
      </c>
      <c r="L3197">
        <f>CORREL(H3197:H6982,C3197:C6982)</f>
        <v>-6.5472613207101732E-3</v>
      </c>
    </row>
    <row r="3198" spans="1:12">
      <c r="A3198" t="s">
        <v>690</v>
      </c>
      <c r="B3198">
        <v>89</v>
      </c>
      <c r="C3198">
        <v>20916309</v>
      </c>
      <c r="D3198" t="s">
        <v>296</v>
      </c>
      <c r="E3198" t="s">
        <v>5578</v>
      </c>
      <c r="F3198" t="s">
        <v>15</v>
      </c>
      <c r="G3198" t="s">
        <v>16</v>
      </c>
      <c r="H3198">
        <v>40000000</v>
      </c>
      <c r="I3198">
        <v>4.9000000000000004</v>
      </c>
      <c r="J3198" t="str">
        <f>IF(ISNUMBER(SEARCH("|",D3198)),LEFT(D3198,SEARCH("|",D3198)-1),D3198)</f>
        <v>Comedy</v>
      </c>
      <c r="K3198">
        <f>(C3198-H3198)</f>
        <v>-19083691</v>
      </c>
      <c r="L3198">
        <f>CORREL(H3198:H6983,C3198:C6983)</f>
        <v>-6.7096237682262218E-3</v>
      </c>
    </row>
    <row r="3199" spans="1:12">
      <c r="A3199" t="s">
        <v>127</v>
      </c>
      <c r="B3199">
        <v>119</v>
      </c>
      <c r="C3199">
        <v>8888143</v>
      </c>
      <c r="D3199" t="s">
        <v>795</v>
      </c>
      <c r="E3199" t="s">
        <v>5579</v>
      </c>
      <c r="F3199" t="s">
        <v>15</v>
      </c>
      <c r="G3199" t="s">
        <v>472</v>
      </c>
      <c r="H3199">
        <v>28000000</v>
      </c>
      <c r="I3199">
        <v>6.7</v>
      </c>
      <c r="J3199" t="str">
        <f>IF(ISNUMBER(SEARCH("|",D3199)),LEFT(D3199,SEARCH("|",D3199)-1),D3199)</f>
        <v>Comedy</v>
      </c>
      <c r="K3199">
        <f>(C3199-H3199)</f>
        <v>-19111857</v>
      </c>
      <c r="L3199">
        <f>CORREL(H3199:H6984,C3199:C6984)</f>
        <v>-6.7801609748069777E-3</v>
      </c>
    </row>
    <row r="3200" spans="1:12">
      <c r="A3200" t="s">
        <v>5580</v>
      </c>
      <c r="B3200">
        <v>118</v>
      </c>
      <c r="C3200">
        <v>10880926</v>
      </c>
      <c r="D3200" t="s">
        <v>35</v>
      </c>
      <c r="E3200" t="s">
        <v>5581</v>
      </c>
      <c r="F3200" t="s">
        <v>15</v>
      </c>
      <c r="G3200" t="s">
        <v>16</v>
      </c>
      <c r="H3200">
        <v>30000000</v>
      </c>
      <c r="I3200">
        <v>6.5</v>
      </c>
      <c r="J3200" t="str">
        <f>IF(ISNUMBER(SEARCH("|",D3200)),LEFT(D3200,SEARCH("|",D3200)-1),D3200)</f>
        <v>Action</v>
      </c>
      <c r="K3200">
        <f>(C3200-H3200)</f>
        <v>-19119074</v>
      </c>
      <c r="L3200">
        <f>CORREL(H3200:H6985,C3200:C6985)</f>
        <v>-6.9650856342893678E-3</v>
      </c>
    </row>
    <row r="3201" spans="1:12">
      <c r="A3201" t="s">
        <v>1178</v>
      </c>
      <c r="B3201">
        <v>106</v>
      </c>
      <c r="C3201">
        <v>11854694</v>
      </c>
      <c r="D3201" t="s">
        <v>256</v>
      </c>
      <c r="E3201" t="s">
        <v>5582</v>
      </c>
      <c r="F3201" t="s">
        <v>15</v>
      </c>
      <c r="G3201" t="s">
        <v>16</v>
      </c>
      <c r="H3201">
        <v>31000000</v>
      </c>
      <c r="I3201">
        <v>6.5</v>
      </c>
      <c r="J3201" t="str">
        <f>IF(ISNUMBER(SEARCH("|",D3201)),LEFT(D3201,SEARCH("|",D3201)-1),D3201)</f>
        <v>Drama</v>
      </c>
      <c r="K3201">
        <f>(C3201-H3201)</f>
        <v>-19145306</v>
      </c>
      <c r="L3201">
        <f>CORREL(H3201:H6986,C3201:C6986)</f>
        <v>-7.1298651079571649E-3</v>
      </c>
    </row>
    <row r="3202" spans="1:12">
      <c r="A3202" t="s">
        <v>4894</v>
      </c>
      <c r="B3202">
        <v>119</v>
      </c>
      <c r="C3202">
        <v>4710455</v>
      </c>
      <c r="D3202" t="s">
        <v>998</v>
      </c>
      <c r="E3202" t="s">
        <v>5583</v>
      </c>
      <c r="F3202" t="s">
        <v>3875</v>
      </c>
      <c r="G3202" t="s">
        <v>90</v>
      </c>
      <c r="H3202">
        <v>24000000</v>
      </c>
      <c r="I3202">
        <v>8.1999999999999993</v>
      </c>
      <c r="J3202" t="str">
        <f>IF(ISNUMBER(SEARCH("|",D3202)),LEFT(D3202,SEARCH("|",D3202)-1),D3202)</f>
        <v>Adventure</v>
      </c>
      <c r="K3202">
        <f>(C3202-H3202)</f>
        <v>-19289545</v>
      </c>
      <c r="L3202">
        <f>CORREL(H3202:H6987,C3202:C6987)</f>
        <v>-7.2853084754036868E-3</v>
      </c>
    </row>
    <row r="3203" spans="1:12">
      <c r="A3203" t="s">
        <v>50</v>
      </c>
      <c r="B3203">
        <v>141</v>
      </c>
      <c r="C3203">
        <v>35707327</v>
      </c>
      <c r="D3203" t="s">
        <v>453</v>
      </c>
      <c r="E3203" t="s">
        <v>5584</v>
      </c>
      <c r="F3203" t="s">
        <v>15</v>
      </c>
      <c r="G3203" t="s">
        <v>16</v>
      </c>
      <c r="H3203">
        <v>55000000</v>
      </c>
      <c r="I3203">
        <v>7.8</v>
      </c>
      <c r="J3203" t="str">
        <f>IF(ISNUMBER(SEARCH("|",D3203)),LEFT(D3203,SEARCH("|",D3203)-1),D3203)</f>
        <v>Crime</v>
      </c>
      <c r="K3203">
        <f>(C3203-H3203)</f>
        <v>-19292673</v>
      </c>
      <c r="L3203">
        <f>CORREL(H3203:H6988,C3203:C6988)</f>
        <v>-7.5185486175012193E-3</v>
      </c>
    </row>
    <row r="3204" spans="1:12">
      <c r="A3204" t="s">
        <v>1500</v>
      </c>
      <c r="B3204">
        <v>107</v>
      </c>
      <c r="C3204">
        <v>100685880</v>
      </c>
      <c r="D3204" t="s">
        <v>178</v>
      </c>
      <c r="E3204" t="s">
        <v>5585</v>
      </c>
      <c r="F3204" t="s">
        <v>15</v>
      </c>
      <c r="G3204" t="s">
        <v>16</v>
      </c>
      <c r="H3204">
        <v>120000000</v>
      </c>
      <c r="I3204">
        <v>4.8</v>
      </c>
      <c r="J3204" t="str">
        <f>IF(ISNUMBER(SEARCH("|",D3204)),LEFT(D3204,SEARCH("|",D3204)-1),D3204)</f>
        <v>Action</v>
      </c>
      <c r="K3204">
        <f>(C3204-H3204)</f>
        <v>-19314120</v>
      </c>
      <c r="L3204">
        <f>CORREL(H3204:H6989,C3204:C6989)</f>
        <v>-7.487844552768414E-3</v>
      </c>
    </row>
    <row r="3205" spans="1:12">
      <c r="A3205" t="s">
        <v>5586</v>
      </c>
      <c r="B3205">
        <v>95</v>
      </c>
      <c r="C3205">
        <v>5654777</v>
      </c>
      <c r="D3205" t="s">
        <v>1134</v>
      </c>
      <c r="E3205" t="s">
        <v>5587</v>
      </c>
      <c r="F3205" t="s">
        <v>15</v>
      </c>
      <c r="G3205" t="s">
        <v>16</v>
      </c>
      <c r="H3205">
        <v>25000000</v>
      </c>
      <c r="I3205">
        <v>4.0999999999999996</v>
      </c>
      <c r="J3205" t="str">
        <f>IF(ISNUMBER(SEARCH("|",D3205)),LEFT(D3205,SEARCH("|",D3205)-1),D3205)</f>
        <v>Action</v>
      </c>
      <c r="K3205">
        <f>(C3205-H3205)</f>
        <v>-19345223</v>
      </c>
      <c r="L3205">
        <f>CORREL(H3205:H6990,C3205:C6990)</f>
        <v>-7.5064330989638483E-3</v>
      </c>
    </row>
    <row r="3206" spans="1:12">
      <c r="A3206" t="s">
        <v>4191</v>
      </c>
      <c r="B3206">
        <v>133</v>
      </c>
      <c r="C3206">
        <v>18653746</v>
      </c>
      <c r="D3206" t="s">
        <v>552</v>
      </c>
      <c r="E3206" t="s">
        <v>5588</v>
      </c>
      <c r="F3206" t="s">
        <v>15</v>
      </c>
      <c r="G3206" t="s">
        <v>1304</v>
      </c>
      <c r="H3206">
        <v>38000000</v>
      </c>
      <c r="I3206">
        <v>6.7</v>
      </c>
      <c r="J3206" t="str">
        <f>IF(ISNUMBER(SEARCH("|",D3206)),LEFT(D3206,SEARCH("|",D3206)-1),D3206)</f>
        <v>Mystery</v>
      </c>
      <c r="K3206">
        <f>(C3206-H3206)</f>
        <v>-19346254</v>
      </c>
      <c r="L3206">
        <f>CORREL(H3206:H6991,C3206:C6991)</f>
        <v>-7.729704933579884E-3</v>
      </c>
    </row>
    <row r="3207" spans="1:12">
      <c r="A3207" t="s">
        <v>1852</v>
      </c>
      <c r="B3207">
        <v>125</v>
      </c>
      <c r="C3207">
        <v>40559930</v>
      </c>
      <c r="D3207" t="s">
        <v>1218</v>
      </c>
      <c r="E3207" t="s">
        <v>5589</v>
      </c>
      <c r="F3207" t="s">
        <v>15</v>
      </c>
      <c r="G3207" t="s">
        <v>16</v>
      </c>
      <c r="H3207">
        <v>60000000</v>
      </c>
      <c r="I3207">
        <v>6.2</v>
      </c>
      <c r="J3207" t="str">
        <f>IF(ISNUMBER(SEARCH("|",D3207)),LEFT(D3207,SEARCH("|",D3207)-1),D3207)</f>
        <v>Comedy</v>
      </c>
      <c r="K3207">
        <f>(C3207-H3207)</f>
        <v>-19440070</v>
      </c>
      <c r="L3207">
        <f>CORREL(H3207:H6992,C3207:C6992)</f>
        <v>-7.8216636639066688E-3</v>
      </c>
    </row>
    <row r="3208" spans="1:12">
      <c r="A3208" t="s">
        <v>389</v>
      </c>
      <c r="B3208">
        <v>95</v>
      </c>
      <c r="C3208">
        <v>5516708</v>
      </c>
      <c r="D3208" t="s">
        <v>128</v>
      </c>
      <c r="E3208" t="s">
        <v>5590</v>
      </c>
      <c r="F3208" t="s">
        <v>15</v>
      </c>
      <c r="G3208" t="s">
        <v>16</v>
      </c>
      <c r="H3208">
        <v>25000000</v>
      </c>
      <c r="I3208">
        <v>4.9000000000000004</v>
      </c>
      <c r="J3208" t="str">
        <f>IF(ISNUMBER(SEARCH("|",D3208)),LEFT(D3208,SEARCH("|",D3208)-1),D3208)</f>
        <v>Comedy</v>
      </c>
      <c r="K3208">
        <f>(C3208-H3208)</f>
        <v>-19483292</v>
      </c>
      <c r="L3208">
        <f>CORREL(H3208:H6993,C3208:C6993)</f>
        <v>-7.7655341467299278E-3</v>
      </c>
    </row>
    <row r="3209" spans="1:12">
      <c r="A3209" t="s">
        <v>741</v>
      </c>
      <c r="B3209">
        <v>74</v>
      </c>
      <c r="C3209">
        <v>60507228</v>
      </c>
      <c r="D3209" t="s">
        <v>742</v>
      </c>
      <c r="E3209" t="s">
        <v>5591</v>
      </c>
      <c r="F3209" t="s">
        <v>15</v>
      </c>
      <c r="G3209" t="s">
        <v>16</v>
      </c>
      <c r="H3209">
        <v>80000000</v>
      </c>
      <c r="I3209">
        <v>7.3</v>
      </c>
      <c r="J3209" t="str">
        <f>IF(ISNUMBER(SEARCH("|",D3209)),LEFT(D3209,SEARCH("|",D3209)-1),D3209)</f>
        <v>Animation</v>
      </c>
      <c r="K3209">
        <f>(C3209-H3209)</f>
        <v>-19492772</v>
      </c>
      <c r="L3209">
        <f>CORREL(H3209:H6994,C3209:C6994)</f>
        <v>-7.9917393588065933E-3</v>
      </c>
    </row>
    <row r="3210" spans="1:12">
      <c r="A3210" t="s">
        <v>5592</v>
      </c>
      <c r="B3210">
        <v>106</v>
      </c>
      <c r="C3210">
        <v>7486906</v>
      </c>
      <c r="D3210" t="s">
        <v>224</v>
      </c>
      <c r="E3210" t="s">
        <v>5593</v>
      </c>
      <c r="F3210" t="s">
        <v>15</v>
      </c>
      <c r="G3210" t="s">
        <v>16</v>
      </c>
      <c r="H3210">
        <v>27000000</v>
      </c>
      <c r="I3210">
        <v>6.8</v>
      </c>
      <c r="J3210" t="str">
        <f>IF(ISNUMBER(SEARCH("|",D3210)),LEFT(D3210,SEARCH("|",D3210)-1),D3210)</f>
        <v>Comedy</v>
      </c>
      <c r="K3210">
        <f>(C3210-H3210)</f>
        <v>-19513094</v>
      </c>
      <c r="L3210">
        <f>CORREL(H3210:H6995,C3210:C6995)</f>
        <v>-7.8816100699026764E-3</v>
      </c>
    </row>
    <row r="3211" spans="1:12">
      <c r="A3211" t="s">
        <v>4859</v>
      </c>
      <c r="B3211">
        <v>184</v>
      </c>
      <c r="C3211">
        <v>476270</v>
      </c>
      <c r="D3211" t="s">
        <v>5594</v>
      </c>
      <c r="E3211" t="s">
        <v>5595</v>
      </c>
      <c r="F3211" t="s">
        <v>2656</v>
      </c>
      <c r="G3211" t="s">
        <v>1097</v>
      </c>
      <c r="H3211">
        <v>20000000</v>
      </c>
      <c r="I3211">
        <v>7.4</v>
      </c>
      <c r="J3211" t="str">
        <f>IF(ISNUMBER(SEARCH("|",D3211)),LEFT(D3211,SEARCH("|",D3211)-1),D3211)</f>
        <v>Action</v>
      </c>
      <c r="K3211">
        <f>(C3211-H3211)</f>
        <v>-19523730</v>
      </c>
      <c r="L3211">
        <f>CORREL(H3211:H6996,C3211:C6996)</f>
        <v>-8.086216293833836E-3</v>
      </c>
    </row>
    <row r="3212" spans="1:12">
      <c r="A3212" t="s">
        <v>1139</v>
      </c>
      <c r="B3212">
        <v>98</v>
      </c>
      <c r="C3212">
        <v>8434601</v>
      </c>
      <c r="D3212" t="s">
        <v>1198</v>
      </c>
      <c r="E3212" t="s">
        <v>5596</v>
      </c>
      <c r="F3212" t="s">
        <v>15</v>
      </c>
      <c r="G3212" t="s">
        <v>16</v>
      </c>
      <c r="H3212">
        <v>28000000</v>
      </c>
      <c r="I3212">
        <v>4.9000000000000004</v>
      </c>
      <c r="J3212" t="str">
        <f>IF(ISNUMBER(SEARCH("|",D3212)),LEFT(D3212,SEARCH("|",D3212)-1),D3212)</f>
        <v>Action</v>
      </c>
      <c r="K3212">
        <f>(C3212-H3212)</f>
        <v>-19565399</v>
      </c>
      <c r="L3212">
        <f>CORREL(H3212:H6997,C3212:C6997)</f>
        <v>-8.3748942328220593E-3</v>
      </c>
    </row>
    <row r="3213" spans="1:12">
      <c r="A3213" t="s">
        <v>4029</v>
      </c>
      <c r="B3213">
        <v>115</v>
      </c>
      <c r="C3213">
        <v>403932</v>
      </c>
      <c r="D3213" t="s">
        <v>1407</v>
      </c>
      <c r="E3213" t="s">
        <v>5597</v>
      </c>
      <c r="F3213" t="s">
        <v>15</v>
      </c>
      <c r="G3213" t="s">
        <v>153</v>
      </c>
      <c r="H3213">
        <v>20000000</v>
      </c>
      <c r="I3213">
        <v>6.5</v>
      </c>
      <c r="J3213" t="str">
        <f>IF(ISNUMBER(SEARCH("|",D3213)),LEFT(D3213,SEARCH("|",D3213)-1),D3213)</f>
        <v>Drama</v>
      </c>
      <c r="K3213">
        <f>(C3213-H3213)</f>
        <v>-19596068</v>
      </c>
      <c r="L3213">
        <f>CORREL(H3213:H6998,C3213:C6998)</f>
        <v>-8.5708720528377066E-3</v>
      </c>
    </row>
    <row r="3214" spans="1:12">
      <c r="A3214" t="s">
        <v>5598</v>
      </c>
      <c r="B3214">
        <v>101</v>
      </c>
      <c r="C3214">
        <v>375474</v>
      </c>
      <c r="D3214" t="s">
        <v>1506</v>
      </c>
      <c r="E3214" t="s">
        <v>5599</v>
      </c>
      <c r="F3214" t="s">
        <v>15</v>
      </c>
      <c r="G3214" t="s">
        <v>16</v>
      </c>
      <c r="H3214">
        <v>20000000</v>
      </c>
      <c r="I3214">
        <v>6.2</v>
      </c>
      <c r="J3214" t="str">
        <f>IF(ISNUMBER(SEARCH("|",D3214)),LEFT(D3214,SEARCH("|",D3214)-1),D3214)</f>
        <v>Drama</v>
      </c>
      <c r="K3214">
        <f>(C3214-H3214)</f>
        <v>-19624526</v>
      </c>
      <c r="L3214">
        <f>CORREL(H3214:H6999,C3214:C6999)</f>
        <v>-8.862793575048199E-3</v>
      </c>
    </row>
    <row r="3215" spans="1:12">
      <c r="A3215" t="s">
        <v>5600</v>
      </c>
      <c r="B3215">
        <v>103</v>
      </c>
      <c r="C3215">
        <v>252652</v>
      </c>
      <c r="D3215" t="s">
        <v>5601</v>
      </c>
      <c r="E3215" t="s">
        <v>5602</v>
      </c>
      <c r="F3215" t="s">
        <v>3827</v>
      </c>
      <c r="G3215" t="s">
        <v>3828</v>
      </c>
      <c r="H3215">
        <v>19900000</v>
      </c>
      <c r="I3215">
        <v>7</v>
      </c>
      <c r="J3215" t="str">
        <f>IF(ISNUMBER(SEARCH("|",D3215)),LEFT(D3215,SEARCH("|",D3215)-1),D3215)</f>
        <v>Comedy</v>
      </c>
      <c r="K3215">
        <f>(C3215-H3215)</f>
        <v>-19647348</v>
      </c>
      <c r="L3215">
        <f>CORREL(H3215:H7000,C3215:C7000)</f>
        <v>-9.1564524870474309E-3</v>
      </c>
    </row>
    <row r="3216" spans="1:12">
      <c r="A3216" t="s">
        <v>5603</v>
      </c>
      <c r="B3216">
        <v>93</v>
      </c>
      <c r="C3216">
        <v>4308981</v>
      </c>
      <c r="D3216" t="s">
        <v>70</v>
      </c>
      <c r="E3216" t="s">
        <v>5604</v>
      </c>
      <c r="F3216" t="s">
        <v>15</v>
      </c>
      <c r="G3216" t="s">
        <v>16</v>
      </c>
      <c r="H3216">
        <v>24000000</v>
      </c>
      <c r="I3216">
        <v>3.9</v>
      </c>
      <c r="J3216" t="str">
        <f>IF(ISNUMBER(SEARCH("|",D3216)),LEFT(D3216,SEARCH("|",D3216)-1),D3216)</f>
        <v>Comedy</v>
      </c>
      <c r="K3216">
        <f>(C3216-H3216)</f>
        <v>-19691019</v>
      </c>
      <c r="L3216">
        <f>CORREL(H3216:H7001,C3216:C7001)</f>
        <v>-9.4530829717109615E-3</v>
      </c>
    </row>
    <row r="3217" spans="1:12">
      <c r="A3217" t="s">
        <v>431</v>
      </c>
      <c r="B3217">
        <v>132</v>
      </c>
      <c r="C3217">
        <v>30306268</v>
      </c>
      <c r="D3217" t="s">
        <v>215</v>
      </c>
      <c r="E3217" t="s">
        <v>5605</v>
      </c>
      <c r="F3217" t="s">
        <v>15</v>
      </c>
      <c r="G3217" t="s">
        <v>357</v>
      </c>
      <c r="H3217">
        <v>50000000</v>
      </c>
      <c r="I3217">
        <v>6.3</v>
      </c>
      <c r="J3217" t="str">
        <f>IF(ISNUMBER(SEARCH("|",D3217)),LEFT(D3217,SEARCH("|",D3217)-1),D3217)</f>
        <v>Action</v>
      </c>
      <c r="K3217">
        <f>(C3217-H3217)</f>
        <v>-19693732</v>
      </c>
      <c r="L3217">
        <f>CORREL(H3217:H7002,C3217:C7002)</f>
        <v>-9.7007802439934513E-3</v>
      </c>
    </row>
    <row r="3218" spans="1:12">
      <c r="A3218" t="s">
        <v>367</v>
      </c>
      <c r="B3218">
        <v>107</v>
      </c>
      <c r="C3218">
        <v>305070</v>
      </c>
      <c r="D3218" t="s">
        <v>5448</v>
      </c>
      <c r="E3218" t="s">
        <v>5606</v>
      </c>
      <c r="F3218" t="s">
        <v>15</v>
      </c>
      <c r="G3218" t="s">
        <v>16</v>
      </c>
      <c r="H3218">
        <v>20000000</v>
      </c>
      <c r="I3218">
        <v>6.4</v>
      </c>
      <c r="J3218" t="str">
        <f>IF(ISNUMBER(SEARCH("|",D3218)),LEFT(D3218,SEARCH("|",D3218)-1),D3218)</f>
        <v>Action</v>
      </c>
      <c r="K3218">
        <f>(C3218-H3218)</f>
        <v>-19694930</v>
      </c>
      <c r="L3218">
        <f>CORREL(H3218:H7003,C3218:C7003)</f>
        <v>-9.7045673465604113E-3</v>
      </c>
    </row>
    <row r="3219" spans="1:12">
      <c r="A3219" t="s">
        <v>1308</v>
      </c>
      <c r="B3219">
        <v>111</v>
      </c>
      <c r="C3219">
        <v>20300000</v>
      </c>
      <c r="D3219" t="s">
        <v>493</v>
      </c>
      <c r="E3219" t="s">
        <v>5607</v>
      </c>
      <c r="F3219" t="s">
        <v>15</v>
      </c>
      <c r="G3219" t="s">
        <v>16</v>
      </c>
      <c r="H3219">
        <v>40000000</v>
      </c>
      <c r="I3219">
        <v>6.2</v>
      </c>
      <c r="J3219" t="str">
        <f>IF(ISNUMBER(SEARCH("|",D3219)),LEFT(D3219,SEARCH("|",D3219)-1),D3219)</f>
        <v>Drama</v>
      </c>
      <c r="K3219">
        <f>(C3219-H3219)</f>
        <v>-19700000</v>
      </c>
      <c r="L3219">
        <f>CORREL(H3219:H7004,C3219:C7004)</f>
        <v>-1.0003580795261837E-2</v>
      </c>
    </row>
    <row r="3220" spans="1:12">
      <c r="A3220" t="s">
        <v>2375</v>
      </c>
      <c r="B3220">
        <v>110</v>
      </c>
      <c r="C3220">
        <v>263365</v>
      </c>
      <c r="D3220" t="s">
        <v>797</v>
      </c>
      <c r="E3220" t="s">
        <v>5608</v>
      </c>
      <c r="F3220" t="s">
        <v>15</v>
      </c>
      <c r="G3220" t="s">
        <v>16</v>
      </c>
      <c r="H3220">
        <v>20000000</v>
      </c>
      <c r="I3220">
        <v>5.4</v>
      </c>
      <c r="J3220" t="str">
        <f>IF(ISNUMBER(SEARCH("|",D3220)),LEFT(D3220,SEARCH("|",D3220)-1),D3220)</f>
        <v>Comedy</v>
      </c>
      <c r="K3220">
        <f>(C3220-H3220)</f>
        <v>-19736635</v>
      </c>
      <c r="L3220">
        <f>CORREL(H3220:H7005,C3220:C7005)</f>
        <v>-1.0086504273942403E-2</v>
      </c>
    </row>
    <row r="3221" spans="1:12">
      <c r="A3221" t="s">
        <v>1962</v>
      </c>
      <c r="B3221">
        <v>86</v>
      </c>
      <c r="C3221">
        <v>25200412</v>
      </c>
      <c r="D3221" t="s">
        <v>5609</v>
      </c>
      <c r="E3221" t="s">
        <v>5610</v>
      </c>
      <c r="F3221" t="s">
        <v>15</v>
      </c>
      <c r="G3221" t="s">
        <v>16</v>
      </c>
      <c r="H3221">
        <v>45000000</v>
      </c>
      <c r="I3221">
        <v>5.4</v>
      </c>
      <c r="J3221" t="str">
        <f>IF(ISNUMBER(SEARCH("|",D3221)),LEFT(D3221,SEARCH("|",D3221)-1),D3221)</f>
        <v>Adventure</v>
      </c>
      <c r="K3221">
        <f>(C3221-H3221)</f>
        <v>-19799588</v>
      </c>
      <c r="L3221">
        <f>CORREL(H3221:H7006,C3221:C7006)</f>
        <v>-1.0388152340026826E-2</v>
      </c>
    </row>
    <row r="3222" spans="1:12">
      <c r="A3222" t="s">
        <v>5611</v>
      </c>
      <c r="B3222">
        <v>86</v>
      </c>
      <c r="C3222">
        <v>10134754</v>
      </c>
      <c r="D3222" t="s">
        <v>88</v>
      </c>
      <c r="E3222" t="s">
        <v>5612</v>
      </c>
      <c r="F3222" t="s">
        <v>15</v>
      </c>
      <c r="G3222" t="s">
        <v>16</v>
      </c>
      <c r="H3222">
        <v>30000000</v>
      </c>
      <c r="I3222">
        <v>4.8</v>
      </c>
      <c r="J3222" t="str">
        <f>IF(ISNUMBER(SEARCH("|",D3222)),LEFT(D3222,SEARCH("|",D3222)-1),D3222)</f>
        <v>Animation</v>
      </c>
      <c r="K3222">
        <f>(C3222-H3222)</f>
        <v>-19865246</v>
      </c>
      <c r="L3222">
        <f>CORREL(H3222:H7007,C3222:C7007)</f>
        <v>-1.0430719663627568E-2</v>
      </c>
    </row>
    <row r="3223" spans="1:12">
      <c r="A3223" t="s">
        <v>1801</v>
      </c>
      <c r="B3223">
        <v>127</v>
      </c>
      <c r="C3223">
        <v>5128124</v>
      </c>
      <c r="D3223" t="s">
        <v>106</v>
      </c>
      <c r="E3223" t="s">
        <v>5613</v>
      </c>
      <c r="F3223" t="s">
        <v>15</v>
      </c>
      <c r="G3223" t="s">
        <v>111</v>
      </c>
      <c r="H3223">
        <v>25000000</v>
      </c>
      <c r="I3223">
        <v>7.9</v>
      </c>
      <c r="J3223" t="str">
        <f>IF(ISNUMBER(SEARCH("|",D3223)),LEFT(D3223,SEARCH("|",D3223)-1),D3223)</f>
        <v>Biography</v>
      </c>
      <c r="K3223">
        <f>(C3223-H3223)</f>
        <v>-19871876</v>
      </c>
      <c r="L3223">
        <f>CORREL(H3223:H7008,C3223:C7008)</f>
        <v>-1.0615868795095372E-2</v>
      </c>
    </row>
    <row r="3224" spans="1:12">
      <c r="A3224" t="s">
        <v>956</v>
      </c>
      <c r="B3224">
        <v>89</v>
      </c>
      <c r="C3224">
        <v>8119205</v>
      </c>
      <c r="D3224" t="s">
        <v>296</v>
      </c>
      <c r="E3224" t="s">
        <v>5614</v>
      </c>
      <c r="F3224" t="s">
        <v>15</v>
      </c>
      <c r="G3224" t="s">
        <v>16</v>
      </c>
      <c r="H3224">
        <v>28000000</v>
      </c>
      <c r="I3224">
        <v>5.4</v>
      </c>
      <c r="J3224" t="str">
        <f>IF(ISNUMBER(SEARCH("|",D3224)),LEFT(D3224,SEARCH("|",D3224)-1),D3224)</f>
        <v>Comedy</v>
      </c>
      <c r="K3224">
        <f>(C3224-H3224)</f>
        <v>-19880795</v>
      </c>
      <c r="L3224">
        <f>CORREL(H3224:H7009,C3224:C7009)</f>
        <v>-1.0859438429026425E-2</v>
      </c>
    </row>
    <row r="3225" spans="1:12">
      <c r="A3225" t="s">
        <v>971</v>
      </c>
      <c r="B3225">
        <v>107</v>
      </c>
      <c r="C3225">
        <v>20113965</v>
      </c>
      <c r="D3225" t="s">
        <v>922</v>
      </c>
      <c r="E3225" t="s">
        <v>5615</v>
      </c>
      <c r="F3225" t="s">
        <v>15</v>
      </c>
      <c r="G3225" t="s">
        <v>16</v>
      </c>
      <c r="H3225">
        <v>40000000</v>
      </c>
      <c r="I3225">
        <v>6.5</v>
      </c>
      <c r="J3225" t="str">
        <f>IF(ISNUMBER(SEARCH("|",D3225)),LEFT(D3225,SEARCH("|",D3225)-1),D3225)</f>
        <v>Biography</v>
      </c>
      <c r="K3225">
        <f>(C3225-H3225)</f>
        <v>-19886035</v>
      </c>
      <c r="L3225">
        <f>CORREL(H3225:H7010,C3225:C7010)</f>
        <v>-1.106896782667581E-2</v>
      </c>
    </row>
    <row r="3226" spans="1:12">
      <c r="A3226" t="s">
        <v>4896</v>
      </c>
      <c r="B3226">
        <v>101</v>
      </c>
      <c r="C3226">
        <v>40076438</v>
      </c>
      <c r="D3226" t="s">
        <v>1645</v>
      </c>
      <c r="E3226" t="s">
        <v>5616</v>
      </c>
      <c r="F3226" t="s">
        <v>15</v>
      </c>
      <c r="G3226" t="s">
        <v>16</v>
      </c>
      <c r="H3226">
        <v>60000000</v>
      </c>
      <c r="I3226">
        <v>6</v>
      </c>
      <c r="J3226" t="str">
        <f>IF(ISNUMBER(SEARCH("|",D3226)),LEFT(D3226,SEARCH("|",D3226)-1),D3226)</f>
        <v>Action</v>
      </c>
      <c r="K3226">
        <f>(C3226-H3226)</f>
        <v>-19923562</v>
      </c>
      <c r="L3226">
        <f>CORREL(H3226:H7011,C3226:C7011)</f>
        <v>-1.1156313933081748E-2</v>
      </c>
    </row>
    <row r="3227" spans="1:12">
      <c r="A3227" t="s">
        <v>1115</v>
      </c>
      <c r="B3227">
        <v>113</v>
      </c>
      <c r="C3227">
        <v>17149</v>
      </c>
      <c r="D3227" t="s">
        <v>258</v>
      </c>
      <c r="E3227" t="s">
        <v>5617</v>
      </c>
      <c r="F3227" t="s">
        <v>15</v>
      </c>
      <c r="G3227" t="s">
        <v>5618</v>
      </c>
      <c r="H3227">
        <v>20000000</v>
      </c>
      <c r="I3227">
        <v>5.6</v>
      </c>
      <c r="J3227" t="str">
        <f>IF(ISNUMBER(SEARCH("|",D3227)),LEFT(D3227,SEARCH("|",D3227)-1),D3227)</f>
        <v>Action</v>
      </c>
      <c r="K3227">
        <f>(C3227-H3227)</f>
        <v>-19982851</v>
      </c>
      <c r="L3227">
        <f>CORREL(H3227:H7012,C3227:C7012)</f>
        <v>-1.1103468799579935E-2</v>
      </c>
    </row>
    <row r="3228" spans="1:12">
      <c r="A3228" t="s">
        <v>554</v>
      </c>
      <c r="B3228">
        <v>130</v>
      </c>
      <c r="C3228">
        <v>50016394</v>
      </c>
      <c r="D3228" t="s">
        <v>5297</v>
      </c>
      <c r="E3228" t="s">
        <v>5619</v>
      </c>
      <c r="F3228" t="s">
        <v>15</v>
      </c>
      <c r="G3228" t="s">
        <v>16</v>
      </c>
      <c r="H3228">
        <v>70000000</v>
      </c>
      <c r="I3228">
        <v>6.2</v>
      </c>
      <c r="J3228" t="str">
        <f>IF(ISNUMBER(SEARCH("|",D3228)),LEFT(D3228,SEARCH("|",D3228)-1),D3228)</f>
        <v>Action</v>
      </c>
      <c r="K3228">
        <f>(C3228-H3228)</f>
        <v>-19983606</v>
      </c>
      <c r="L3228">
        <f>CORREL(H3228:H7013,C3228:C7013)</f>
        <v>-1.1414255367590493E-2</v>
      </c>
    </row>
    <row r="3229" spans="1:12">
      <c r="A3229" t="s">
        <v>5620</v>
      </c>
      <c r="B3229">
        <v>143</v>
      </c>
      <c r="C3229">
        <v>5000000</v>
      </c>
      <c r="D3229" t="s">
        <v>5621</v>
      </c>
      <c r="E3229" t="s">
        <v>5622</v>
      </c>
      <c r="F3229" t="s">
        <v>15</v>
      </c>
      <c r="G3229" t="s">
        <v>16</v>
      </c>
      <c r="H3229">
        <v>25000000</v>
      </c>
      <c r="I3229">
        <v>6.2</v>
      </c>
      <c r="J3229" t="str">
        <f>IF(ISNUMBER(SEARCH("|",D3229)),LEFT(D3229,SEARCH("|",D3229)-1),D3229)</f>
        <v>Comedy</v>
      </c>
      <c r="K3229">
        <f>(C3229-H3229)</f>
        <v>-20000000</v>
      </c>
      <c r="L3229">
        <f>CORREL(H3229:H7014,C3229:C7014)</f>
        <v>-1.132129844690764E-2</v>
      </c>
    </row>
    <row r="3230" spans="1:12">
      <c r="A3230" t="s">
        <v>1079</v>
      </c>
      <c r="B3230">
        <v>92</v>
      </c>
      <c r="C3230">
        <v>14998070</v>
      </c>
      <c r="D3230" t="s">
        <v>5456</v>
      </c>
      <c r="E3230" t="s">
        <v>5623</v>
      </c>
      <c r="F3230" t="s">
        <v>15</v>
      </c>
      <c r="G3230" t="s">
        <v>16</v>
      </c>
      <c r="H3230">
        <v>35000000</v>
      </c>
      <c r="I3230">
        <v>6.2</v>
      </c>
      <c r="J3230" t="str">
        <f>IF(ISNUMBER(SEARCH("|",D3230)),LEFT(D3230,SEARCH("|",D3230)-1),D3230)</f>
        <v>Drama</v>
      </c>
      <c r="K3230">
        <f>(C3230-H3230)</f>
        <v>-20001930</v>
      </c>
      <c r="L3230">
        <f>CORREL(H3230:H7015,C3230:C7015)</f>
        <v>-1.157032993717547E-2</v>
      </c>
    </row>
    <row r="3231" spans="1:12">
      <c r="A3231" t="s">
        <v>2366</v>
      </c>
      <c r="B3231">
        <v>91</v>
      </c>
      <c r="C3231">
        <v>958319</v>
      </c>
      <c r="D3231" t="s">
        <v>256</v>
      </c>
      <c r="E3231" t="s">
        <v>5624</v>
      </c>
      <c r="F3231" t="s">
        <v>15</v>
      </c>
      <c r="G3231" t="s">
        <v>16</v>
      </c>
      <c r="H3231">
        <v>21000000</v>
      </c>
      <c r="I3231">
        <v>6.7</v>
      </c>
      <c r="J3231" t="str">
        <f>IF(ISNUMBER(SEARCH("|",D3231)),LEFT(D3231,SEARCH("|",D3231)-1),D3231)</f>
        <v>Drama</v>
      </c>
      <c r="K3231">
        <f>(C3231-H3231)</f>
        <v>-20041681</v>
      </c>
      <c r="L3231">
        <f>CORREL(H3231:H7016,C3231:C7016)</f>
        <v>-1.1708523274386125E-2</v>
      </c>
    </row>
    <row r="3232" spans="1:12">
      <c r="A3232" t="s">
        <v>1682</v>
      </c>
      <c r="B3232">
        <v>106</v>
      </c>
      <c r="C3232">
        <v>64933670</v>
      </c>
      <c r="D3232" t="s">
        <v>4283</v>
      </c>
      <c r="E3232" t="s">
        <v>5625</v>
      </c>
      <c r="F3232" t="s">
        <v>15</v>
      </c>
      <c r="G3232" t="s">
        <v>16</v>
      </c>
      <c r="H3232">
        <v>85000000</v>
      </c>
      <c r="I3232">
        <v>5.6</v>
      </c>
      <c r="J3232" t="str">
        <f>IF(ISNUMBER(SEARCH("|",D3232)),LEFT(D3232,SEARCH("|",D3232)-1),D3232)</f>
        <v>Adventure</v>
      </c>
      <c r="K3232">
        <f>(C3232-H3232)</f>
        <v>-20066330</v>
      </c>
      <c r="L3232">
        <f>CORREL(H3232:H7017,C3232:C7017)</f>
        <v>-1.201064143698545E-2</v>
      </c>
    </row>
    <row r="3233" spans="1:12">
      <c r="A3233" t="s">
        <v>5127</v>
      </c>
      <c r="B3233">
        <v>105</v>
      </c>
      <c r="C3233">
        <v>1796024</v>
      </c>
      <c r="D3233" t="s">
        <v>493</v>
      </c>
      <c r="E3233" t="s">
        <v>5626</v>
      </c>
      <c r="F3233" t="s">
        <v>15</v>
      </c>
      <c r="G3233" t="s">
        <v>16</v>
      </c>
      <c r="H3233">
        <v>22000000</v>
      </c>
      <c r="I3233">
        <v>5.4</v>
      </c>
      <c r="J3233" t="str">
        <f>IF(ISNUMBER(SEARCH("|",D3233)),LEFT(D3233,SEARCH("|",D3233)-1),D3233)</f>
        <v>Drama</v>
      </c>
      <c r="K3233">
        <f>(C3233-H3233)</f>
        <v>-20203976</v>
      </c>
      <c r="L3233">
        <f>CORREL(H3233:H7018,C3233:C7018)</f>
        <v>-1.1894029760971432E-2</v>
      </c>
    </row>
    <row r="3234" spans="1:12">
      <c r="A3234" t="s">
        <v>115</v>
      </c>
      <c r="B3234">
        <v>113</v>
      </c>
      <c r="C3234">
        <v>79711678</v>
      </c>
      <c r="D3234" t="s">
        <v>293</v>
      </c>
      <c r="E3234" t="s">
        <v>5627</v>
      </c>
      <c r="F3234" t="s">
        <v>15</v>
      </c>
      <c r="G3234" t="s">
        <v>16</v>
      </c>
      <c r="H3234">
        <v>100000000</v>
      </c>
      <c r="I3234">
        <v>6.2</v>
      </c>
      <c r="J3234" t="str">
        <f>IF(ISNUMBER(SEARCH("|",D3234)),LEFT(D3234,SEARCH("|",D3234)-1),D3234)</f>
        <v>Comedy</v>
      </c>
      <c r="K3234">
        <f>(C3234-H3234)</f>
        <v>-20288322</v>
      </c>
      <c r="L3234">
        <f>CORREL(H3234:H7019,C3234:C7019)</f>
        <v>-1.2186095435882798E-2</v>
      </c>
    </row>
    <row r="3235" spans="1:12">
      <c r="A3235" t="s">
        <v>1141</v>
      </c>
      <c r="B3235">
        <v>100</v>
      </c>
      <c r="C3235">
        <v>2708188</v>
      </c>
      <c r="D3235" t="s">
        <v>233</v>
      </c>
      <c r="E3235" t="s">
        <v>5628</v>
      </c>
      <c r="F3235" t="s">
        <v>15</v>
      </c>
      <c r="G3235" t="s">
        <v>153</v>
      </c>
      <c r="H3235">
        <v>23000000</v>
      </c>
      <c r="I3235">
        <v>6.2</v>
      </c>
      <c r="J3235" t="str">
        <f>IF(ISNUMBER(SEARCH("|",D3235)),LEFT(D3235,SEARCH("|",D3235)-1),D3235)</f>
        <v>Comedy</v>
      </c>
      <c r="K3235">
        <f>(C3235-H3235)</f>
        <v>-20291812</v>
      </c>
      <c r="L3235">
        <f>CORREL(H3235:H7020,C3235:C7020)</f>
        <v>-1.2091423922649903E-2</v>
      </c>
    </row>
    <row r="3236" spans="1:12">
      <c r="A3236" t="s">
        <v>2150</v>
      </c>
      <c r="B3236">
        <v>115</v>
      </c>
      <c r="C3236">
        <v>14587732</v>
      </c>
      <c r="D3236" t="s">
        <v>1345</v>
      </c>
      <c r="E3236" t="s">
        <v>5629</v>
      </c>
      <c r="F3236" t="s">
        <v>15</v>
      </c>
      <c r="G3236" t="s">
        <v>16</v>
      </c>
      <c r="H3236">
        <v>35000000</v>
      </c>
      <c r="I3236">
        <v>5.7</v>
      </c>
      <c r="J3236" t="str">
        <f>IF(ISNUMBER(SEARCH("|",D3236)),LEFT(D3236,SEARCH("|",D3236)-1),D3236)</f>
        <v>Action</v>
      </c>
      <c r="K3236">
        <f>(C3236-H3236)</f>
        <v>-20412268</v>
      </c>
      <c r="L3236">
        <f>CORREL(H3236:H7021,C3236:C7021)</f>
        <v>-1.2372677690736213E-2</v>
      </c>
    </row>
    <row r="3237" spans="1:12">
      <c r="A3237" t="s">
        <v>1236</v>
      </c>
      <c r="B3237">
        <v>103</v>
      </c>
      <c r="C3237">
        <v>24520892</v>
      </c>
      <c r="D3237" t="s">
        <v>35</v>
      </c>
      <c r="E3237" t="s">
        <v>5630</v>
      </c>
      <c r="F3237" t="s">
        <v>15</v>
      </c>
      <c r="G3237" t="s">
        <v>357</v>
      </c>
      <c r="H3237">
        <v>45000000</v>
      </c>
      <c r="I3237">
        <v>7</v>
      </c>
      <c r="J3237" t="str">
        <f>IF(ISNUMBER(SEARCH("|",D3237)),LEFT(D3237,SEARCH("|",D3237)-1),D3237)</f>
        <v>Action</v>
      </c>
      <c r="K3237">
        <f>(C3237-H3237)</f>
        <v>-20479108</v>
      </c>
      <c r="L3237">
        <f>CORREL(H3237:H7022,C3237:C7022)</f>
        <v>-1.2517028254175028E-2</v>
      </c>
    </row>
    <row r="3238" spans="1:12">
      <c r="A3238" t="s">
        <v>5631</v>
      </c>
      <c r="B3238">
        <v>87</v>
      </c>
      <c r="C3238">
        <v>480314</v>
      </c>
      <c r="D3238" t="s">
        <v>108</v>
      </c>
      <c r="E3238" t="s">
        <v>5632</v>
      </c>
      <c r="F3238" t="s">
        <v>15</v>
      </c>
      <c r="G3238" t="s">
        <v>16</v>
      </c>
      <c r="H3238">
        <v>21000000</v>
      </c>
      <c r="I3238">
        <v>4.8</v>
      </c>
      <c r="J3238" t="str">
        <f>IF(ISNUMBER(SEARCH("|",D3238)),LEFT(D3238,SEARCH("|",D3238)-1),D3238)</f>
        <v>Action</v>
      </c>
      <c r="K3238">
        <f>(C3238-H3238)</f>
        <v>-20519686</v>
      </c>
      <c r="L3238">
        <f>CORREL(H3238:H7023,C3238:C7023)</f>
        <v>-1.2568724695350787E-2</v>
      </c>
    </row>
    <row r="3239" spans="1:12">
      <c r="A3239" t="s">
        <v>1463</v>
      </c>
      <c r="B3239">
        <v>137</v>
      </c>
      <c r="C3239">
        <v>5459824</v>
      </c>
      <c r="D3239" t="s">
        <v>20</v>
      </c>
      <c r="E3239" t="s">
        <v>5633</v>
      </c>
      <c r="F3239" t="s">
        <v>15</v>
      </c>
      <c r="G3239" t="s">
        <v>16</v>
      </c>
      <c r="H3239">
        <v>26000000</v>
      </c>
      <c r="I3239">
        <v>7.6</v>
      </c>
      <c r="J3239" t="str">
        <f>IF(ISNUMBER(SEARCH("|",D3239)),LEFT(D3239,SEARCH("|",D3239)-1),D3239)</f>
        <v>Drama</v>
      </c>
      <c r="K3239">
        <f>(C3239-H3239)</f>
        <v>-20540176</v>
      </c>
      <c r="L3239">
        <f>CORREL(H3239:H7024,C3239:C7024)</f>
        <v>-1.2881486809979616E-2</v>
      </c>
    </row>
    <row r="3240" spans="1:12">
      <c r="A3240" t="s">
        <v>5634</v>
      </c>
      <c r="B3240">
        <v>104</v>
      </c>
      <c r="C3240">
        <v>19406406</v>
      </c>
      <c r="D3240" t="s">
        <v>2270</v>
      </c>
      <c r="E3240" t="s">
        <v>5635</v>
      </c>
      <c r="F3240" t="s">
        <v>770</v>
      </c>
      <c r="G3240" t="s">
        <v>357</v>
      </c>
      <c r="H3240">
        <v>40000000</v>
      </c>
      <c r="I3240">
        <v>7.8</v>
      </c>
      <c r="J3240" t="str">
        <f>IF(ISNUMBER(SEARCH("|",D3240)),LEFT(D3240,SEARCH("|",D3240)-1),D3240)</f>
        <v>Documentary</v>
      </c>
      <c r="K3240">
        <f>(C3240-H3240)</f>
        <v>-20593594</v>
      </c>
      <c r="L3240">
        <f>CORREL(H3240:H7025,C3240:C7025)</f>
        <v>-1.313170711097842E-2</v>
      </c>
    </row>
    <row r="3241" spans="1:12">
      <c r="A3241" t="s">
        <v>2375</v>
      </c>
      <c r="B3241">
        <v>133</v>
      </c>
      <c r="C3241">
        <v>24343673</v>
      </c>
      <c r="D3241" t="s">
        <v>5636</v>
      </c>
      <c r="E3241" t="s">
        <v>5637</v>
      </c>
      <c r="F3241" t="s">
        <v>15</v>
      </c>
      <c r="G3241" t="s">
        <v>16</v>
      </c>
      <c r="H3241">
        <v>45000000</v>
      </c>
      <c r="I3241">
        <v>7.4</v>
      </c>
      <c r="J3241" t="str">
        <f>IF(ISNUMBER(SEARCH("|",D3241)),LEFT(D3241,SEARCH("|",D3241)-1),D3241)</f>
        <v>Drama</v>
      </c>
      <c r="K3241">
        <f>(C3241-H3241)</f>
        <v>-20656327</v>
      </c>
      <c r="L3241">
        <f>CORREL(H3241:H7026,C3241:C7026)</f>
        <v>-1.3230455172058659E-2</v>
      </c>
    </row>
    <row r="3242" spans="1:12">
      <c r="A3242" t="s">
        <v>3344</v>
      </c>
      <c r="B3242">
        <v>118</v>
      </c>
      <c r="C3242">
        <v>17305211</v>
      </c>
      <c r="D3242" t="s">
        <v>453</v>
      </c>
      <c r="E3242" t="s">
        <v>5638</v>
      </c>
      <c r="F3242" t="s">
        <v>15</v>
      </c>
      <c r="G3242" t="s">
        <v>16</v>
      </c>
      <c r="H3242">
        <v>38000000</v>
      </c>
      <c r="I3242">
        <v>6.1</v>
      </c>
      <c r="J3242" t="str">
        <f>IF(ISNUMBER(SEARCH("|",D3242)),LEFT(D3242,SEARCH("|",D3242)-1),D3242)</f>
        <v>Crime</v>
      </c>
      <c r="K3242">
        <f>(C3242-H3242)</f>
        <v>-20694789</v>
      </c>
      <c r="L3242">
        <f>CORREL(H3242:H7027,C3242:C7027)</f>
        <v>-1.3285158355164674E-2</v>
      </c>
    </row>
    <row r="3243" spans="1:12">
      <c r="A3243" t="s">
        <v>139</v>
      </c>
      <c r="B3243">
        <v>94</v>
      </c>
      <c r="C3243">
        <v>34238611</v>
      </c>
      <c r="D3243" t="s">
        <v>35</v>
      </c>
      <c r="E3243" t="s">
        <v>5639</v>
      </c>
      <c r="F3243" t="s">
        <v>15</v>
      </c>
      <c r="G3243" t="s">
        <v>16</v>
      </c>
      <c r="H3243">
        <v>55000000</v>
      </c>
      <c r="I3243">
        <v>6</v>
      </c>
      <c r="J3243" t="str">
        <f>IF(ISNUMBER(SEARCH("|",D3243)),LEFT(D3243,SEARCH("|",D3243)-1),D3243)</f>
        <v>Action</v>
      </c>
      <c r="K3243">
        <f>(C3243-H3243)</f>
        <v>-20761389</v>
      </c>
      <c r="L3243">
        <f>CORREL(H3243:H7028,C3243:C7028)</f>
        <v>-1.3404920198159479E-2</v>
      </c>
    </row>
    <row r="3244" spans="1:12">
      <c r="A3244" t="s">
        <v>4565</v>
      </c>
      <c r="B3244">
        <v>112</v>
      </c>
      <c r="C3244">
        <v>19151864</v>
      </c>
      <c r="D3244" t="s">
        <v>128</v>
      </c>
      <c r="E3244" t="s">
        <v>5640</v>
      </c>
      <c r="F3244" t="s">
        <v>15</v>
      </c>
      <c r="G3244" t="s">
        <v>16</v>
      </c>
      <c r="H3244">
        <v>40000000</v>
      </c>
      <c r="I3244">
        <v>5.9</v>
      </c>
      <c r="J3244" t="str">
        <f>IF(ISNUMBER(SEARCH("|",D3244)),LEFT(D3244,SEARCH("|",D3244)-1),D3244)</f>
        <v>Comedy</v>
      </c>
      <c r="K3244">
        <f>(C3244-H3244)</f>
        <v>-20848136</v>
      </c>
      <c r="L3244">
        <f>CORREL(H3244:H7029,C3244:C7029)</f>
        <v>-1.3386177173003048E-2</v>
      </c>
    </row>
    <row r="3245" spans="1:12">
      <c r="A3245" t="s">
        <v>719</v>
      </c>
      <c r="B3245">
        <v>100</v>
      </c>
      <c r="C3245">
        <v>19118247</v>
      </c>
      <c r="D3245" t="s">
        <v>1041</v>
      </c>
      <c r="E3245" t="s">
        <v>5641</v>
      </c>
      <c r="F3245" t="s">
        <v>15</v>
      </c>
      <c r="G3245" t="s">
        <v>16</v>
      </c>
      <c r="H3245">
        <v>40000000</v>
      </c>
      <c r="I3245">
        <v>5.4</v>
      </c>
      <c r="J3245" t="str">
        <f>IF(ISNUMBER(SEARCH("|",D3245)),LEFT(D3245,SEARCH("|",D3245)-1),D3245)</f>
        <v>Action</v>
      </c>
      <c r="K3245">
        <f>(C3245-H3245)</f>
        <v>-20881753</v>
      </c>
      <c r="L3245">
        <f>CORREL(H3245:H7030,C3245:C7030)</f>
        <v>-1.3488293653104862E-2</v>
      </c>
    </row>
    <row r="3246" spans="1:12">
      <c r="A3246" t="s">
        <v>752</v>
      </c>
      <c r="B3246">
        <v>126</v>
      </c>
      <c r="C3246">
        <v>34098563</v>
      </c>
      <c r="D3246" t="s">
        <v>493</v>
      </c>
      <c r="E3246" t="s">
        <v>5642</v>
      </c>
      <c r="F3246" t="s">
        <v>15</v>
      </c>
      <c r="G3246" t="s">
        <v>16</v>
      </c>
      <c r="H3246">
        <v>55000000</v>
      </c>
      <c r="I3246">
        <v>6.5</v>
      </c>
      <c r="J3246" t="str">
        <f>IF(ISNUMBER(SEARCH("|",D3246)),LEFT(D3246,SEARCH("|",D3246)-1),D3246)</f>
        <v>Drama</v>
      </c>
      <c r="K3246">
        <f>(C3246-H3246)</f>
        <v>-20901437</v>
      </c>
      <c r="L3246">
        <f>CORREL(H3246:H7031,C3246:C7031)</f>
        <v>-1.3591100153730945E-2</v>
      </c>
    </row>
    <row r="3247" spans="1:12">
      <c r="A3247" t="s">
        <v>5643</v>
      </c>
      <c r="B3247">
        <v>101</v>
      </c>
      <c r="C3247">
        <v>1075288</v>
      </c>
      <c r="D3247" t="s">
        <v>716</v>
      </c>
      <c r="E3247" t="s">
        <v>5644</v>
      </c>
      <c r="F3247" t="s">
        <v>15</v>
      </c>
      <c r="G3247" t="s">
        <v>16</v>
      </c>
      <c r="H3247">
        <v>22000000</v>
      </c>
      <c r="I3247">
        <v>6.1</v>
      </c>
      <c r="J3247" t="str">
        <f>IF(ISNUMBER(SEARCH("|",D3247)),LEFT(D3247,SEARCH("|",D3247)-1),D3247)</f>
        <v>Crime</v>
      </c>
      <c r="K3247">
        <f>(C3247-H3247)</f>
        <v>-20924712</v>
      </c>
      <c r="L3247">
        <f>CORREL(H3247:H7032,C3247:C7032)</f>
        <v>-1.3573452858730481E-2</v>
      </c>
    </row>
    <row r="3248" spans="1:12">
      <c r="A3248" t="s">
        <v>1756</v>
      </c>
      <c r="B3248">
        <v>104</v>
      </c>
      <c r="C3248">
        <v>4064333</v>
      </c>
      <c r="D3248" t="s">
        <v>1985</v>
      </c>
      <c r="E3248" t="s">
        <v>5645</v>
      </c>
      <c r="F3248" t="s">
        <v>15</v>
      </c>
      <c r="G3248" t="s">
        <v>16</v>
      </c>
      <c r="H3248">
        <v>25000000</v>
      </c>
      <c r="I3248">
        <v>5.2</v>
      </c>
      <c r="J3248" t="str">
        <f>IF(ISNUMBER(SEARCH("|",D3248)),LEFT(D3248,SEARCH("|",D3248)-1),D3248)</f>
        <v>Action</v>
      </c>
      <c r="K3248">
        <f>(C3248-H3248)</f>
        <v>-20935667</v>
      </c>
      <c r="L3248">
        <f>CORREL(H3248:H7033,C3248:C7033)</f>
        <v>-1.3884747860423182E-2</v>
      </c>
    </row>
    <row r="3249" spans="1:12">
      <c r="A3249" t="s">
        <v>5646</v>
      </c>
      <c r="B3249">
        <v>116</v>
      </c>
      <c r="C3249">
        <v>1050445</v>
      </c>
      <c r="D3249" t="s">
        <v>5647</v>
      </c>
      <c r="E3249" t="s">
        <v>5648</v>
      </c>
      <c r="F3249" t="s">
        <v>770</v>
      </c>
      <c r="G3249" t="s">
        <v>357</v>
      </c>
      <c r="H3249">
        <v>22000000</v>
      </c>
      <c r="I3249">
        <v>7.8</v>
      </c>
      <c r="J3249" t="str">
        <f>IF(ISNUMBER(SEARCH("|",D3249)),LEFT(D3249,SEARCH("|",D3249)-1),D3249)</f>
        <v>Drama</v>
      </c>
      <c r="K3249">
        <f>(C3249-H3249)</f>
        <v>-20949555</v>
      </c>
      <c r="L3249">
        <f>CORREL(H3249:H7034,C3249:C7034)</f>
        <v>-1.4158327282912983E-2</v>
      </c>
    </row>
    <row r="3250" spans="1:12">
      <c r="A3250" t="s">
        <v>5649</v>
      </c>
      <c r="B3250">
        <v>102</v>
      </c>
      <c r="C3250">
        <v>15593</v>
      </c>
      <c r="D3250" t="s">
        <v>233</v>
      </c>
      <c r="E3250" t="s">
        <v>5650</v>
      </c>
      <c r="F3250" t="s">
        <v>15</v>
      </c>
      <c r="G3250" t="s">
        <v>16</v>
      </c>
      <c r="H3250">
        <v>21000000</v>
      </c>
      <c r="I3250">
        <v>5.8</v>
      </c>
      <c r="J3250" t="str">
        <f>IF(ISNUMBER(SEARCH("|",D3250)),LEFT(D3250,SEARCH("|",D3250)-1),D3250)</f>
        <v>Comedy</v>
      </c>
      <c r="K3250">
        <f>(C3250-H3250)</f>
        <v>-20984407</v>
      </c>
      <c r="L3250">
        <f>CORREL(H3250:H7035,C3250:C7035)</f>
        <v>-1.4473034147446249E-2</v>
      </c>
    </row>
    <row r="3251" spans="1:12">
      <c r="A3251" t="s">
        <v>861</v>
      </c>
      <c r="B3251">
        <v>107</v>
      </c>
      <c r="C3251">
        <v>6998324</v>
      </c>
      <c r="D3251" t="s">
        <v>65</v>
      </c>
      <c r="E3251" t="s">
        <v>5651</v>
      </c>
      <c r="F3251" t="s">
        <v>15</v>
      </c>
      <c r="G3251" t="s">
        <v>16</v>
      </c>
      <c r="H3251">
        <v>28000000</v>
      </c>
      <c r="I3251">
        <v>6.1</v>
      </c>
      <c r="J3251" t="str">
        <f>IF(ISNUMBER(SEARCH("|",D3251)),LEFT(D3251,SEARCH("|",D3251)-1),D3251)</f>
        <v>Comedy</v>
      </c>
      <c r="K3251">
        <f>(C3251-H3251)</f>
        <v>-21001676</v>
      </c>
      <c r="L3251">
        <f>CORREL(H3251:H7036,C3251:C7036)</f>
        <v>-1.480346933808315E-2</v>
      </c>
    </row>
    <row r="3252" spans="1:12">
      <c r="A3252" t="s">
        <v>59</v>
      </c>
      <c r="B3252">
        <v>135</v>
      </c>
      <c r="C3252">
        <v>43982842</v>
      </c>
      <c r="D3252" t="s">
        <v>5530</v>
      </c>
      <c r="E3252" t="s">
        <v>5652</v>
      </c>
      <c r="F3252" t="s">
        <v>15</v>
      </c>
      <c r="G3252" t="s">
        <v>16</v>
      </c>
      <c r="H3252">
        <v>65000000</v>
      </c>
      <c r="I3252">
        <v>6.7</v>
      </c>
      <c r="J3252" t="str">
        <f>IF(ISNUMBER(SEARCH("|",D3252)),LEFT(D3252,SEARCH("|",D3252)-1),D3252)</f>
        <v>Drama</v>
      </c>
      <c r="K3252">
        <f>(C3252-H3252)</f>
        <v>-21017158</v>
      </c>
      <c r="L3252">
        <f>CORREL(H3252:H7037,C3252:C7037)</f>
        <v>-1.5044169404831288E-2</v>
      </c>
    </row>
    <row r="3253" spans="1:12">
      <c r="A3253" t="s">
        <v>5653</v>
      </c>
      <c r="B3253">
        <v>104</v>
      </c>
      <c r="C3253">
        <v>20915465</v>
      </c>
      <c r="D3253" t="s">
        <v>5609</v>
      </c>
      <c r="E3253" t="s">
        <v>5654</v>
      </c>
      <c r="F3253" t="s">
        <v>15</v>
      </c>
      <c r="G3253" t="s">
        <v>153</v>
      </c>
      <c r="H3253">
        <v>42000000</v>
      </c>
      <c r="I3253">
        <v>4</v>
      </c>
      <c r="J3253" t="str">
        <f>IF(ISNUMBER(SEARCH("|",D3253)),LEFT(D3253,SEARCH("|",D3253)-1),D3253)</f>
        <v>Adventure</v>
      </c>
      <c r="K3253">
        <f>(C3253-H3253)</f>
        <v>-21084535</v>
      </c>
      <c r="L3253">
        <f>CORREL(H3253:H7038,C3253:C7038)</f>
        <v>-1.4972691681886766E-2</v>
      </c>
    </row>
    <row r="3254" spans="1:12">
      <c r="A3254" t="s">
        <v>2106</v>
      </c>
      <c r="B3254">
        <v>102</v>
      </c>
      <c r="C3254">
        <v>28837115</v>
      </c>
      <c r="D3254" t="s">
        <v>96</v>
      </c>
      <c r="E3254" t="s">
        <v>5655</v>
      </c>
      <c r="F3254" t="s">
        <v>15</v>
      </c>
      <c r="G3254" t="s">
        <v>16</v>
      </c>
      <c r="H3254">
        <v>50000000</v>
      </c>
      <c r="I3254">
        <v>4.8</v>
      </c>
      <c r="J3254" t="str">
        <f>IF(ISNUMBER(SEARCH("|",D3254)),LEFT(D3254,SEARCH("|",D3254)-1),D3254)</f>
        <v>Comedy</v>
      </c>
      <c r="K3254">
        <f>(C3254-H3254)</f>
        <v>-21162885</v>
      </c>
      <c r="L3254">
        <f>CORREL(H3254:H7039,C3254:C7039)</f>
        <v>-1.5062458253019101E-2</v>
      </c>
    </row>
    <row r="3255" spans="1:12">
      <c r="A3255" t="s">
        <v>247</v>
      </c>
      <c r="B3255">
        <v>118</v>
      </c>
      <c r="C3255">
        <v>33828318</v>
      </c>
      <c r="D3255" t="s">
        <v>96</v>
      </c>
      <c r="E3255" t="s">
        <v>5656</v>
      </c>
      <c r="F3255" t="s">
        <v>15</v>
      </c>
      <c r="G3255" t="s">
        <v>16</v>
      </c>
      <c r="H3255">
        <v>55000000</v>
      </c>
      <c r="I3255">
        <v>5.8</v>
      </c>
      <c r="J3255" t="str">
        <f>IF(ISNUMBER(SEARCH("|",D3255)),LEFT(D3255,SEARCH("|",D3255)-1),D3255)</f>
        <v>Comedy</v>
      </c>
      <c r="K3255">
        <f>(C3255-H3255)</f>
        <v>-21171682</v>
      </c>
      <c r="L3255">
        <f>CORREL(H3255:H7040,C3255:C7040)</f>
        <v>-1.5084269901045437E-2</v>
      </c>
    </row>
    <row r="3256" spans="1:12">
      <c r="A3256" t="s">
        <v>2355</v>
      </c>
      <c r="B3256">
        <v>119</v>
      </c>
      <c r="C3256">
        <v>98780042</v>
      </c>
      <c r="D3256" t="s">
        <v>5657</v>
      </c>
      <c r="E3256" t="s">
        <v>5658</v>
      </c>
      <c r="F3256" t="s">
        <v>15</v>
      </c>
      <c r="G3256" t="s">
        <v>16</v>
      </c>
      <c r="H3256">
        <v>120000000</v>
      </c>
      <c r="I3256">
        <v>5.8</v>
      </c>
      <c r="J3256" t="str">
        <f>IF(ISNUMBER(SEARCH("|",D3256)),LEFT(D3256,SEARCH("|",D3256)-1),D3256)</f>
        <v>Action</v>
      </c>
      <c r="K3256">
        <f>(C3256-H3256)</f>
        <v>-21219958</v>
      </c>
      <c r="L3256">
        <f>CORREL(H3256:H7041,C3256:C7041)</f>
        <v>-1.5069926663212706E-2</v>
      </c>
    </row>
    <row r="3257" spans="1:12">
      <c r="A3257" t="s">
        <v>24</v>
      </c>
      <c r="B3257">
        <v>146</v>
      </c>
      <c r="C3257">
        <v>78616689</v>
      </c>
      <c r="D3257" t="s">
        <v>353</v>
      </c>
      <c r="E3257" t="s">
        <v>5659</v>
      </c>
      <c r="F3257" t="s">
        <v>15</v>
      </c>
      <c r="G3257" t="s">
        <v>16</v>
      </c>
      <c r="H3257">
        <v>100000000</v>
      </c>
      <c r="I3257">
        <v>7.1</v>
      </c>
      <c r="J3257" t="str">
        <f>IF(ISNUMBER(SEARCH("|",D3257)),LEFT(D3257,SEARCH("|",D3257)-1),D3257)</f>
        <v>Adventure</v>
      </c>
      <c r="K3257">
        <f>(C3257-H3257)</f>
        <v>-21383311</v>
      </c>
      <c r="L3257">
        <f>CORREL(H3257:H7042,C3257:C7042)</f>
        <v>-1.5064333113448897E-2</v>
      </c>
    </row>
    <row r="3258" spans="1:12">
      <c r="A3258" t="s">
        <v>1076</v>
      </c>
      <c r="B3258">
        <v>106</v>
      </c>
      <c r="C3258">
        <v>68558662</v>
      </c>
      <c r="D3258" t="s">
        <v>151</v>
      </c>
      <c r="E3258" t="s">
        <v>5660</v>
      </c>
      <c r="F3258" t="s">
        <v>15</v>
      </c>
      <c r="G3258" t="s">
        <v>16</v>
      </c>
      <c r="H3258">
        <v>90000000</v>
      </c>
      <c r="I3258">
        <v>5.9</v>
      </c>
      <c r="J3258" t="str">
        <f>IF(ISNUMBER(SEARCH("|",D3258)),LEFT(D3258,SEARCH("|",D3258)-1),D3258)</f>
        <v>Adventure</v>
      </c>
      <c r="K3258">
        <f>(C3258-H3258)</f>
        <v>-21441338</v>
      </c>
      <c r="L3258">
        <f>CORREL(H3258:H7043,C3258:C7043)</f>
        <v>-1.4960361896820248E-2</v>
      </c>
    </row>
    <row r="3259" spans="1:12">
      <c r="A3259" t="s">
        <v>949</v>
      </c>
      <c r="B3259">
        <v>108</v>
      </c>
      <c r="C3259">
        <v>8535575</v>
      </c>
      <c r="D3259" t="s">
        <v>256</v>
      </c>
      <c r="E3259" t="s">
        <v>5661</v>
      </c>
      <c r="F3259" t="s">
        <v>15</v>
      </c>
      <c r="G3259" t="s">
        <v>16</v>
      </c>
      <c r="H3259">
        <v>30000000</v>
      </c>
      <c r="I3259">
        <v>7</v>
      </c>
      <c r="J3259" t="str">
        <f>IF(ISNUMBER(SEARCH("|",D3259)),LEFT(D3259,SEARCH("|",D3259)-1),D3259)</f>
        <v>Drama</v>
      </c>
      <c r="K3259">
        <f>(C3259-H3259)</f>
        <v>-21464425</v>
      </c>
      <c r="L3259">
        <f>CORREL(H3259:H7044,C3259:C7044)</f>
        <v>-1.4838640730234307E-2</v>
      </c>
    </row>
    <row r="3260" spans="1:12">
      <c r="A3260" t="s">
        <v>1500</v>
      </c>
      <c r="B3260">
        <v>131</v>
      </c>
      <c r="C3260">
        <v>43532294</v>
      </c>
      <c r="D3260" t="s">
        <v>385</v>
      </c>
      <c r="E3260" t="s">
        <v>5662</v>
      </c>
      <c r="F3260" t="s">
        <v>15</v>
      </c>
      <c r="G3260" t="s">
        <v>16</v>
      </c>
      <c r="H3260">
        <v>65000000</v>
      </c>
      <c r="I3260">
        <v>7.1</v>
      </c>
      <c r="J3260" t="str">
        <f>IF(ISNUMBER(SEARCH("|",D3260)),LEFT(D3260,SEARCH("|",D3260)-1),D3260)</f>
        <v>Drama</v>
      </c>
      <c r="K3260">
        <f>(C3260-H3260)</f>
        <v>-21467706</v>
      </c>
      <c r="L3260">
        <f>CORREL(H3260:H7045,C3260:C7045)</f>
        <v>-1.5060875289782101E-2</v>
      </c>
    </row>
    <row r="3261" spans="1:12">
      <c r="A3261" t="s">
        <v>863</v>
      </c>
      <c r="B3261">
        <v>109</v>
      </c>
      <c r="C3261">
        <v>3517797</v>
      </c>
      <c r="D3261" t="s">
        <v>1729</v>
      </c>
      <c r="E3261" t="s">
        <v>5663</v>
      </c>
      <c r="F3261" t="s">
        <v>15</v>
      </c>
      <c r="G3261" t="s">
        <v>357</v>
      </c>
      <c r="H3261">
        <v>25000000</v>
      </c>
      <c r="I3261">
        <v>6.6</v>
      </c>
      <c r="J3261" t="str">
        <f>IF(ISNUMBER(SEARCH("|",D3261)),LEFT(D3261,SEARCH("|",D3261)-1),D3261)</f>
        <v>Action</v>
      </c>
      <c r="K3261">
        <f>(C3261-H3261)</f>
        <v>-21482203</v>
      </c>
      <c r="L3261">
        <f>CORREL(H3261:H7046,C3261:C7046)</f>
        <v>-1.4989052233816006E-2</v>
      </c>
    </row>
    <row r="3262" spans="1:12">
      <c r="A3262" t="s">
        <v>5664</v>
      </c>
      <c r="B3262">
        <v>99</v>
      </c>
      <c r="C3262">
        <v>33472850</v>
      </c>
      <c r="D3262" t="s">
        <v>276</v>
      </c>
      <c r="E3262" t="s">
        <v>5665</v>
      </c>
      <c r="F3262" t="s">
        <v>15</v>
      </c>
      <c r="G3262" t="s">
        <v>16</v>
      </c>
      <c r="H3262">
        <v>55000000</v>
      </c>
      <c r="I3262">
        <v>5.8</v>
      </c>
      <c r="J3262" t="str">
        <f>IF(ISNUMBER(SEARCH("|",D3262)),LEFT(D3262,SEARCH("|",D3262)-1),D3262)</f>
        <v>Comedy</v>
      </c>
      <c r="K3262">
        <f>(C3262-H3262)</f>
        <v>-21527150</v>
      </c>
      <c r="L3262">
        <f>CORREL(H3262:H7047,C3262:C7047)</f>
        <v>-1.5276164637582169E-2</v>
      </c>
    </row>
    <row r="3263" spans="1:12">
      <c r="A3263" t="s">
        <v>1377</v>
      </c>
      <c r="B3263">
        <v>91</v>
      </c>
      <c r="C3263">
        <v>18438149</v>
      </c>
      <c r="D3263" t="s">
        <v>65</v>
      </c>
      <c r="E3263" t="s">
        <v>5666</v>
      </c>
      <c r="F3263" t="s">
        <v>15</v>
      </c>
      <c r="G3263" t="s">
        <v>16</v>
      </c>
      <c r="H3263">
        <v>40000000</v>
      </c>
      <c r="I3263">
        <v>5.9</v>
      </c>
      <c r="J3263" t="str">
        <f>IF(ISNUMBER(SEARCH("|",D3263)),LEFT(D3263,SEARCH("|",D3263)-1),D3263)</f>
        <v>Comedy</v>
      </c>
      <c r="K3263">
        <f>(C3263-H3263)</f>
        <v>-21561851</v>
      </c>
      <c r="L3263">
        <f>CORREL(H3263:H7048,C3263:C7048)</f>
        <v>-1.5262546084193909E-2</v>
      </c>
    </row>
    <row r="3264" spans="1:12">
      <c r="A3264" t="s">
        <v>295</v>
      </c>
      <c r="B3264">
        <v>111</v>
      </c>
      <c r="C3264">
        <v>48430355</v>
      </c>
      <c r="D3264" t="s">
        <v>65</v>
      </c>
      <c r="E3264" t="s">
        <v>5667</v>
      </c>
      <c r="F3264" t="s">
        <v>15</v>
      </c>
      <c r="G3264" t="s">
        <v>16</v>
      </c>
      <c r="H3264">
        <v>70000000</v>
      </c>
      <c r="I3264">
        <v>5.3</v>
      </c>
      <c r="J3264" t="str">
        <f>IF(ISNUMBER(SEARCH("|",D3264)),LEFT(D3264,SEARCH("|",D3264)-1),D3264)</f>
        <v>Comedy</v>
      </c>
      <c r="K3264">
        <f>(C3264-H3264)</f>
        <v>-21569645</v>
      </c>
      <c r="L3264">
        <f>CORREL(H3264:H7049,C3264:C7049)</f>
        <v>-1.5376589759938657E-2</v>
      </c>
    </row>
    <row r="3265" spans="1:12">
      <c r="A3265" t="s">
        <v>1532</v>
      </c>
      <c r="B3265">
        <v>95</v>
      </c>
      <c r="C3265">
        <v>13401683</v>
      </c>
      <c r="D3265" t="s">
        <v>321</v>
      </c>
      <c r="E3265" t="s">
        <v>5668</v>
      </c>
      <c r="F3265" t="s">
        <v>15</v>
      </c>
      <c r="G3265" t="s">
        <v>153</v>
      </c>
      <c r="H3265">
        <v>35000000</v>
      </c>
      <c r="I3265">
        <v>7.1</v>
      </c>
      <c r="J3265" t="str">
        <f>IF(ISNUMBER(SEARCH("|",D3265)),LEFT(D3265,SEARCH("|",D3265)-1),D3265)</f>
        <v>Action</v>
      </c>
      <c r="K3265">
        <f>(C3265-H3265)</f>
        <v>-21598317</v>
      </c>
      <c r="L3265">
        <f>CORREL(H3265:H7050,C3265:C7050)</f>
        <v>-1.5283713313297954E-2</v>
      </c>
    </row>
    <row r="3266" spans="1:12">
      <c r="A3266" t="s">
        <v>1428</v>
      </c>
      <c r="B3266">
        <v>127</v>
      </c>
      <c r="C3266">
        <v>14378353</v>
      </c>
      <c r="D3266" t="s">
        <v>966</v>
      </c>
      <c r="E3266" t="s">
        <v>5669</v>
      </c>
      <c r="F3266" t="s">
        <v>15</v>
      </c>
      <c r="G3266" t="s">
        <v>16</v>
      </c>
      <c r="H3266">
        <v>36000000</v>
      </c>
      <c r="I3266">
        <v>6.8</v>
      </c>
      <c r="J3266" t="str">
        <f>IF(ISNUMBER(SEARCH("|",D3266)),LEFT(D3266,SEARCH("|",D3266)-1),D3266)</f>
        <v>Drama</v>
      </c>
      <c r="K3266">
        <f>(C3266-H3266)</f>
        <v>-21621647</v>
      </c>
      <c r="L3266">
        <f>CORREL(H3266:H7051,C3266:C7051)</f>
        <v>-1.5451809538248287E-2</v>
      </c>
    </row>
    <row r="3267" spans="1:12">
      <c r="A3267" t="s">
        <v>2430</v>
      </c>
      <c r="B3267">
        <v>94</v>
      </c>
      <c r="C3267">
        <v>13264986</v>
      </c>
      <c r="D3267" t="s">
        <v>5670</v>
      </c>
      <c r="E3267" t="s">
        <v>5671</v>
      </c>
      <c r="F3267" t="s">
        <v>15</v>
      </c>
      <c r="G3267" t="s">
        <v>16</v>
      </c>
      <c r="H3267">
        <v>35000000</v>
      </c>
      <c r="I3267">
        <v>6</v>
      </c>
      <c r="J3267" t="str">
        <f>IF(ISNUMBER(SEARCH("|",D3267)),LEFT(D3267,SEARCH("|",D3267)-1),D3267)</f>
        <v>Action</v>
      </c>
      <c r="K3267">
        <f>(C3267-H3267)</f>
        <v>-21735014</v>
      </c>
      <c r="L3267">
        <f>CORREL(H3267:H7052,C3267:C7052)</f>
        <v>-1.5609733680414515E-2</v>
      </c>
    </row>
    <row r="3268" spans="1:12">
      <c r="A3268" t="s">
        <v>408</v>
      </c>
      <c r="B3268">
        <v>138</v>
      </c>
      <c r="C3268">
        <v>63224849</v>
      </c>
      <c r="D3268" t="s">
        <v>128</v>
      </c>
      <c r="E3268" t="s">
        <v>5672</v>
      </c>
      <c r="F3268" t="s">
        <v>15</v>
      </c>
      <c r="G3268" t="s">
        <v>16</v>
      </c>
      <c r="H3268">
        <v>85000000</v>
      </c>
      <c r="I3268">
        <v>6.9</v>
      </c>
      <c r="J3268" t="str">
        <f>IF(ISNUMBER(SEARCH("|",D3268)),LEFT(D3268,SEARCH("|",D3268)-1),D3268)</f>
        <v>Comedy</v>
      </c>
      <c r="K3268">
        <f>(C3268-H3268)</f>
        <v>-21775151</v>
      </c>
      <c r="L3268">
        <f>CORREL(H3268:H7053,C3268:C7053)</f>
        <v>-1.5780600745391768E-2</v>
      </c>
    </row>
    <row r="3269" spans="1:12">
      <c r="A3269" t="s">
        <v>961</v>
      </c>
      <c r="B3269">
        <v>119</v>
      </c>
      <c r="C3269">
        <v>73209340</v>
      </c>
      <c r="D3269" t="s">
        <v>776</v>
      </c>
      <c r="E3269" t="s">
        <v>5673</v>
      </c>
      <c r="F3269" t="s">
        <v>15</v>
      </c>
      <c r="G3269" t="s">
        <v>16</v>
      </c>
      <c r="H3269">
        <v>95000000</v>
      </c>
      <c r="I3269">
        <v>5.7</v>
      </c>
      <c r="J3269" t="str">
        <f>IF(ISNUMBER(SEARCH("|",D3269)),LEFT(D3269,SEARCH("|",D3269)-1),D3269)</f>
        <v>Action</v>
      </c>
      <c r="K3269">
        <f>(C3269-H3269)</f>
        <v>-21790660</v>
      </c>
      <c r="L3269">
        <f>CORREL(H3269:H7054,C3269:C7054)</f>
        <v>-1.565536545195071E-2</v>
      </c>
    </row>
    <row r="3270" spans="1:12">
      <c r="A3270" t="s">
        <v>1037</v>
      </c>
      <c r="B3270">
        <v>88</v>
      </c>
      <c r="C3270">
        <v>28133159</v>
      </c>
      <c r="D3270" t="s">
        <v>118</v>
      </c>
      <c r="E3270" t="s">
        <v>5674</v>
      </c>
      <c r="F3270" t="s">
        <v>15</v>
      </c>
      <c r="G3270" t="s">
        <v>16</v>
      </c>
      <c r="H3270">
        <v>50000000</v>
      </c>
      <c r="I3270">
        <v>5.9</v>
      </c>
      <c r="J3270" t="str">
        <f>IF(ISNUMBER(SEARCH("|",D3270)),LEFT(D3270,SEARCH("|",D3270)-1),D3270)</f>
        <v>Adventure</v>
      </c>
      <c r="K3270">
        <f>(C3270-H3270)</f>
        <v>-21866841</v>
      </c>
      <c r="L3270">
        <f>CORREL(H3270:H7055,C3270:C7055)</f>
        <v>-1.5534426664670172E-2</v>
      </c>
    </row>
    <row r="3271" spans="1:12">
      <c r="A3271" t="s">
        <v>5675</v>
      </c>
      <c r="B3271">
        <v>100</v>
      </c>
      <c r="C3271">
        <v>121972</v>
      </c>
      <c r="D3271" t="s">
        <v>3665</v>
      </c>
      <c r="E3271" t="s">
        <v>5676</v>
      </c>
      <c r="F3271" t="s">
        <v>15</v>
      </c>
      <c r="G3271" t="s">
        <v>16</v>
      </c>
      <c r="H3271">
        <v>22000000</v>
      </c>
      <c r="I3271">
        <v>5.5</v>
      </c>
      <c r="J3271" t="str">
        <f>IF(ISNUMBER(SEARCH("|",D3271)),LEFT(D3271,SEARCH("|",D3271)-1),D3271)</f>
        <v>Crime</v>
      </c>
      <c r="K3271">
        <f>(C3271-H3271)</f>
        <v>-21878028</v>
      </c>
      <c r="L3271">
        <f>CORREL(H3271:H7056,C3271:C7056)</f>
        <v>-1.5560546324995419E-2</v>
      </c>
    </row>
    <row r="3272" spans="1:12">
      <c r="A3272" t="s">
        <v>448</v>
      </c>
      <c r="B3272">
        <v>105</v>
      </c>
      <c r="C3272">
        <v>13101142</v>
      </c>
      <c r="D3272" t="s">
        <v>1825</v>
      </c>
      <c r="E3272" t="s">
        <v>5677</v>
      </c>
      <c r="F3272" t="s">
        <v>15</v>
      </c>
      <c r="G3272" t="s">
        <v>16</v>
      </c>
      <c r="H3272">
        <v>35000000</v>
      </c>
      <c r="I3272">
        <v>5.7</v>
      </c>
      <c r="J3272" t="str">
        <f>IF(ISNUMBER(SEARCH("|",D3272)),LEFT(D3272,SEARCH("|",D3272)-1),D3272)</f>
        <v>Comedy</v>
      </c>
      <c r="K3272">
        <f>(C3272-H3272)</f>
        <v>-21898858</v>
      </c>
      <c r="L3272">
        <f>CORREL(H3272:H7057,C3272:C7057)</f>
        <v>-1.5899272620024857E-2</v>
      </c>
    </row>
    <row r="3273" spans="1:12">
      <c r="A3273" t="s">
        <v>2101</v>
      </c>
      <c r="B3273">
        <v>121</v>
      </c>
      <c r="C3273">
        <v>3073392</v>
      </c>
      <c r="D3273" t="s">
        <v>1635</v>
      </c>
      <c r="E3273" t="s">
        <v>5678</v>
      </c>
      <c r="F3273" t="s">
        <v>15</v>
      </c>
      <c r="G3273" t="s">
        <v>472</v>
      </c>
      <c r="H3273">
        <v>25000000</v>
      </c>
      <c r="I3273">
        <v>6.6</v>
      </c>
      <c r="J3273" t="str">
        <f>IF(ISNUMBER(SEARCH("|",D3273)),LEFT(D3273,SEARCH("|",D3273)-1),D3273)</f>
        <v>Drama</v>
      </c>
      <c r="K3273">
        <f>(C3273-H3273)</f>
        <v>-21926608</v>
      </c>
      <c r="L3273">
        <f>CORREL(H3273:H7058,C3273:C7058)</f>
        <v>-1.6073278547795122E-2</v>
      </c>
    </row>
    <row r="3274" spans="1:12">
      <c r="A3274" t="s">
        <v>606</v>
      </c>
      <c r="B3274">
        <v>109</v>
      </c>
      <c r="C3274">
        <v>93050117</v>
      </c>
      <c r="D3274" t="s">
        <v>628</v>
      </c>
      <c r="E3274" t="s">
        <v>5679</v>
      </c>
      <c r="F3274" t="s">
        <v>15</v>
      </c>
      <c r="G3274" t="s">
        <v>16</v>
      </c>
      <c r="H3274">
        <v>115000000</v>
      </c>
      <c r="I3274">
        <v>6.6</v>
      </c>
      <c r="J3274" t="str">
        <f>IF(ISNUMBER(SEARCH("|",D3274)),LEFT(D3274,SEARCH("|",D3274)-1),D3274)</f>
        <v>Action</v>
      </c>
      <c r="K3274">
        <f>(C3274-H3274)</f>
        <v>-21949883</v>
      </c>
      <c r="L3274">
        <f>CORREL(H3274:H7059,C3274:C7059)</f>
        <v>-1.6373785928222674E-2</v>
      </c>
    </row>
    <row r="3275" spans="1:12">
      <c r="A3275" t="s">
        <v>1281</v>
      </c>
      <c r="B3275">
        <v>120</v>
      </c>
      <c r="C3275">
        <v>763044</v>
      </c>
      <c r="D3275" t="s">
        <v>493</v>
      </c>
      <c r="E3275" t="s">
        <v>5680</v>
      </c>
      <c r="F3275" t="s">
        <v>15</v>
      </c>
      <c r="G3275" t="s">
        <v>472</v>
      </c>
      <c r="H3275">
        <v>23000000</v>
      </c>
      <c r="I3275">
        <v>6.2</v>
      </c>
      <c r="J3275" t="str">
        <f>IF(ISNUMBER(SEARCH("|",D3275)),LEFT(D3275,SEARCH("|",D3275)-1),D3275)</f>
        <v>Drama</v>
      </c>
      <c r="K3275">
        <f>(C3275-H3275)</f>
        <v>-22236956</v>
      </c>
      <c r="L3275">
        <f>CORREL(H3275:H7060,C3275:C7060)</f>
        <v>-1.6324723551264863E-2</v>
      </c>
    </row>
    <row r="3276" spans="1:12">
      <c r="A3276" t="s">
        <v>1105</v>
      </c>
      <c r="B3276">
        <v>216</v>
      </c>
      <c r="C3276">
        <v>77679638</v>
      </c>
      <c r="D3276" t="s">
        <v>326</v>
      </c>
      <c r="E3276" t="s">
        <v>5681</v>
      </c>
      <c r="F3276" t="s">
        <v>15</v>
      </c>
      <c r="G3276" t="s">
        <v>16</v>
      </c>
      <c r="H3276">
        <v>100000000</v>
      </c>
      <c r="I3276">
        <v>7.5</v>
      </c>
      <c r="J3276" t="str">
        <f>IF(ISNUMBER(SEARCH("|",D3276)),LEFT(D3276,SEARCH("|",D3276)-1),D3276)</f>
        <v>Crime</v>
      </c>
      <c r="K3276">
        <f>(C3276-H3276)</f>
        <v>-22320362</v>
      </c>
      <c r="L3276">
        <f>CORREL(H3276:H7061,C3276:C7061)</f>
        <v>-1.665791318220676E-2</v>
      </c>
    </row>
    <row r="3277" spans="1:12">
      <c r="A3277" t="s">
        <v>330</v>
      </c>
      <c r="B3277">
        <v>107</v>
      </c>
      <c r="C3277">
        <v>3675072</v>
      </c>
      <c r="D3277" t="s">
        <v>44</v>
      </c>
      <c r="E3277" t="s">
        <v>5682</v>
      </c>
      <c r="F3277" t="s">
        <v>15</v>
      </c>
      <c r="G3277" t="s">
        <v>153</v>
      </c>
      <c r="H3277">
        <v>26000000</v>
      </c>
      <c r="I3277">
        <v>7.3</v>
      </c>
      <c r="J3277" t="str">
        <f>IF(ISNUMBER(SEARCH("|",D3277)),LEFT(D3277,SEARCH("|",D3277)-1),D3277)</f>
        <v>Adventure</v>
      </c>
      <c r="K3277">
        <f>(C3277-H3277)</f>
        <v>-22324928</v>
      </c>
      <c r="L3277">
        <f>CORREL(H3277:H7062,C3277:C7062)</f>
        <v>-1.6544891488361874E-2</v>
      </c>
    </row>
    <row r="3278" spans="1:12">
      <c r="A3278" t="s">
        <v>5683</v>
      </c>
      <c r="B3278">
        <v>131</v>
      </c>
      <c r="C3278">
        <v>27667947</v>
      </c>
      <c r="D3278" t="s">
        <v>716</v>
      </c>
      <c r="E3278" t="s">
        <v>5684</v>
      </c>
      <c r="F3278" t="s">
        <v>15</v>
      </c>
      <c r="G3278" t="s">
        <v>153</v>
      </c>
      <c r="H3278">
        <v>50000000</v>
      </c>
      <c r="I3278">
        <v>6.2</v>
      </c>
      <c r="J3278" t="str">
        <f>IF(ISNUMBER(SEARCH("|",D3278)),LEFT(D3278,SEARCH("|",D3278)-1),D3278)</f>
        <v>Crime</v>
      </c>
      <c r="K3278">
        <f>(C3278-H3278)</f>
        <v>-22332053</v>
      </c>
      <c r="L3278">
        <f>CORREL(H3278:H7063,C3278:C7063)</f>
        <v>-1.6838784330170449E-2</v>
      </c>
    </row>
    <row r="3279" spans="1:12">
      <c r="A3279" t="s">
        <v>5685</v>
      </c>
      <c r="B3279">
        <v>132</v>
      </c>
      <c r="C3279">
        <v>43568507</v>
      </c>
      <c r="D3279" t="s">
        <v>35</v>
      </c>
      <c r="E3279" t="s">
        <v>5686</v>
      </c>
      <c r="F3279" t="s">
        <v>15</v>
      </c>
      <c r="G3279" t="s">
        <v>16</v>
      </c>
      <c r="H3279">
        <v>66000000</v>
      </c>
      <c r="I3279">
        <v>6.5</v>
      </c>
      <c r="J3279" t="str">
        <f>IF(ISNUMBER(SEARCH("|",D3279)),LEFT(D3279,SEARCH("|",D3279)-1),D3279)</f>
        <v>Action</v>
      </c>
      <c r="K3279">
        <f>(C3279-H3279)</f>
        <v>-22431493</v>
      </c>
      <c r="L3279">
        <f>CORREL(H3279:H7064,C3279:C7064)</f>
        <v>-1.6869798936704952E-2</v>
      </c>
    </row>
    <row r="3280" spans="1:12">
      <c r="A3280" t="s">
        <v>1105</v>
      </c>
      <c r="B3280">
        <v>134</v>
      </c>
      <c r="C3280">
        <v>5532301</v>
      </c>
      <c r="D3280" t="s">
        <v>374</v>
      </c>
      <c r="E3280" t="s">
        <v>5687</v>
      </c>
      <c r="F3280" t="s">
        <v>15</v>
      </c>
      <c r="G3280" t="s">
        <v>16</v>
      </c>
      <c r="H3280">
        <v>28000000</v>
      </c>
      <c r="I3280">
        <v>7</v>
      </c>
      <c r="J3280" t="str">
        <f>IF(ISNUMBER(SEARCH("|",D3280)),LEFT(D3280,SEARCH("|",D3280)-1),D3280)</f>
        <v>Biography</v>
      </c>
      <c r="K3280">
        <f>(C3280-H3280)</f>
        <v>-22467699</v>
      </c>
      <c r="L3280">
        <f>CORREL(H3280:H7065,C3280:C7065)</f>
        <v>-1.6795223441004838E-2</v>
      </c>
    </row>
    <row r="3281" spans="1:12">
      <c r="A3281" t="s">
        <v>260</v>
      </c>
      <c r="B3281">
        <v>215</v>
      </c>
      <c r="C3281">
        <v>107503316</v>
      </c>
      <c r="D3281" t="s">
        <v>5688</v>
      </c>
      <c r="E3281" t="s">
        <v>5689</v>
      </c>
      <c r="F3281" t="s">
        <v>15</v>
      </c>
      <c r="G3281" t="s">
        <v>16</v>
      </c>
      <c r="H3281">
        <v>130000000</v>
      </c>
      <c r="I3281">
        <v>7.7</v>
      </c>
      <c r="J3281" t="str">
        <f>IF(ISNUMBER(SEARCH("|",D3281)),LEFT(D3281,SEARCH("|",D3281)-1),D3281)</f>
        <v>Action</v>
      </c>
      <c r="K3281">
        <f>(C3281-H3281)</f>
        <v>-22496684</v>
      </c>
      <c r="L3281">
        <f>CORREL(H3281:H7066,C3281:C7066)</f>
        <v>-1.7065900108067932E-2</v>
      </c>
    </row>
    <row r="3282" spans="1:12">
      <c r="A3282" t="s">
        <v>618</v>
      </c>
      <c r="B3282">
        <v>104</v>
      </c>
      <c r="C3282">
        <v>62494975</v>
      </c>
      <c r="D3282" t="s">
        <v>215</v>
      </c>
      <c r="E3282" t="s">
        <v>5690</v>
      </c>
      <c r="F3282" t="s">
        <v>15</v>
      </c>
      <c r="G3282" t="s">
        <v>16</v>
      </c>
      <c r="H3282">
        <v>85000000</v>
      </c>
      <c r="I3282">
        <v>6</v>
      </c>
      <c r="J3282" t="str">
        <f>IF(ISNUMBER(SEARCH("|",D3282)),LEFT(D3282,SEARCH("|",D3282)-1),D3282)</f>
        <v>Action</v>
      </c>
      <c r="K3282">
        <f>(C3282-H3282)</f>
        <v>-22505025</v>
      </c>
      <c r="L3282">
        <f>CORREL(H3282:H7067,C3282:C7067)</f>
        <v>-1.7125730327562046E-2</v>
      </c>
    </row>
    <row r="3283" spans="1:12">
      <c r="A3283" t="s">
        <v>452</v>
      </c>
      <c r="B3283">
        <v>166</v>
      </c>
      <c r="C3283">
        <v>127490802</v>
      </c>
      <c r="D3283" t="s">
        <v>239</v>
      </c>
      <c r="E3283" t="s">
        <v>5691</v>
      </c>
      <c r="F3283" t="s">
        <v>15</v>
      </c>
      <c r="G3283" t="s">
        <v>16</v>
      </c>
      <c r="H3283">
        <v>150000000</v>
      </c>
      <c r="I3283">
        <v>7.8</v>
      </c>
      <c r="J3283" t="str">
        <f>IF(ISNUMBER(SEARCH("|",D3283)),LEFT(D3283,SEARCH("|",D3283)-1),D3283)</f>
        <v>Drama</v>
      </c>
      <c r="K3283">
        <f>(C3283-H3283)</f>
        <v>-22509198</v>
      </c>
      <c r="L3283">
        <f>CORREL(H3283:H7068,C3283:C7068)</f>
        <v>-1.6995882195479286E-2</v>
      </c>
    </row>
    <row r="3284" spans="1:12">
      <c r="A3284" t="s">
        <v>50</v>
      </c>
      <c r="B3284">
        <v>134</v>
      </c>
      <c r="C3284">
        <v>37479778</v>
      </c>
      <c r="D3284" t="s">
        <v>1401</v>
      </c>
      <c r="E3284" t="s">
        <v>5692</v>
      </c>
      <c r="F3284" t="s">
        <v>15</v>
      </c>
      <c r="G3284" t="s">
        <v>16</v>
      </c>
      <c r="H3284">
        <v>60000000</v>
      </c>
      <c r="I3284">
        <v>7.4</v>
      </c>
      <c r="J3284" t="str">
        <f>IF(ISNUMBER(SEARCH("|",D3284)),LEFT(D3284,SEARCH("|",D3284)-1),D3284)</f>
        <v>Biography</v>
      </c>
      <c r="K3284">
        <f>(C3284-H3284)</f>
        <v>-22520222</v>
      </c>
      <c r="L3284">
        <f>CORREL(H3284:H7069,C3284:C7069)</f>
        <v>-1.7286245468460651E-2</v>
      </c>
    </row>
    <row r="3285" spans="1:12">
      <c r="A3285" t="s">
        <v>1115</v>
      </c>
      <c r="B3285">
        <v>101</v>
      </c>
      <c r="C3285">
        <v>4476235</v>
      </c>
      <c r="D3285" t="s">
        <v>3873</v>
      </c>
      <c r="E3285" t="s">
        <v>5693</v>
      </c>
      <c r="F3285" t="s">
        <v>15</v>
      </c>
      <c r="G3285" t="s">
        <v>16</v>
      </c>
      <c r="H3285">
        <v>27000000</v>
      </c>
      <c r="I3285">
        <v>6.4</v>
      </c>
      <c r="J3285" t="str">
        <f>IF(ISNUMBER(SEARCH("|",D3285)),LEFT(D3285,SEARCH("|",D3285)-1),D3285)</f>
        <v>Crime</v>
      </c>
      <c r="K3285">
        <f>(C3285-H3285)</f>
        <v>-22523765</v>
      </c>
      <c r="L3285">
        <f>CORREL(H3285:H7070,C3285:C7070)</f>
        <v>-1.7242253846858534E-2</v>
      </c>
    </row>
    <row r="3286" spans="1:12">
      <c r="A3286" t="s">
        <v>5694</v>
      </c>
      <c r="B3286">
        <v>119</v>
      </c>
      <c r="C3286">
        <v>21471685</v>
      </c>
      <c r="D3286" t="s">
        <v>28</v>
      </c>
      <c r="E3286" t="s">
        <v>5695</v>
      </c>
      <c r="F3286" t="s">
        <v>15</v>
      </c>
      <c r="G3286" t="s">
        <v>16</v>
      </c>
      <c r="H3286">
        <v>44000000</v>
      </c>
      <c r="I3286">
        <v>2.4</v>
      </c>
      <c r="J3286" t="str">
        <f>IF(ISNUMBER(SEARCH("|",D3286)),LEFT(D3286,SEARCH("|",D3286)-1),D3286)</f>
        <v>Action</v>
      </c>
      <c r="K3286">
        <f>(C3286-H3286)</f>
        <v>-22528315</v>
      </c>
      <c r="L3286">
        <f>CORREL(H3286:H7071,C3286:C7071)</f>
        <v>-1.7528485489576653E-2</v>
      </c>
    </row>
    <row r="3287" spans="1:12">
      <c r="A3287" t="s">
        <v>613</v>
      </c>
      <c r="B3287">
        <v>110</v>
      </c>
      <c r="C3287">
        <v>47456450</v>
      </c>
      <c r="D3287" t="s">
        <v>1049</v>
      </c>
      <c r="E3287" t="s">
        <v>5696</v>
      </c>
      <c r="F3287" t="s">
        <v>15</v>
      </c>
      <c r="G3287" t="s">
        <v>16</v>
      </c>
      <c r="H3287">
        <v>70000000</v>
      </c>
      <c r="I3287">
        <v>7.1</v>
      </c>
      <c r="J3287" t="str">
        <f>IF(ISNUMBER(SEARCH("|",D3287)),LEFT(D3287,SEARCH("|",D3287)-1),D3287)</f>
        <v>Action</v>
      </c>
      <c r="K3287">
        <f>(C3287-H3287)</f>
        <v>-22543550</v>
      </c>
      <c r="L3287">
        <f>CORREL(H3287:H7072,C3287:C7072)</f>
        <v>-1.7614843505789131E-2</v>
      </c>
    </row>
    <row r="3288" spans="1:12">
      <c r="A3288" t="s">
        <v>402</v>
      </c>
      <c r="B3288">
        <v>120</v>
      </c>
      <c r="C3288">
        <v>7443007</v>
      </c>
      <c r="D3288" t="s">
        <v>394</v>
      </c>
      <c r="E3288" t="s">
        <v>5697</v>
      </c>
      <c r="F3288" t="s">
        <v>15</v>
      </c>
      <c r="G3288" t="s">
        <v>16</v>
      </c>
      <c r="H3288">
        <v>30000000</v>
      </c>
      <c r="I3288">
        <v>6.7</v>
      </c>
      <c r="J3288" t="str">
        <f>IF(ISNUMBER(SEARCH("|",D3288)),LEFT(D3288,SEARCH("|",D3288)-1),D3288)</f>
        <v>Comedy</v>
      </c>
      <c r="K3288">
        <f>(C3288-H3288)</f>
        <v>-22556993</v>
      </c>
      <c r="L3288">
        <f>CORREL(H3288:H7073,C3288:C7073)</f>
        <v>-1.7518609738202798E-2</v>
      </c>
    </row>
    <row r="3289" spans="1:12">
      <c r="A3289" t="s">
        <v>24</v>
      </c>
      <c r="B3289">
        <v>163</v>
      </c>
      <c r="C3289">
        <v>47379090</v>
      </c>
      <c r="D3289" t="s">
        <v>930</v>
      </c>
      <c r="E3289" t="s">
        <v>5698</v>
      </c>
      <c r="F3289" t="s">
        <v>15</v>
      </c>
      <c r="G3289" t="s">
        <v>357</v>
      </c>
      <c r="H3289">
        <v>70000000</v>
      </c>
      <c r="I3289">
        <v>7.6</v>
      </c>
      <c r="J3289" t="str">
        <f>IF(ISNUMBER(SEARCH("|",D3289)),LEFT(D3289,SEARCH("|",D3289)-1),D3289)</f>
        <v>Drama</v>
      </c>
      <c r="K3289">
        <f>(C3289-H3289)</f>
        <v>-22620910</v>
      </c>
      <c r="L3289">
        <f>CORREL(H3289:H7074,C3289:C7074)</f>
        <v>-1.7767086571701989E-2</v>
      </c>
    </row>
    <row r="3290" spans="1:12">
      <c r="A3290" t="s">
        <v>1000</v>
      </c>
      <c r="B3290">
        <v>96</v>
      </c>
      <c r="C3290">
        <v>42345531</v>
      </c>
      <c r="D3290" t="s">
        <v>776</v>
      </c>
      <c r="E3290" t="s">
        <v>5699</v>
      </c>
      <c r="F3290" t="s">
        <v>15</v>
      </c>
      <c r="G3290" t="s">
        <v>1097</v>
      </c>
      <c r="H3290">
        <v>65000000</v>
      </c>
      <c r="I3290">
        <v>5.4</v>
      </c>
      <c r="J3290" t="str">
        <f>IF(ISNUMBER(SEARCH("|",D3290)),LEFT(D3290,SEARCH("|",D3290)-1),D3290)</f>
        <v>Action</v>
      </c>
      <c r="K3290">
        <f>(C3290-H3290)</f>
        <v>-22654469</v>
      </c>
      <c r="L3290">
        <f>CORREL(H3290:H7075,C3290:C7075)</f>
        <v>-1.7670821280182387E-2</v>
      </c>
    </row>
    <row r="3291" spans="1:12">
      <c r="A3291" t="s">
        <v>5290</v>
      </c>
      <c r="B3291">
        <v>108</v>
      </c>
      <c r="C3291">
        <v>10326062</v>
      </c>
      <c r="D3291" t="s">
        <v>5700</v>
      </c>
      <c r="E3291" t="s">
        <v>5701</v>
      </c>
      <c r="F3291" t="s">
        <v>15</v>
      </c>
      <c r="G3291" t="s">
        <v>1097</v>
      </c>
      <c r="H3291">
        <v>33000000</v>
      </c>
      <c r="I3291">
        <v>6.8</v>
      </c>
      <c r="J3291" t="str">
        <f>IF(ISNUMBER(SEARCH("|",D3291)),LEFT(D3291,SEARCH("|",D3291)-1),D3291)</f>
        <v>Action</v>
      </c>
      <c r="K3291">
        <f>(C3291-H3291)</f>
        <v>-22673938</v>
      </c>
      <c r="L3291">
        <f>CORREL(H3291:H7076,C3291:C7076)</f>
        <v>-1.7598055200915105E-2</v>
      </c>
    </row>
    <row r="3292" spans="1:12">
      <c r="A3292" t="s">
        <v>5702</v>
      </c>
      <c r="B3292">
        <v>94</v>
      </c>
      <c r="C3292">
        <v>6301131</v>
      </c>
      <c r="D3292" t="s">
        <v>1635</v>
      </c>
      <c r="E3292" t="s">
        <v>5703</v>
      </c>
      <c r="F3292" t="s">
        <v>15</v>
      </c>
      <c r="G3292" t="s">
        <v>16</v>
      </c>
      <c r="H3292">
        <v>29000000</v>
      </c>
      <c r="I3292">
        <v>7.1</v>
      </c>
      <c r="J3292" t="str">
        <f>IF(ISNUMBER(SEARCH("|",D3292)),LEFT(D3292,SEARCH("|",D3292)-1),D3292)</f>
        <v>Drama</v>
      </c>
      <c r="K3292">
        <f>(C3292-H3292)</f>
        <v>-22698869</v>
      </c>
      <c r="L3292">
        <f>CORREL(H3292:H7077,C3292:C7077)</f>
        <v>-1.7810507845446726E-2</v>
      </c>
    </row>
    <row r="3293" spans="1:12">
      <c r="A3293" t="s">
        <v>5704</v>
      </c>
      <c r="B3293">
        <v>102</v>
      </c>
      <c r="C3293">
        <v>11227940</v>
      </c>
      <c r="D3293" t="s">
        <v>5705</v>
      </c>
      <c r="E3293" t="s">
        <v>5706</v>
      </c>
      <c r="F3293" t="s">
        <v>15</v>
      </c>
      <c r="G3293" t="s">
        <v>16</v>
      </c>
      <c r="H3293">
        <v>34000000</v>
      </c>
      <c r="I3293">
        <v>5.2</v>
      </c>
      <c r="J3293" t="str">
        <f>IF(ISNUMBER(SEARCH("|",D3293)),LEFT(D3293,SEARCH("|",D3293)-1),D3293)</f>
        <v>Action</v>
      </c>
      <c r="K3293">
        <f>(C3293-H3293)</f>
        <v>-22772060</v>
      </c>
      <c r="L3293">
        <f>CORREL(H3293:H7078,C3293:C7078)</f>
        <v>-1.807632671935458E-2</v>
      </c>
    </row>
    <row r="3294" spans="1:12">
      <c r="A3294" t="s">
        <v>2623</v>
      </c>
      <c r="B3294">
        <v>101</v>
      </c>
      <c r="C3294">
        <v>77222184</v>
      </c>
      <c r="D3294" t="s">
        <v>160</v>
      </c>
      <c r="E3294" t="s">
        <v>5707</v>
      </c>
      <c r="F3294" t="s">
        <v>15</v>
      </c>
      <c r="G3294" t="s">
        <v>1097</v>
      </c>
      <c r="H3294">
        <v>100000000</v>
      </c>
      <c r="I3294">
        <v>6.8</v>
      </c>
      <c r="J3294" t="str">
        <f>IF(ISNUMBER(SEARCH("|",D3294)),LEFT(D3294,SEARCH("|",D3294)-1),D3294)</f>
        <v>Adventure</v>
      </c>
      <c r="K3294">
        <f>(C3294-H3294)</f>
        <v>-22777816</v>
      </c>
      <c r="L3294">
        <f>CORREL(H3294:H7079,C3294:C7079)</f>
        <v>-1.8279542669786802E-2</v>
      </c>
    </row>
    <row r="3295" spans="1:12">
      <c r="A3295" t="s">
        <v>1009</v>
      </c>
      <c r="B3295">
        <v>93</v>
      </c>
      <c r="C3295">
        <v>5204007</v>
      </c>
      <c r="D3295" t="s">
        <v>303</v>
      </c>
      <c r="E3295" t="s">
        <v>5708</v>
      </c>
      <c r="F3295" t="s">
        <v>15</v>
      </c>
      <c r="G3295" t="s">
        <v>153</v>
      </c>
      <c r="H3295">
        <v>28000000</v>
      </c>
      <c r="I3295">
        <v>6.3</v>
      </c>
      <c r="J3295" t="str">
        <f>IF(ISNUMBER(SEARCH("|",D3295)),LEFT(D3295,SEARCH("|",D3295)-1),D3295)</f>
        <v>Action</v>
      </c>
      <c r="K3295">
        <f>(C3295-H3295)</f>
        <v>-22795993</v>
      </c>
      <c r="L3295">
        <f>CORREL(H3295:H7080,C3295:C7080)</f>
        <v>-1.8156521819927943E-2</v>
      </c>
    </row>
    <row r="3296" spans="1:12">
      <c r="A3296" t="s">
        <v>492</v>
      </c>
      <c r="B3296">
        <v>95</v>
      </c>
      <c r="C3296">
        <v>27067160</v>
      </c>
      <c r="D3296" t="s">
        <v>233</v>
      </c>
      <c r="E3296" t="s">
        <v>5709</v>
      </c>
      <c r="F3296" t="s">
        <v>15</v>
      </c>
      <c r="G3296" t="s">
        <v>16</v>
      </c>
      <c r="H3296">
        <v>50000000</v>
      </c>
      <c r="I3296">
        <v>5.9</v>
      </c>
      <c r="J3296" t="str">
        <f>IF(ISNUMBER(SEARCH("|",D3296)),LEFT(D3296,SEARCH("|",D3296)-1),D3296)</f>
        <v>Comedy</v>
      </c>
      <c r="K3296">
        <f>(C3296-H3296)</f>
        <v>-22932840</v>
      </c>
      <c r="L3296">
        <f>CORREL(H3296:H7081,C3296:C7081)</f>
        <v>-1.8439249314202055E-2</v>
      </c>
    </row>
    <row r="3297" spans="1:12">
      <c r="A3297" t="s">
        <v>492</v>
      </c>
      <c r="B3297">
        <v>130</v>
      </c>
      <c r="C3297">
        <v>13052741</v>
      </c>
      <c r="D3297" t="s">
        <v>1589</v>
      </c>
      <c r="E3297" t="s">
        <v>5710</v>
      </c>
      <c r="F3297" t="s">
        <v>15</v>
      </c>
      <c r="G3297" t="s">
        <v>16</v>
      </c>
      <c r="H3297">
        <v>36000000</v>
      </c>
      <c r="I3297">
        <v>6.7</v>
      </c>
      <c r="J3297" t="str">
        <f>IF(ISNUMBER(SEARCH("|",D3297)),LEFT(D3297,SEARCH("|",D3297)-1),D3297)</f>
        <v>Drama</v>
      </c>
      <c r="K3297">
        <f>(C3297-H3297)</f>
        <v>-22947259</v>
      </c>
      <c r="L3297">
        <f>CORREL(H3297:H7082,C3297:C7082)</f>
        <v>-1.8474873485268821E-2</v>
      </c>
    </row>
    <row r="3298" spans="1:12">
      <c r="A3298" t="s">
        <v>469</v>
      </c>
      <c r="B3298">
        <v>144</v>
      </c>
      <c r="C3298">
        <v>154985087</v>
      </c>
      <c r="D3298" t="s">
        <v>28</v>
      </c>
      <c r="E3298" t="s">
        <v>5711</v>
      </c>
      <c r="F3298" t="s">
        <v>15</v>
      </c>
      <c r="G3298" t="s">
        <v>16</v>
      </c>
      <c r="H3298">
        <v>178000000</v>
      </c>
      <c r="I3298">
        <v>7.3</v>
      </c>
      <c r="J3298" t="str">
        <f>IF(ISNUMBER(SEARCH("|",D3298)),LEFT(D3298,SEARCH("|",D3298)-1),D3298)</f>
        <v>Action</v>
      </c>
      <c r="K3298">
        <f>(C3298-H3298)</f>
        <v>-23014913</v>
      </c>
      <c r="L3298">
        <f>CORREL(H3298:H7083,C3298:C7083)</f>
        <v>-1.865748227167675E-2</v>
      </c>
    </row>
    <row r="3299" spans="1:12">
      <c r="A3299" t="s">
        <v>1816</v>
      </c>
      <c r="B3299">
        <v>147</v>
      </c>
      <c r="C3299">
        <v>5899797</v>
      </c>
      <c r="D3299" t="s">
        <v>744</v>
      </c>
      <c r="E3299" t="s">
        <v>5712</v>
      </c>
      <c r="F3299" t="s">
        <v>15</v>
      </c>
      <c r="G3299" t="s">
        <v>153</v>
      </c>
      <c r="H3299">
        <v>29000000</v>
      </c>
      <c r="I3299">
        <v>7.5</v>
      </c>
      <c r="J3299" t="str">
        <f>IF(ISNUMBER(SEARCH("|",D3299)),LEFT(D3299,SEARCH("|",D3299)-1),D3299)</f>
        <v>Biography</v>
      </c>
      <c r="K3299">
        <f>(C3299-H3299)</f>
        <v>-23100203</v>
      </c>
      <c r="L3299">
        <f>CORREL(H3299:H7084,C3299:C7084)</f>
        <v>-1.9427961635196118E-2</v>
      </c>
    </row>
    <row r="3300" spans="1:12">
      <c r="A3300" t="s">
        <v>2777</v>
      </c>
      <c r="B3300">
        <v>115</v>
      </c>
      <c r="C3300">
        <v>882710</v>
      </c>
      <c r="D3300" t="s">
        <v>864</v>
      </c>
      <c r="E3300" t="s">
        <v>5713</v>
      </c>
      <c r="F3300" t="s">
        <v>15</v>
      </c>
      <c r="G3300" t="s">
        <v>16</v>
      </c>
      <c r="H3300">
        <v>24000000</v>
      </c>
      <c r="I3300">
        <v>6.4</v>
      </c>
      <c r="J3300" t="str">
        <f>IF(ISNUMBER(SEARCH("|",D3300)),LEFT(D3300,SEARCH("|",D3300)-1),D3300)</f>
        <v>Crime</v>
      </c>
      <c r="K3300">
        <f>(C3300-H3300)</f>
        <v>-23117290</v>
      </c>
      <c r="L3300">
        <f>CORREL(H3300:H7085,C3300:C7085)</f>
        <v>-1.9704759515195319E-2</v>
      </c>
    </row>
    <row r="3301" spans="1:12">
      <c r="A3301" t="s">
        <v>362</v>
      </c>
      <c r="B3301">
        <v>153</v>
      </c>
      <c r="C3301">
        <v>51814190</v>
      </c>
      <c r="D3301" t="s">
        <v>65</v>
      </c>
      <c r="E3301" t="s">
        <v>5714</v>
      </c>
      <c r="F3301" t="s">
        <v>15</v>
      </c>
      <c r="G3301" t="s">
        <v>16</v>
      </c>
      <c r="H3301">
        <v>75000000</v>
      </c>
      <c r="I3301">
        <v>6.4</v>
      </c>
      <c r="J3301" t="str">
        <f>IF(ISNUMBER(SEARCH("|",D3301)),LEFT(D3301,SEARCH("|",D3301)-1),D3301)</f>
        <v>Comedy</v>
      </c>
      <c r="K3301">
        <f>(C3301-H3301)</f>
        <v>-23185810</v>
      </c>
      <c r="L3301">
        <f>CORREL(H3301:H7086,C3301:C7086)</f>
        <v>-2.0056047627990393E-2</v>
      </c>
    </row>
    <row r="3302" spans="1:12">
      <c r="A3302" t="s">
        <v>5715</v>
      </c>
      <c r="B3302">
        <v>96</v>
      </c>
      <c r="C3302">
        <v>56684819</v>
      </c>
      <c r="D3302" t="s">
        <v>28</v>
      </c>
      <c r="E3302" t="s">
        <v>5716</v>
      </c>
      <c r="F3302" t="s">
        <v>15</v>
      </c>
      <c r="G3302" t="s">
        <v>16</v>
      </c>
      <c r="H3302">
        <v>80000000</v>
      </c>
      <c r="I3302">
        <v>5.9</v>
      </c>
      <c r="J3302" t="str">
        <f>IF(ISNUMBER(SEARCH("|",D3302)),LEFT(D3302,SEARCH("|",D3302)-1),D3302)</f>
        <v>Action</v>
      </c>
      <c r="K3302">
        <f>(C3302-H3302)</f>
        <v>-23315181</v>
      </c>
      <c r="L3302">
        <f>CORREL(H3302:H7087,C3302:C7087)</f>
        <v>-1.9939256908917569E-2</v>
      </c>
    </row>
    <row r="3303" spans="1:12">
      <c r="A3303" t="s">
        <v>5717</v>
      </c>
      <c r="B3303">
        <v>109</v>
      </c>
      <c r="C3303">
        <v>10654581</v>
      </c>
      <c r="D3303" t="s">
        <v>227</v>
      </c>
      <c r="E3303" t="s">
        <v>5718</v>
      </c>
      <c r="F3303" t="s">
        <v>15</v>
      </c>
      <c r="G3303" t="s">
        <v>16</v>
      </c>
      <c r="H3303">
        <v>34000000</v>
      </c>
      <c r="I3303">
        <v>5.3</v>
      </c>
      <c r="J3303" t="str">
        <f>IF(ISNUMBER(SEARCH("|",D3303)),LEFT(D3303,SEARCH("|",D3303)-1),D3303)</f>
        <v>Drama</v>
      </c>
      <c r="K3303">
        <f>(C3303-H3303)</f>
        <v>-23345419</v>
      </c>
      <c r="L3303">
        <f>CORREL(H3303:H7088,C3303:C7088)</f>
        <v>-1.9809016349051307E-2</v>
      </c>
    </row>
    <row r="3304" spans="1:12">
      <c r="A3304" t="s">
        <v>1293</v>
      </c>
      <c r="B3304">
        <v>83</v>
      </c>
      <c r="C3304">
        <v>11631245</v>
      </c>
      <c r="D3304" t="s">
        <v>3963</v>
      </c>
      <c r="E3304" t="s">
        <v>5719</v>
      </c>
      <c r="F3304" t="s">
        <v>15</v>
      </c>
      <c r="G3304" t="s">
        <v>16</v>
      </c>
      <c r="H3304">
        <v>35000000</v>
      </c>
      <c r="I3304">
        <v>4.2</v>
      </c>
      <c r="J3304" t="str">
        <f>IF(ISNUMBER(SEARCH("|",D3304)),LEFT(D3304,SEARCH("|",D3304)-1),D3304)</f>
        <v>Action</v>
      </c>
      <c r="K3304">
        <f>(C3304-H3304)</f>
        <v>-23368755</v>
      </c>
      <c r="L3304">
        <f>CORREL(H3304:H7089,C3304:C7089)</f>
        <v>-2.0024053438705756E-2</v>
      </c>
    </row>
    <row r="3305" spans="1:12">
      <c r="A3305" t="s">
        <v>5720</v>
      </c>
      <c r="B3305">
        <v>102</v>
      </c>
      <c r="C3305">
        <v>18600911</v>
      </c>
      <c r="D3305" t="s">
        <v>215</v>
      </c>
      <c r="E3305" t="s">
        <v>5721</v>
      </c>
      <c r="F3305" t="s">
        <v>15</v>
      </c>
      <c r="G3305" t="s">
        <v>16</v>
      </c>
      <c r="H3305">
        <v>42000000</v>
      </c>
      <c r="I3305">
        <v>6.6</v>
      </c>
      <c r="J3305" t="str">
        <f>IF(ISNUMBER(SEARCH("|",D3305)),LEFT(D3305,SEARCH("|",D3305)-1),D3305)</f>
        <v>Action</v>
      </c>
      <c r="K3305">
        <f>(C3305-H3305)</f>
        <v>-23399089</v>
      </c>
      <c r="L3305">
        <f>CORREL(H3305:H7090,C3305:C7090)</f>
        <v>-2.0227582395472829E-2</v>
      </c>
    </row>
    <row r="3306" spans="1:12">
      <c r="A3306" t="s">
        <v>5722</v>
      </c>
      <c r="B3306">
        <v>91</v>
      </c>
      <c r="C3306">
        <v>126597121</v>
      </c>
      <c r="D3306" t="s">
        <v>54</v>
      </c>
      <c r="E3306" t="s">
        <v>5723</v>
      </c>
      <c r="F3306" t="s">
        <v>15</v>
      </c>
      <c r="G3306" t="s">
        <v>16</v>
      </c>
      <c r="H3306">
        <v>150000000</v>
      </c>
      <c r="I3306">
        <v>6.2</v>
      </c>
      <c r="J3306" t="str">
        <f>IF(ISNUMBER(SEARCH("|",D3306)),LEFT(D3306,SEARCH("|",D3306)-1),D3306)</f>
        <v>Adventure</v>
      </c>
      <c r="K3306">
        <f>(C3306-H3306)</f>
        <v>-23402879</v>
      </c>
      <c r="L3306">
        <f>CORREL(H3306:H7091,C3306:C7091)</f>
        <v>-2.0348934427788887E-2</v>
      </c>
    </row>
    <row r="3307" spans="1:12">
      <c r="A3307" t="s">
        <v>2799</v>
      </c>
      <c r="B3307">
        <v>112</v>
      </c>
      <c r="C3307">
        <v>4554569</v>
      </c>
      <c r="D3307" t="s">
        <v>65</v>
      </c>
      <c r="E3307" t="s">
        <v>5724</v>
      </c>
      <c r="F3307" t="s">
        <v>15</v>
      </c>
      <c r="G3307" t="s">
        <v>16</v>
      </c>
      <c r="H3307">
        <v>28000000</v>
      </c>
      <c r="I3307">
        <v>6.9</v>
      </c>
      <c r="J3307" t="str">
        <f>IF(ISNUMBER(SEARCH("|",D3307)),LEFT(D3307,SEARCH("|",D3307)-1),D3307)</f>
        <v>Comedy</v>
      </c>
      <c r="K3307">
        <f>(C3307-H3307)</f>
        <v>-23445431</v>
      </c>
      <c r="L3307">
        <f>CORREL(H3307:H7092,C3307:C7092)</f>
        <v>-2.0642494551692384E-2</v>
      </c>
    </row>
    <row r="3308" spans="1:12">
      <c r="A3308" t="s">
        <v>5375</v>
      </c>
      <c r="B3308">
        <v>92</v>
      </c>
      <c r="C3308">
        <v>1550000</v>
      </c>
      <c r="D3308" t="s">
        <v>5725</v>
      </c>
      <c r="E3308" t="s">
        <v>5726</v>
      </c>
      <c r="F3308" t="s">
        <v>15</v>
      </c>
      <c r="G3308" t="s">
        <v>16</v>
      </c>
      <c r="H3308">
        <v>25000000</v>
      </c>
      <c r="I3308">
        <v>2.9</v>
      </c>
      <c r="J3308" t="str">
        <f>IF(ISNUMBER(SEARCH("|",D3308)),LEFT(D3308,SEARCH("|",D3308)-1),D3308)</f>
        <v>Action</v>
      </c>
      <c r="K3308">
        <f>(C3308-H3308)</f>
        <v>-23450000</v>
      </c>
      <c r="L3308">
        <f>CORREL(H3308:H7093,C3308:C7093)</f>
        <v>-2.0944289422383154E-2</v>
      </c>
    </row>
    <row r="3309" spans="1:12">
      <c r="A3309" t="s">
        <v>554</v>
      </c>
      <c r="B3309">
        <v>98</v>
      </c>
      <c r="C3309">
        <v>26536120</v>
      </c>
      <c r="D3309" t="s">
        <v>1645</v>
      </c>
      <c r="E3309" t="s">
        <v>5727</v>
      </c>
      <c r="F3309" t="s">
        <v>15</v>
      </c>
      <c r="G3309" t="s">
        <v>1097</v>
      </c>
      <c r="H3309">
        <v>50000000</v>
      </c>
      <c r="I3309">
        <v>6.5</v>
      </c>
      <c r="J3309" t="str">
        <f>IF(ISNUMBER(SEARCH("|",D3309)),LEFT(D3309,SEARCH("|",D3309)-1),D3309)</f>
        <v>Action</v>
      </c>
      <c r="K3309">
        <f>(C3309-H3309)</f>
        <v>-23463880</v>
      </c>
      <c r="L3309">
        <f>CORREL(H3309:H7094,C3309:C7094)</f>
        <v>-2.1292745490848586E-2</v>
      </c>
    </row>
    <row r="3310" spans="1:12">
      <c r="A3310" t="s">
        <v>1400</v>
      </c>
      <c r="B3310">
        <v>98</v>
      </c>
      <c r="C3310">
        <v>1512815</v>
      </c>
      <c r="D3310" t="s">
        <v>3101</v>
      </c>
      <c r="E3310" t="s">
        <v>5728</v>
      </c>
      <c r="F3310" t="s">
        <v>15</v>
      </c>
      <c r="G3310" t="s">
        <v>16</v>
      </c>
      <c r="H3310">
        <v>25000000</v>
      </c>
      <c r="I3310">
        <v>5.8</v>
      </c>
      <c r="J3310" t="str">
        <f>IF(ISNUMBER(SEARCH("|",D3310)),LEFT(D3310,SEARCH("|",D3310)-1),D3310)</f>
        <v>Action</v>
      </c>
      <c r="K3310">
        <f>(C3310-H3310)</f>
        <v>-23487185</v>
      </c>
      <c r="L3310">
        <f>CORREL(H3310:H7095,C3310:C7095)</f>
        <v>-2.1333612258700944E-2</v>
      </c>
    </row>
    <row r="3311" spans="1:12">
      <c r="A3311" t="s">
        <v>1271</v>
      </c>
      <c r="B3311">
        <v>114</v>
      </c>
      <c r="C3311">
        <v>26442251</v>
      </c>
      <c r="D3311" t="s">
        <v>35</v>
      </c>
      <c r="E3311" t="s">
        <v>5729</v>
      </c>
      <c r="F3311" t="s">
        <v>15</v>
      </c>
      <c r="G3311" t="s">
        <v>16</v>
      </c>
      <c r="H3311">
        <v>50000000</v>
      </c>
      <c r="I3311">
        <v>6.6</v>
      </c>
      <c r="J3311" t="str">
        <f>IF(ISNUMBER(SEARCH("|",D3311)),LEFT(D3311,SEARCH("|",D3311)-1),D3311)</f>
        <v>Action</v>
      </c>
      <c r="K3311">
        <f>(C3311-H3311)</f>
        <v>-23557749</v>
      </c>
      <c r="L3311">
        <f>CORREL(H3311:H7096,C3311:C7096)</f>
        <v>-2.1685296345685532E-2</v>
      </c>
    </row>
    <row r="3312" spans="1:12">
      <c r="A3312" t="s">
        <v>949</v>
      </c>
      <c r="B3312">
        <v>111</v>
      </c>
      <c r="C3312">
        <v>11405825</v>
      </c>
      <c r="D3312" t="s">
        <v>256</v>
      </c>
      <c r="E3312" t="s">
        <v>5730</v>
      </c>
      <c r="F3312" t="s">
        <v>15</v>
      </c>
      <c r="G3312" t="s">
        <v>16</v>
      </c>
      <c r="H3312">
        <v>35000000</v>
      </c>
      <c r="I3312">
        <v>6.8</v>
      </c>
      <c r="J3312" t="str">
        <f>IF(ISNUMBER(SEARCH("|",D3312)),LEFT(D3312,SEARCH("|",D3312)-1),D3312)</f>
        <v>Drama</v>
      </c>
      <c r="K3312">
        <f>(C3312-H3312)</f>
        <v>-23594175</v>
      </c>
      <c r="L3312">
        <f>CORREL(H3312:H7097,C3312:C7097)</f>
        <v>-2.1727897293267549E-2</v>
      </c>
    </row>
    <row r="3313" spans="1:12">
      <c r="A3313" t="s">
        <v>4181</v>
      </c>
      <c r="B3313">
        <v>106</v>
      </c>
      <c r="C3313">
        <v>12339633</v>
      </c>
      <c r="D3313" t="s">
        <v>227</v>
      </c>
      <c r="E3313" t="s">
        <v>5731</v>
      </c>
      <c r="F3313" t="s">
        <v>15</v>
      </c>
      <c r="G3313" t="s">
        <v>16</v>
      </c>
      <c r="H3313">
        <v>36000000</v>
      </c>
      <c r="I3313">
        <v>7.8</v>
      </c>
      <c r="J3313" t="str">
        <f>IF(ISNUMBER(SEARCH("|",D3313)),LEFT(D3313,SEARCH("|",D3313)-1),D3313)</f>
        <v>Drama</v>
      </c>
      <c r="K3313">
        <f>(C3313-H3313)</f>
        <v>-23660367</v>
      </c>
      <c r="L3313">
        <f>CORREL(H3313:H7098,C3313:C7098)</f>
        <v>-2.1940511535353077E-2</v>
      </c>
    </row>
    <row r="3314" spans="1:12">
      <c r="A3314" t="s">
        <v>4565</v>
      </c>
      <c r="B3314">
        <v>98</v>
      </c>
      <c r="C3314">
        <v>16323969</v>
      </c>
      <c r="D3314" t="s">
        <v>1259</v>
      </c>
      <c r="E3314" t="s">
        <v>5732</v>
      </c>
      <c r="F3314" t="s">
        <v>15</v>
      </c>
      <c r="G3314" t="s">
        <v>16</v>
      </c>
      <c r="H3314">
        <v>40000000</v>
      </c>
      <c r="I3314">
        <v>5.5</v>
      </c>
      <c r="J3314" t="str">
        <f>IF(ISNUMBER(SEARCH("|",D3314)),LEFT(D3314,SEARCH("|",D3314)-1),D3314)</f>
        <v>Comedy</v>
      </c>
      <c r="K3314">
        <f>(C3314-H3314)</f>
        <v>-23676031</v>
      </c>
      <c r="L3314">
        <f>CORREL(H3314:H7099,C3314:C7099)</f>
        <v>-2.2141889333035816E-2</v>
      </c>
    </row>
    <row r="3315" spans="1:12">
      <c r="A3315" t="s">
        <v>1382</v>
      </c>
      <c r="B3315">
        <v>107</v>
      </c>
      <c r="C3315">
        <v>36279230</v>
      </c>
      <c r="D3315" t="s">
        <v>215</v>
      </c>
      <c r="E3315" t="s">
        <v>5733</v>
      </c>
      <c r="F3315" t="s">
        <v>15</v>
      </c>
      <c r="G3315" t="s">
        <v>16</v>
      </c>
      <c r="H3315">
        <v>60000000</v>
      </c>
      <c r="I3315">
        <v>6.1</v>
      </c>
      <c r="J3315" t="str">
        <f>IF(ISNUMBER(SEARCH("|",D3315)),LEFT(D3315,SEARCH("|",D3315)-1),D3315)</f>
        <v>Action</v>
      </c>
      <c r="K3315">
        <f>(C3315-H3315)</f>
        <v>-23720770</v>
      </c>
      <c r="L3315">
        <f>CORREL(H3315:H7100,C3315:C7100)</f>
        <v>-2.2294537542337227E-2</v>
      </c>
    </row>
    <row r="3316" spans="1:12">
      <c r="A3316" t="s">
        <v>50</v>
      </c>
      <c r="B3316">
        <v>110</v>
      </c>
      <c r="C3316">
        <v>26199517</v>
      </c>
      <c r="D3316" t="s">
        <v>1645</v>
      </c>
      <c r="E3316" t="s">
        <v>5734</v>
      </c>
      <c r="F3316" t="s">
        <v>15</v>
      </c>
      <c r="G3316" t="s">
        <v>16</v>
      </c>
      <c r="H3316">
        <v>50000000</v>
      </c>
      <c r="I3316">
        <v>6.4</v>
      </c>
      <c r="J3316" t="str">
        <f>IF(ISNUMBER(SEARCH("|",D3316)),LEFT(D3316,SEARCH("|",D3316)-1),D3316)</f>
        <v>Action</v>
      </c>
      <c r="K3316">
        <f>(C3316-H3316)</f>
        <v>-23800483</v>
      </c>
      <c r="L3316">
        <f>CORREL(H3316:H7101,C3316:C7101)</f>
        <v>-2.2256244252763329E-2</v>
      </c>
    </row>
    <row r="3317" spans="1:12">
      <c r="A3317" t="s">
        <v>1152</v>
      </c>
      <c r="B3317">
        <v>107</v>
      </c>
      <c r="C3317">
        <v>1186957</v>
      </c>
      <c r="D3317" t="s">
        <v>256</v>
      </c>
      <c r="E3317" t="s">
        <v>5735</v>
      </c>
      <c r="F3317" t="s">
        <v>15</v>
      </c>
      <c r="G3317" t="s">
        <v>153</v>
      </c>
      <c r="H3317">
        <v>25000000</v>
      </c>
      <c r="I3317">
        <v>6.8</v>
      </c>
      <c r="J3317" t="str">
        <f>IF(ISNUMBER(SEARCH("|",D3317)),LEFT(D3317,SEARCH("|",D3317)-1),D3317)</f>
        <v>Drama</v>
      </c>
      <c r="K3317">
        <f>(C3317-H3317)</f>
        <v>-23813043</v>
      </c>
      <c r="L3317">
        <f>CORREL(H3317:H7102,C3317:C7102)</f>
        <v>-2.230263117527026E-2</v>
      </c>
    </row>
    <row r="3318" spans="1:12">
      <c r="A3318" t="s">
        <v>547</v>
      </c>
      <c r="B3318">
        <v>138</v>
      </c>
      <c r="C3318">
        <v>101160529</v>
      </c>
      <c r="D3318" t="s">
        <v>4057</v>
      </c>
      <c r="E3318" t="s">
        <v>5736</v>
      </c>
      <c r="F3318" t="s">
        <v>15</v>
      </c>
      <c r="G3318" t="s">
        <v>16</v>
      </c>
      <c r="H3318">
        <v>125000000</v>
      </c>
      <c r="I3318">
        <v>5.8</v>
      </c>
      <c r="J3318" t="str">
        <f>IF(ISNUMBER(SEARCH("|",D3318)),LEFT(D3318,SEARCH("|",D3318)-1),D3318)</f>
        <v>Action</v>
      </c>
      <c r="K3318">
        <f>(C3318-H3318)</f>
        <v>-23839471</v>
      </c>
      <c r="L3318">
        <f>CORREL(H3318:H7103,C3318:C7103)</f>
        <v>-2.2666560809701641E-2</v>
      </c>
    </row>
    <row r="3319" spans="1:12">
      <c r="A3319" t="s">
        <v>255</v>
      </c>
      <c r="B3319">
        <v>104</v>
      </c>
      <c r="C3319">
        <v>1089365</v>
      </c>
      <c r="D3319" t="s">
        <v>65</v>
      </c>
      <c r="E3319" t="s">
        <v>5737</v>
      </c>
      <c r="F3319" t="s">
        <v>15</v>
      </c>
      <c r="G3319" t="s">
        <v>16</v>
      </c>
      <c r="H3319">
        <v>25000000</v>
      </c>
      <c r="I3319">
        <v>5.7</v>
      </c>
      <c r="J3319" t="str">
        <f>IF(ISNUMBER(SEARCH("|",D3319)),LEFT(D3319,SEARCH("|",D3319)-1),D3319)</f>
        <v>Comedy</v>
      </c>
      <c r="K3319">
        <f>(C3319-H3319)</f>
        <v>-23910635</v>
      </c>
      <c r="L3319">
        <f>CORREL(H3319:H7104,C3319:C7104)</f>
        <v>-2.2669235841577609E-2</v>
      </c>
    </row>
    <row r="3320" spans="1:12">
      <c r="A3320" t="s">
        <v>850</v>
      </c>
      <c r="B3320">
        <v>88</v>
      </c>
      <c r="C3320">
        <v>31051126</v>
      </c>
      <c r="D3320" t="s">
        <v>54</v>
      </c>
      <c r="E3320" t="s">
        <v>5738</v>
      </c>
      <c r="F3320" t="s">
        <v>15</v>
      </c>
      <c r="G3320" t="s">
        <v>153</v>
      </c>
      <c r="H3320">
        <v>55000000</v>
      </c>
      <c r="I3320">
        <v>6.7</v>
      </c>
      <c r="J3320" t="str">
        <f>IF(ISNUMBER(SEARCH("|",D3320)),LEFT(D3320,SEARCH("|",D3320)-1),D3320)</f>
        <v>Adventure</v>
      </c>
      <c r="K3320">
        <f>(C3320-H3320)</f>
        <v>-23948874</v>
      </c>
      <c r="L3320">
        <f>CORREL(H3320:H7105,C3320:C7105)</f>
        <v>-2.3036542961531768E-2</v>
      </c>
    </row>
    <row r="3321" spans="1:12">
      <c r="A3321" t="s">
        <v>5739</v>
      </c>
      <c r="B3321">
        <v>120</v>
      </c>
      <c r="C3321">
        <v>42880</v>
      </c>
      <c r="D3321" t="s">
        <v>20</v>
      </c>
      <c r="E3321" t="s">
        <v>5740</v>
      </c>
      <c r="F3321" t="s">
        <v>15</v>
      </c>
      <c r="G3321" t="s">
        <v>153</v>
      </c>
      <c r="H3321">
        <v>24000000</v>
      </c>
      <c r="I3321">
        <v>5.0999999999999996</v>
      </c>
      <c r="J3321" t="str">
        <f>IF(ISNUMBER(SEARCH("|",D3321)),LEFT(D3321,SEARCH("|",D3321)-1),D3321)</f>
        <v>Drama</v>
      </c>
      <c r="K3321">
        <f>(C3321-H3321)</f>
        <v>-23957120</v>
      </c>
      <c r="L3321">
        <f>CORREL(H3321:H7106,C3321:C7106)</f>
        <v>-2.3039012249995282E-2</v>
      </c>
    </row>
    <row r="3322" spans="1:12">
      <c r="A3322" t="s">
        <v>5741</v>
      </c>
      <c r="B3322">
        <v>94</v>
      </c>
      <c r="C3322">
        <v>36037909</v>
      </c>
      <c r="D3322" t="s">
        <v>65</v>
      </c>
      <c r="E3322" t="s">
        <v>5742</v>
      </c>
      <c r="F3322" t="s">
        <v>15</v>
      </c>
      <c r="G3322" t="s">
        <v>1097</v>
      </c>
      <c r="H3322">
        <v>60000000</v>
      </c>
      <c r="I3322">
        <v>4.7</v>
      </c>
      <c r="J3322" t="str">
        <f>IF(ISNUMBER(SEARCH("|",D3322)),LEFT(D3322,SEARCH("|",D3322)-1),D3322)</f>
        <v>Comedy</v>
      </c>
      <c r="K3322">
        <f>(C3322-H3322)</f>
        <v>-23962091</v>
      </c>
      <c r="L3322">
        <f>CORREL(H3322:H7107,C3322:C7107)</f>
        <v>-2.3425823548835576E-2</v>
      </c>
    </row>
    <row r="3323" spans="1:12">
      <c r="A3323" t="s">
        <v>3830</v>
      </c>
      <c r="B3323">
        <v>88</v>
      </c>
      <c r="C3323">
        <v>20218</v>
      </c>
      <c r="D3323" t="s">
        <v>303</v>
      </c>
      <c r="E3323" t="s">
        <v>5743</v>
      </c>
      <c r="F3323" t="s">
        <v>15</v>
      </c>
      <c r="G3323" t="s">
        <v>16</v>
      </c>
      <c r="H3323">
        <v>24000000</v>
      </c>
      <c r="I3323">
        <v>5.3</v>
      </c>
      <c r="J3323" t="str">
        <f>IF(ISNUMBER(SEARCH("|",D3323)),LEFT(D3323,SEARCH("|",D3323)-1),D3323)</f>
        <v>Action</v>
      </c>
      <c r="K3323">
        <f>(C3323-H3323)</f>
        <v>-23979782</v>
      </c>
      <c r="L3323">
        <f>CORREL(H3323:H7108,C3323:C7108)</f>
        <v>-2.3388925194124013E-2</v>
      </c>
    </row>
    <row r="3324" spans="1:12">
      <c r="A3324" t="s">
        <v>2087</v>
      </c>
      <c r="B3324">
        <v>113</v>
      </c>
      <c r="C3324">
        <v>21009180</v>
      </c>
      <c r="D3324" t="s">
        <v>252</v>
      </c>
      <c r="E3324" t="s">
        <v>5744</v>
      </c>
      <c r="F3324" t="s">
        <v>15</v>
      </c>
      <c r="G3324" t="s">
        <v>16</v>
      </c>
      <c r="H3324">
        <v>45000000</v>
      </c>
      <c r="I3324">
        <v>6.1</v>
      </c>
      <c r="J3324" t="str">
        <f>IF(ISNUMBER(SEARCH("|",D3324)),LEFT(D3324,SEARCH("|",D3324)-1),D3324)</f>
        <v>Action</v>
      </c>
      <c r="K3324">
        <f>(C3324-H3324)</f>
        <v>-23990820</v>
      </c>
      <c r="L3324">
        <f>CORREL(H3324:H7109,C3324:C7109)</f>
        <v>-2.377884768215497E-2</v>
      </c>
    </row>
    <row r="3325" spans="1:12">
      <c r="A3325" t="s">
        <v>1890</v>
      </c>
      <c r="B3325">
        <v>100</v>
      </c>
      <c r="C3325">
        <v>10991381</v>
      </c>
      <c r="D3325" t="s">
        <v>343</v>
      </c>
      <c r="E3325" t="s">
        <v>5745</v>
      </c>
      <c r="F3325" t="s">
        <v>15</v>
      </c>
      <c r="G3325" t="s">
        <v>153</v>
      </c>
      <c r="H3325">
        <v>35000000</v>
      </c>
      <c r="I3325">
        <v>7.3</v>
      </c>
      <c r="J3325" t="str">
        <f>IF(ISNUMBER(SEARCH("|",D3325)),LEFT(D3325,SEARCH("|",D3325)-1),D3325)</f>
        <v>Biography</v>
      </c>
      <c r="K3325">
        <f>(C3325-H3325)</f>
        <v>-24008619</v>
      </c>
      <c r="L3325">
        <f>CORREL(H3325:H7110,C3325:C7110)</f>
        <v>-2.3882120839344115E-2</v>
      </c>
    </row>
    <row r="3326" spans="1:12">
      <c r="A3326" t="s">
        <v>1289</v>
      </c>
      <c r="B3326">
        <v>123</v>
      </c>
      <c r="C3326">
        <v>15962471</v>
      </c>
      <c r="D3326" t="s">
        <v>343</v>
      </c>
      <c r="E3326" t="s">
        <v>5746</v>
      </c>
      <c r="F3326" t="s">
        <v>15</v>
      </c>
      <c r="G3326" t="s">
        <v>16</v>
      </c>
      <c r="H3326">
        <v>40000000</v>
      </c>
      <c r="I3326">
        <v>6.4</v>
      </c>
      <c r="J3326" t="str">
        <f>IF(ISNUMBER(SEARCH("|",D3326)),LEFT(D3326,SEARCH("|",D3326)-1),D3326)</f>
        <v>Biography</v>
      </c>
      <c r="K3326">
        <f>(C3326-H3326)</f>
        <v>-24037529</v>
      </c>
      <c r="L3326">
        <f>CORREL(H3326:H7111,C3326:C7111)</f>
        <v>-2.4110428976169704E-2</v>
      </c>
    </row>
    <row r="3327" spans="1:12">
      <c r="A3327" t="s">
        <v>5256</v>
      </c>
      <c r="B3327">
        <v>107</v>
      </c>
      <c r="C3327">
        <v>10956379</v>
      </c>
      <c r="D3327" t="s">
        <v>5747</v>
      </c>
      <c r="E3327" t="s">
        <v>5748</v>
      </c>
      <c r="F3327" t="s">
        <v>15</v>
      </c>
      <c r="G3327" t="s">
        <v>3847</v>
      </c>
      <c r="H3327">
        <v>35000000</v>
      </c>
      <c r="I3327">
        <v>3.6</v>
      </c>
      <c r="J3327" t="str">
        <f>IF(ISNUMBER(SEARCH("|",D3327)),LEFT(D3327,SEARCH("|",D3327)-1),D3327)</f>
        <v>Action</v>
      </c>
      <c r="K3327">
        <f>(C3327-H3327)</f>
        <v>-24043621</v>
      </c>
      <c r="L3327">
        <f>CORREL(H3327:H7112,C3327:C7112)</f>
        <v>-2.4274729479875048E-2</v>
      </c>
    </row>
    <row r="3328" spans="1:12">
      <c r="A3328" t="s">
        <v>3181</v>
      </c>
      <c r="B3328">
        <v>101</v>
      </c>
      <c r="C3328">
        <v>876671</v>
      </c>
      <c r="D3328" t="s">
        <v>5749</v>
      </c>
      <c r="E3328" t="s">
        <v>5750</v>
      </c>
      <c r="F3328" t="s">
        <v>15</v>
      </c>
      <c r="G3328" t="s">
        <v>16</v>
      </c>
      <c r="H3328">
        <v>25000000</v>
      </c>
      <c r="I3328">
        <v>6.9</v>
      </c>
      <c r="J3328" t="str">
        <f>IF(ISNUMBER(SEARCH("|",D3328)),LEFT(D3328,SEARCH("|",D3328)-1),D3328)</f>
        <v>Adventure</v>
      </c>
      <c r="K3328">
        <f>(C3328-H3328)</f>
        <v>-24123329</v>
      </c>
      <c r="L3328">
        <f>CORREL(H3328:H7113,C3328:C7113)</f>
        <v>-2.4505612354879424E-2</v>
      </c>
    </row>
    <row r="3329" spans="1:12">
      <c r="A3329" t="s">
        <v>3119</v>
      </c>
      <c r="B3329">
        <v>107</v>
      </c>
      <c r="C3329">
        <v>871527</v>
      </c>
      <c r="D3329" t="s">
        <v>453</v>
      </c>
      <c r="E3329" t="s">
        <v>5751</v>
      </c>
      <c r="F3329" t="s">
        <v>15</v>
      </c>
      <c r="G3329" t="s">
        <v>472</v>
      </c>
      <c r="H3329">
        <v>25000000</v>
      </c>
      <c r="I3329">
        <v>6.5</v>
      </c>
      <c r="J3329" t="str">
        <f>IF(ISNUMBER(SEARCH("|",D3329)),LEFT(D3329,SEARCH("|",D3329)-1),D3329)</f>
        <v>Crime</v>
      </c>
      <c r="K3329">
        <f>(C3329-H3329)</f>
        <v>-24128473</v>
      </c>
      <c r="L3329">
        <f>CORREL(H3329:H7114,C3329:C7114)</f>
        <v>-2.4889409306305964E-2</v>
      </c>
    </row>
    <row r="3330" spans="1:12">
      <c r="A3330" t="s">
        <v>5752</v>
      </c>
      <c r="B3330">
        <v>117</v>
      </c>
      <c r="C3330">
        <v>777423</v>
      </c>
      <c r="D3330" t="s">
        <v>106</v>
      </c>
      <c r="E3330" t="s">
        <v>5753</v>
      </c>
      <c r="F3330" t="s">
        <v>15</v>
      </c>
      <c r="G3330" t="s">
        <v>16</v>
      </c>
      <c r="H3330">
        <v>25000000</v>
      </c>
      <c r="I3330">
        <v>7.2</v>
      </c>
      <c r="J3330" t="str">
        <f>IF(ISNUMBER(SEARCH("|",D3330)),LEFT(D3330,SEARCH("|",D3330)-1),D3330)</f>
        <v>Biography</v>
      </c>
      <c r="K3330">
        <f>(C3330-H3330)</f>
        <v>-24222577</v>
      </c>
      <c r="L3330">
        <f>CORREL(H3330:H7115,C3330:C7115)</f>
        <v>-2.5275678000443034E-2</v>
      </c>
    </row>
    <row r="3331" spans="1:12">
      <c r="A3331" t="s">
        <v>5754</v>
      </c>
      <c r="B3331">
        <v>110</v>
      </c>
      <c r="C3331">
        <v>2775593</v>
      </c>
      <c r="D3331" t="s">
        <v>233</v>
      </c>
      <c r="E3331" t="s">
        <v>5755</v>
      </c>
      <c r="F3331" t="s">
        <v>15</v>
      </c>
      <c r="G3331" t="s">
        <v>153</v>
      </c>
      <c r="H3331">
        <v>27000000</v>
      </c>
      <c r="I3331">
        <v>6.5</v>
      </c>
      <c r="J3331" t="str">
        <f>IF(ISNUMBER(SEARCH("|",D3331)),LEFT(D3331,SEARCH("|",D3331)-1),D3331)</f>
        <v>Comedy</v>
      </c>
      <c r="K3331">
        <f>(C3331-H3331)</f>
        <v>-24224407</v>
      </c>
      <c r="L3331">
        <f>CORREL(H3331:H7116,C3331:C7116)</f>
        <v>-2.5665629446415247E-2</v>
      </c>
    </row>
    <row r="3332" spans="1:12">
      <c r="A3332" t="s">
        <v>3165</v>
      </c>
      <c r="B3332">
        <v>137</v>
      </c>
      <c r="C3332">
        <v>717753</v>
      </c>
      <c r="D3332" t="s">
        <v>1206</v>
      </c>
      <c r="E3332" t="s">
        <v>5756</v>
      </c>
      <c r="F3332" t="s">
        <v>15</v>
      </c>
      <c r="G3332" t="s">
        <v>357</v>
      </c>
      <c r="H3332">
        <v>25000000</v>
      </c>
      <c r="I3332">
        <v>6.1</v>
      </c>
      <c r="J3332" t="str">
        <f>IF(ISNUMBER(SEARCH("|",D3332)),LEFT(D3332,SEARCH("|",D3332)-1),D3332)</f>
        <v>Adventure</v>
      </c>
      <c r="K3332">
        <f>(C3332-H3332)</f>
        <v>-24282247</v>
      </c>
      <c r="L3332">
        <f>CORREL(H3332:H7117,C3332:C7117)</f>
        <v>-2.6025430918697162E-2</v>
      </c>
    </row>
    <row r="3333" spans="1:12">
      <c r="A3333" t="s">
        <v>260</v>
      </c>
      <c r="B3333">
        <v>101</v>
      </c>
      <c r="C3333">
        <v>55673333</v>
      </c>
      <c r="D3333" t="s">
        <v>5757</v>
      </c>
      <c r="E3333" t="s">
        <v>5758</v>
      </c>
      <c r="F3333" t="s">
        <v>15</v>
      </c>
      <c r="G3333" t="s">
        <v>16</v>
      </c>
      <c r="H3333">
        <v>80000000</v>
      </c>
      <c r="I3333">
        <v>7</v>
      </c>
      <c r="J3333" t="str">
        <f>IF(ISNUMBER(SEARCH("|",D3333)),LEFT(D3333,SEARCH("|",D3333)-1),D3333)</f>
        <v>Action</v>
      </c>
      <c r="K3333">
        <f>(C3333-H3333)</f>
        <v>-24326667</v>
      </c>
      <c r="L3333">
        <f>CORREL(H3333:H7118,C3333:C7118)</f>
        <v>-2.6420986711399093E-2</v>
      </c>
    </row>
    <row r="3334" spans="1:12">
      <c r="A3334" t="s">
        <v>1472</v>
      </c>
      <c r="B3334">
        <v>109</v>
      </c>
      <c r="C3334">
        <v>10499968</v>
      </c>
      <c r="D3334" t="s">
        <v>35</v>
      </c>
      <c r="E3334" t="s">
        <v>5759</v>
      </c>
      <c r="F3334" t="s">
        <v>15</v>
      </c>
      <c r="G3334" t="s">
        <v>16</v>
      </c>
      <c r="H3334">
        <v>35000000</v>
      </c>
      <c r="I3334">
        <v>5.7</v>
      </c>
      <c r="J3334" t="str">
        <f>IF(ISNUMBER(SEARCH("|",D3334)),LEFT(D3334,SEARCH("|",D3334)-1),D3334)</f>
        <v>Action</v>
      </c>
      <c r="K3334">
        <f>(C3334-H3334)</f>
        <v>-24500032</v>
      </c>
      <c r="L3334">
        <f>CORREL(H3334:H7119,C3334:C7119)</f>
        <v>-2.6284238719237775E-2</v>
      </c>
    </row>
    <row r="3335" spans="1:12">
      <c r="A3335" t="s">
        <v>278</v>
      </c>
      <c r="B3335">
        <v>127</v>
      </c>
      <c r="C3335">
        <v>85463309</v>
      </c>
      <c r="D3335" t="s">
        <v>5760</v>
      </c>
      <c r="E3335" t="s">
        <v>5761</v>
      </c>
      <c r="F3335" t="s">
        <v>15</v>
      </c>
      <c r="G3335" t="s">
        <v>16</v>
      </c>
      <c r="H3335">
        <v>110000000</v>
      </c>
      <c r="I3335">
        <v>7.1</v>
      </c>
      <c r="J3335" t="str">
        <f>IF(ISNUMBER(SEARCH("|",D3335)),LEFT(D3335,SEARCH("|",D3335)-1),D3335)</f>
        <v>Action</v>
      </c>
      <c r="K3335">
        <f>(C3335-H3335)</f>
        <v>-24536691</v>
      </c>
      <c r="L3335">
        <f>CORREL(H3335:H7120,C3335:C7120)</f>
        <v>-2.6530166113796671E-2</v>
      </c>
    </row>
    <row r="3336" spans="1:12">
      <c r="A3336" t="s">
        <v>3063</v>
      </c>
      <c r="B3336">
        <v>118</v>
      </c>
      <c r="C3336">
        <v>25450527</v>
      </c>
      <c r="D3336" t="s">
        <v>1645</v>
      </c>
      <c r="E3336" t="s">
        <v>5762</v>
      </c>
      <c r="F3336" t="s">
        <v>15</v>
      </c>
      <c r="G3336" t="s">
        <v>16</v>
      </c>
      <c r="H3336">
        <v>50000000</v>
      </c>
      <c r="I3336">
        <v>6.5</v>
      </c>
      <c r="J3336" t="str">
        <f>IF(ISNUMBER(SEARCH("|",D3336)),LEFT(D3336,SEARCH("|",D3336)-1),D3336)</f>
        <v>Action</v>
      </c>
      <c r="K3336">
        <f>(C3336-H3336)</f>
        <v>-24549473</v>
      </c>
      <c r="L3336">
        <f>CORREL(H3336:H7121,C3336:C7121)</f>
        <v>-2.6423040265946617E-2</v>
      </c>
    </row>
    <row r="3337" spans="1:12">
      <c r="A3337" t="s">
        <v>1139</v>
      </c>
      <c r="B3337">
        <v>101</v>
      </c>
      <c r="C3337">
        <v>25407250</v>
      </c>
      <c r="D3337" t="s">
        <v>18</v>
      </c>
      <c r="E3337" t="s">
        <v>5763</v>
      </c>
      <c r="F3337" t="s">
        <v>15</v>
      </c>
      <c r="G3337" t="s">
        <v>16</v>
      </c>
      <c r="H3337">
        <v>50000000</v>
      </c>
      <c r="I3337">
        <v>5.7</v>
      </c>
      <c r="J3337" t="str">
        <f>IF(ISNUMBER(SEARCH("|",D3337)),LEFT(D3337,SEARCH("|",D3337)-1),D3337)</f>
        <v>Action</v>
      </c>
      <c r="K3337">
        <f>(C3337-H3337)</f>
        <v>-24592750</v>
      </c>
      <c r="L3337">
        <f>CORREL(H3337:H7122,C3337:C7122)</f>
        <v>-2.6484591282002787E-2</v>
      </c>
    </row>
    <row r="3338" spans="1:12">
      <c r="A3338" t="s">
        <v>5764</v>
      </c>
      <c r="B3338">
        <v>91</v>
      </c>
      <c r="C3338">
        <v>20400913</v>
      </c>
      <c r="D3338" t="s">
        <v>1134</v>
      </c>
      <c r="E3338" t="s">
        <v>5765</v>
      </c>
      <c r="F3338" t="s">
        <v>15</v>
      </c>
      <c r="G3338" t="s">
        <v>16</v>
      </c>
      <c r="H3338">
        <v>45000000</v>
      </c>
      <c r="I3338">
        <v>5.3</v>
      </c>
      <c r="J3338" t="str">
        <f>IF(ISNUMBER(SEARCH("|",D3338)),LEFT(D3338,SEARCH("|",D3338)-1),D3338)</f>
        <v>Action</v>
      </c>
      <c r="K3338">
        <f>(C3338-H3338)</f>
        <v>-24599087</v>
      </c>
      <c r="L3338">
        <f>CORREL(H3338:H7123,C3338:C7123)</f>
        <v>-2.6546848812034035E-2</v>
      </c>
    </row>
    <row r="3339" spans="1:12">
      <c r="A3339" t="s">
        <v>2087</v>
      </c>
      <c r="B3339">
        <v>101</v>
      </c>
      <c r="C3339">
        <v>67344392</v>
      </c>
      <c r="D3339" t="s">
        <v>130</v>
      </c>
      <c r="E3339" t="s">
        <v>5766</v>
      </c>
      <c r="F3339" t="s">
        <v>15</v>
      </c>
      <c r="G3339" t="s">
        <v>16</v>
      </c>
      <c r="H3339">
        <v>92000000</v>
      </c>
      <c r="I3339">
        <v>5.3</v>
      </c>
      <c r="J3339" t="str">
        <f>IF(ISNUMBER(SEARCH("|",D3339)),LEFT(D3339,SEARCH("|",D3339)-1),D3339)</f>
        <v>Action</v>
      </c>
      <c r="K3339">
        <f>(C3339-H3339)</f>
        <v>-24655608</v>
      </c>
      <c r="L3339">
        <f>CORREL(H3339:H7124,C3339:C7124)</f>
        <v>-2.666524477337949E-2</v>
      </c>
    </row>
    <row r="3340" spans="1:12">
      <c r="A3340" t="s">
        <v>2430</v>
      </c>
      <c r="B3340">
        <v>83</v>
      </c>
      <c r="C3340">
        <v>8326035</v>
      </c>
      <c r="D3340" t="s">
        <v>113</v>
      </c>
      <c r="E3340" t="s">
        <v>5767</v>
      </c>
      <c r="F3340" t="s">
        <v>15</v>
      </c>
      <c r="G3340" t="s">
        <v>1097</v>
      </c>
      <c r="H3340">
        <v>33000000</v>
      </c>
      <c r="I3340">
        <v>5.5</v>
      </c>
      <c r="J3340" t="str">
        <f>IF(ISNUMBER(SEARCH("|",D3340)),LEFT(D3340,SEARCH("|",D3340)-1),D3340)</f>
        <v>Action</v>
      </c>
      <c r="K3340">
        <f>(C3340-H3340)</f>
        <v>-24673965</v>
      </c>
      <c r="L3340">
        <f>CORREL(H3340:H7125,C3340:C7125)</f>
        <v>-2.6510348832054206E-2</v>
      </c>
    </row>
    <row r="3341" spans="1:12">
      <c r="A3341" t="s">
        <v>961</v>
      </c>
      <c r="B3341">
        <v>131</v>
      </c>
      <c r="C3341">
        <v>20302961</v>
      </c>
      <c r="D3341" t="s">
        <v>256</v>
      </c>
      <c r="E3341" t="s">
        <v>5768</v>
      </c>
      <c r="F3341" t="s">
        <v>15</v>
      </c>
      <c r="G3341" t="s">
        <v>357</v>
      </c>
      <c r="H3341">
        <v>45000000</v>
      </c>
      <c r="I3341">
        <v>4.5999999999999996</v>
      </c>
      <c r="J3341" t="str">
        <f>IF(ISNUMBER(SEARCH("|",D3341)),LEFT(D3341,SEARCH("|",D3341)-1),D3341)</f>
        <v>Drama</v>
      </c>
      <c r="K3341">
        <f>(C3341-H3341)</f>
        <v>-24697039</v>
      </c>
      <c r="L3341">
        <f>CORREL(H3341:H7126,C3341:C7126)</f>
        <v>-2.679019305688991E-2</v>
      </c>
    </row>
    <row r="3342" spans="1:12">
      <c r="A3342" t="s">
        <v>2963</v>
      </c>
      <c r="B3342">
        <v>251</v>
      </c>
      <c r="C3342">
        <v>5300000</v>
      </c>
      <c r="D3342" t="s">
        <v>326</v>
      </c>
      <c r="E3342" t="s">
        <v>5769</v>
      </c>
      <c r="F3342" t="s">
        <v>15</v>
      </c>
      <c r="G3342" t="s">
        <v>2966</v>
      </c>
      <c r="H3342">
        <v>30000000</v>
      </c>
      <c r="I3342">
        <v>8.4</v>
      </c>
      <c r="J3342" t="str">
        <f>IF(ISNUMBER(SEARCH("|",D3342)),LEFT(D3342,SEARCH("|",D3342)-1),D3342)</f>
        <v>Crime</v>
      </c>
      <c r="K3342">
        <f>(C3342-H3342)</f>
        <v>-24700000</v>
      </c>
      <c r="L3342">
        <f>CORREL(H3342:H7127,C3342:C7127)</f>
        <v>-2.6910577525551881E-2</v>
      </c>
    </row>
    <row r="3343" spans="1:12">
      <c r="A3343" t="s">
        <v>5770</v>
      </c>
      <c r="B3343">
        <v>99</v>
      </c>
      <c r="C3343">
        <v>15279680</v>
      </c>
      <c r="D3343" t="s">
        <v>215</v>
      </c>
      <c r="E3343" t="s">
        <v>5771</v>
      </c>
      <c r="F3343" t="s">
        <v>15</v>
      </c>
      <c r="G3343" t="s">
        <v>16</v>
      </c>
      <c r="H3343">
        <v>40000000</v>
      </c>
      <c r="I3343">
        <v>5.4</v>
      </c>
      <c r="J3343" t="str">
        <f>IF(ISNUMBER(SEARCH("|",D3343)),LEFT(D3343,SEARCH("|",D3343)-1),D3343)</f>
        <v>Action</v>
      </c>
      <c r="K3343">
        <f>(C3343-H3343)</f>
        <v>-24720320</v>
      </c>
      <c r="L3343">
        <f>CORREL(H3343:H7128,C3343:C7128)</f>
        <v>-2.7239535178456818E-2</v>
      </c>
    </row>
    <row r="3344" spans="1:12">
      <c r="A3344" t="s">
        <v>2500</v>
      </c>
      <c r="B3344">
        <v>101</v>
      </c>
      <c r="C3344">
        <v>10268846</v>
      </c>
      <c r="D3344" t="s">
        <v>1277</v>
      </c>
      <c r="E3344" t="s">
        <v>5772</v>
      </c>
      <c r="F3344" t="s">
        <v>15</v>
      </c>
      <c r="G3344" t="s">
        <v>16</v>
      </c>
      <c r="H3344">
        <v>35000000</v>
      </c>
      <c r="I3344">
        <v>5.5</v>
      </c>
      <c r="J3344" t="str">
        <f>IF(ISNUMBER(SEARCH("|",D3344)),LEFT(D3344,SEARCH("|",D3344)-1),D3344)</f>
        <v>Action</v>
      </c>
      <c r="K3344">
        <f>(C3344-H3344)</f>
        <v>-24731154</v>
      </c>
      <c r="L3344">
        <f>CORREL(H3344:H7129,C3344:C7129)</f>
        <v>-2.7424999715842655E-2</v>
      </c>
    </row>
    <row r="3345" spans="1:12">
      <c r="A3345" t="s">
        <v>180</v>
      </c>
      <c r="B3345">
        <v>128</v>
      </c>
      <c r="C3345">
        <v>3254172</v>
      </c>
      <c r="D3345" t="s">
        <v>1012</v>
      </c>
      <c r="E3345" t="s">
        <v>5773</v>
      </c>
      <c r="F3345" t="s">
        <v>15</v>
      </c>
      <c r="G3345" t="s">
        <v>16</v>
      </c>
      <c r="H3345">
        <v>28000000</v>
      </c>
      <c r="I3345">
        <v>6.2</v>
      </c>
      <c r="J3345" t="str">
        <f>IF(ISNUMBER(SEARCH("|",D3345)),LEFT(D3345,SEARCH("|",D3345)-1),D3345)</f>
        <v>Biography</v>
      </c>
      <c r="K3345">
        <f>(C3345-H3345)</f>
        <v>-24745828</v>
      </c>
      <c r="L3345">
        <f>CORREL(H3345:H7130,C3345:C7130)</f>
        <v>-2.7681376377155679E-2</v>
      </c>
    </row>
    <row r="3346" spans="1:12">
      <c r="A3346" t="s">
        <v>609</v>
      </c>
      <c r="B3346">
        <v>90</v>
      </c>
      <c r="C3346">
        <v>35231365</v>
      </c>
      <c r="D3346" t="s">
        <v>5774</v>
      </c>
      <c r="E3346" t="s">
        <v>5775</v>
      </c>
      <c r="F3346" t="s">
        <v>15</v>
      </c>
      <c r="G3346" t="s">
        <v>16</v>
      </c>
      <c r="H3346">
        <v>60000000</v>
      </c>
      <c r="I3346">
        <v>3.6</v>
      </c>
      <c r="J3346" t="str">
        <f>IF(ISNUMBER(SEARCH("|",D3346)),LEFT(D3346,SEARCH("|",D3346)-1),D3346)</f>
        <v>Comedy</v>
      </c>
      <c r="K3346">
        <f>(C3346-H3346)</f>
        <v>-24768635</v>
      </c>
      <c r="L3346">
        <f>CORREL(H3346:H7131,C3346:C7131)</f>
        <v>-2.8048414109678756E-2</v>
      </c>
    </row>
    <row r="3347" spans="1:12">
      <c r="A3347" t="s">
        <v>2993</v>
      </c>
      <c r="B3347">
        <v>91</v>
      </c>
      <c r="C3347">
        <v>10214013</v>
      </c>
      <c r="D3347" t="s">
        <v>96</v>
      </c>
      <c r="E3347" t="s">
        <v>5776</v>
      </c>
      <c r="F3347" t="s">
        <v>15</v>
      </c>
      <c r="G3347" t="s">
        <v>16</v>
      </c>
      <c r="H3347">
        <v>35000000</v>
      </c>
      <c r="I3347">
        <v>5.4</v>
      </c>
      <c r="J3347" t="str">
        <f>IF(ISNUMBER(SEARCH("|",D3347)),LEFT(D3347,SEARCH("|",D3347)-1),D3347)</f>
        <v>Comedy</v>
      </c>
      <c r="K3347">
        <f>(C3347-H3347)</f>
        <v>-24785987</v>
      </c>
      <c r="L3347">
        <f>CORREL(H3347:H7132,C3347:C7132)</f>
        <v>-2.8021306360153781E-2</v>
      </c>
    </row>
    <row r="3348" spans="1:12">
      <c r="A3348" t="s">
        <v>5777</v>
      </c>
      <c r="B3348">
        <v>134</v>
      </c>
      <c r="C3348">
        <v>183662</v>
      </c>
      <c r="D3348" t="s">
        <v>65</v>
      </c>
      <c r="E3348" t="s">
        <v>5778</v>
      </c>
      <c r="F3348" t="s">
        <v>770</v>
      </c>
      <c r="G3348" t="s">
        <v>357</v>
      </c>
      <c r="H3348">
        <v>25000000</v>
      </c>
      <c r="I3348">
        <v>7.1</v>
      </c>
      <c r="J3348" t="str">
        <f>IF(ISNUMBER(SEARCH("|",D3348)),LEFT(D3348,SEARCH("|",D3348)-1),D3348)</f>
        <v>Comedy</v>
      </c>
      <c r="K3348">
        <f>(C3348-H3348)</f>
        <v>-24816338</v>
      </c>
      <c r="L3348">
        <f>CORREL(H3348:H7133,C3348:C7133)</f>
        <v>-2.8281925840677343E-2</v>
      </c>
    </row>
    <row r="3349" spans="1:12">
      <c r="A3349" t="s">
        <v>475</v>
      </c>
      <c r="B3349">
        <v>118</v>
      </c>
      <c r="C3349">
        <v>150167630</v>
      </c>
      <c r="D3349" t="s">
        <v>18</v>
      </c>
      <c r="E3349" t="s">
        <v>5779</v>
      </c>
      <c r="F3349" t="s">
        <v>15</v>
      </c>
      <c r="G3349" t="s">
        <v>16</v>
      </c>
      <c r="H3349">
        <v>175000000</v>
      </c>
      <c r="I3349">
        <v>5.8</v>
      </c>
      <c r="J3349" t="str">
        <f>IF(ISNUMBER(SEARCH("|",D3349)),LEFT(D3349,SEARCH("|",D3349)-1),D3349)</f>
        <v>Action</v>
      </c>
      <c r="K3349">
        <f>(C3349-H3349)</f>
        <v>-24832370</v>
      </c>
      <c r="L3349">
        <f>CORREL(H3349:H7134,C3349:C7134)</f>
        <v>-2.8705654746591435E-2</v>
      </c>
    </row>
    <row r="3350" spans="1:12">
      <c r="A3350" t="s">
        <v>547</v>
      </c>
      <c r="B3350">
        <v>96</v>
      </c>
      <c r="C3350">
        <v>10139254</v>
      </c>
      <c r="D3350" t="s">
        <v>436</v>
      </c>
      <c r="E3350" t="s">
        <v>5780</v>
      </c>
      <c r="F3350" t="s">
        <v>15</v>
      </c>
      <c r="G3350" t="s">
        <v>16</v>
      </c>
      <c r="H3350">
        <v>35000000</v>
      </c>
      <c r="I3350">
        <v>7.3</v>
      </c>
      <c r="J3350" t="str">
        <f>IF(ISNUMBER(SEARCH("|",D3350)),LEFT(D3350,SEARCH("|",D3350)-1),D3350)</f>
        <v>Drama</v>
      </c>
      <c r="K3350">
        <f>(C3350-H3350)</f>
        <v>-24860746</v>
      </c>
      <c r="L3350">
        <f>CORREL(H3350:H7135,C3350:C7135)</f>
        <v>-2.9456723512885887E-2</v>
      </c>
    </row>
    <row r="3351" spans="1:12">
      <c r="A3351" t="s">
        <v>64</v>
      </c>
      <c r="B3351">
        <v>123</v>
      </c>
      <c r="C3351">
        <v>10137502</v>
      </c>
      <c r="D3351" t="s">
        <v>2986</v>
      </c>
      <c r="E3351" t="s">
        <v>5781</v>
      </c>
      <c r="F3351" t="s">
        <v>15</v>
      </c>
      <c r="G3351" t="s">
        <v>16</v>
      </c>
      <c r="H3351">
        <v>35000000</v>
      </c>
      <c r="I3351">
        <v>7.4</v>
      </c>
      <c r="J3351" t="str">
        <f>IF(ISNUMBER(SEARCH("|",D3351)),LEFT(D3351,SEARCH("|",D3351)-1),D3351)</f>
        <v>Adventure</v>
      </c>
      <c r="K3351">
        <f>(C3351-H3351)</f>
        <v>-24862498</v>
      </c>
      <c r="L3351">
        <f>CORREL(H3351:H7136,C3351:C7136)</f>
        <v>-2.9722328760565266E-2</v>
      </c>
    </row>
    <row r="3352" spans="1:12">
      <c r="A3352" t="s">
        <v>1431</v>
      </c>
      <c r="B3352">
        <v>117</v>
      </c>
      <c r="C3352">
        <v>134904</v>
      </c>
      <c r="D3352" t="s">
        <v>479</v>
      </c>
      <c r="E3352" t="s">
        <v>5782</v>
      </c>
      <c r="F3352" t="s">
        <v>15</v>
      </c>
      <c r="G3352" t="s">
        <v>16</v>
      </c>
      <c r="H3352">
        <v>25000000</v>
      </c>
      <c r="I3352">
        <v>5.7</v>
      </c>
      <c r="J3352" t="str">
        <f>IF(ISNUMBER(SEARCH("|",D3352)),LEFT(D3352,SEARCH("|",D3352)-1),D3352)</f>
        <v>Comedy</v>
      </c>
      <c r="K3352">
        <f>(C3352-H3352)</f>
        <v>-24865096</v>
      </c>
      <c r="L3352">
        <f>CORREL(H3352:H7137,C3352:C7137)</f>
        <v>-2.9989448189117657E-2</v>
      </c>
    </row>
    <row r="3353" spans="1:12">
      <c r="A3353" t="s">
        <v>5783</v>
      </c>
      <c r="B3353">
        <v>100</v>
      </c>
      <c r="C3353">
        <v>129115</v>
      </c>
      <c r="D3353" t="s">
        <v>686</v>
      </c>
      <c r="E3353" t="s">
        <v>5784</v>
      </c>
      <c r="F3353" t="s">
        <v>1813</v>
      </c>
      <c r="G3353" t="s">
        <v>1190</v>
      </c>
      <c r="H3353">
        <v>25000000</v>
      </c>
      <c r="I3353">
        <v>6.5</v>
      </c>
      <c r="J3353" t="str">
        <f>IF(ISNUMBER(SEARCH("|",D3353)),LEFT(D3353,SEARCH("|",D3353)-1),D3353)</f>
        <v>Action</v>
      </c>
      <c r="K3353">
        <f>(C3353-H3353)</f>
        <v>-24870885</v>
      </c>
      <c r="L3353">
        <f>CORREL(H3353:H7138,C3353:C7138)</f>
        <v>-3.0423745288313861E-2</v>
      </c>
    </row>
    <row r="3354" spans="1:12">
      <c r="A3354" t="s">
        <v>1130</v>
      </c>
      <c r="B3354">
        <v>115</v>
      </c>
      <c r="C3354">
        <v>25121291</v>
      </c>
      <c r="D3354" t="s">
        <v>5785</v>
      </c>
      <c r="E3354" t="s">
        <v>5786</v>
      </c>
      <c r="F3354" t="s">
        <v>15</v>
      </c>
      <c r="G3354" t="s">
        <v>16</v>
      </c>
      <c r="H3354">
        <v>50000000</v>
      </c>
      <c r="I3354">
        <v>6.7</v>
      </c>
      <c r="J3354" t="str">
        <f>IF(ISNUMBER(SEARCH("|",D3354)),LEFT(D3354,SEARCH("|",D3354)-1),D3354)</f>
        <v>Action</v>
      </c>
      <c r="K3354">
        <f>(C3354-H3354)</f>
        <v>-24878709</v>
      </c>
      <c r="L3354">
        <f>CORREL(H3354:H7139,C3354:C7139)</f>
        <v>-3.0861071325204312E-2</v>
      </c>
    </row>
    <row r="3355" spans="1:12">
      <c r="A3355" t="s">
        <v>706</v>
      </c>
      <c r="B3355">
        <v>117</v>
      </c>
      <c r="C3355">
        <v>20101861</v>
      </c>
      <c r="D3355" t="s">
        <v>735</v>
      </c>
      <c r="E3355" t="s">
        <v>5787</v>
      </c>
      <c r="F3355" t="s">
        <v>15</v>
      </c>
      <c r="G3355" t="s">
        <v>16</v>
      </c>
      <c r="H3355">
        <v>45000000</v>
      </c>
      <c r="I3355">
        <v>6</v>
      </c>
      <c r="J3355" t="str">
        <f>IF(ISNUMBER(SEARCH("|",D3355)),LEFT(D3355,SEARCH("|",D3355)-1),D3355)</f>
        <v>Comedy</v>
      </c>
      <c r="K3355">
        <f>(C3355-H3355)</f>
        <v>-24898139</v>
      </c>
      <c r="L3355">
        <f>CORREL(H3355:H7140,C3355:C7140)</f>
        <v>-3.093419546225511E-2</v>
      </c>
    </row>
    <row r="3356" spans="1:12">
      <c r="A3356" t="s">
        <v>2056</v>
      </c>
      <c r="B3356">
        <v>100</v>
      </c>
      <c r="C3356">
        <v>35096190</v>
      </c>
      <c r="D3356" t="s">
        <v>2625</v>
      </c>
      <c r="E3356" t="s">
        <v>5788</v>
      </c>
      <c r="F3356" t="s">
        <v>15</v>
      </c>
      <c r="G3356" t="s">
        <v>16</v>
      </c>
      <c r="H3356">
        <v>60000000</v>
      </c>
      <c r="I3356">
        <v>6.3</v>
      </c>
      <c r="J3356" t="str">
        <f>IF(ISNUMBER(SEARCH("|",D3356)),LEFT(D3356,SEARCH("|",D3356)-1),D3356)</f>
        <v>Comedy</v>
      </c>
      <c r="K3356">
        <f>(C3356-H3356)</f>
        <v>-24903810</v>
      </c>
      <c r="L3356">
        <f>CORREL(H3356:H7141,C3356:C7141)</f>
        <v>-3.1067892329147438E-2</v>
      </c>
    </row>
    <row r="3357" spans="1:12">
      <c r="A3357" t="s">
        <v>5336</v>
      </c>
      <c r="B3357">
        <v>112</v>
      </c>
      <c r="C3357">
        <v>77231</v>
      </c>
      <c r="D3357" t="s">
        <v>1817</v>
      </c>
      <c r="E3357" t="s">
        <v>5789</v>
      </c>
      <c r="F3357" t="s">
        <v>5790</v>
      </c>
      <c r="G3357" t="s">
        <v>357</v>
      </c>
      <c r="H3357">
        <v>25000000</v>
      </c>
      <c r="I3357">
        <v>6</v>
      </c>
      <c r="J3357" t="str">
        <f>IF(ISNUMBER(SEARCH("|",D3357)),LEFT(D3357,SEARCH("|",D3357)-1),D3357)</f>
        <v>Drama</v>
      </c>
      <c r="K3357">
        <f>(C3357-H3357)</f>
        <v>-24922769</v>
      </c>
      <c r="L3357">
        <f>CORREL(H3357:H7142,C3357:C7142)</f>
        <v>-3.1042090195794375E-2</v>
      </c>
    </row>
    <row r="3358" spans="1:12">
      <c r="A3358" t="s">
        <v>5791</v>
      </c>
      <c r="B3358">
        <v>91</v>
      </c>
      <c r="C3358">
        <v>10076136</v>
      </c>
      <c r="D3358" t="s">
        <v>1570</v>
      </c>
      <c r="E3358" t="s">
        <v>5792</v>
      </c>
      <c r="F3358" t="s">
        <v>15</v>
      </c>
      <c r="G3358" t="s">
        <v>5793</v>
      </c>
      <c r="H3358">
        <v>35000000</v>
      </c>
      <c r="I3358">
        <v>4.8</v>
      </c>
      <c r="J3358" t="str">
        <f>IF(ISNUMBER(SEARCH("|",D3358)),LEFT(D3358,SEARCH("|",D3358)-1),D3358)</f>
        <v>Action</v>
      </c>
      <c r="K3358">
        <f>(C3358-H3358)</f>
        <v>-24923864</v>
      </c>
      <c r="L3358">
        <f>CORREL(H3358:H7143,C3358:C7143)</f>
        <v>-3.1486268564273438E-2</v>
      </c>
    </row>
    <row r="3359" spans="1:12">
      <c r="A3359" t="s">
        <v>3632</v>
      </c>
      <c r="B3359">
        <v>111</v>
      </c>
      <c r="C3359">
        <v>56692</v>
      </c>
      <c r="D3359" t="s">
        <v>1206</v>
      </c>
      <c r="E3359" t="s">
        <v>5794</v>
      </c>
      <c r="F3359" t="s">
        <v>15</v>
      </c>
      <c r="G3359" t="s">
        <v>16</v>
      </c>
      <c r="H3359">
        <v>25000000</v>
      </c>
      <c r="I3359">
        <v>7.3</v>
      </c>
      <c r="J3359" t="str">
        <f>IF(ISNUMBER(SEARCH("|",D3359)),LEFT(D3359,SEARCH("|",D3359)-1),D3359)</f>
        <v>Adventure</v>
      </c>
      <c r="K3359">
        <f>(C3359-H3359)</f>
        <v>-24943308</v>
      </c>
      <c r="L3359">
        <f>CORREL(H3359:H7144,C3359:C7144)</f>
        <v>-3.1764321704432448E-2</v>
      </c>
    </row>
    <row r="3360" spans="1:12">
      <c r="A3360" t="s">
        <v>5795</v>
      </c>
      <c r="B3360">
        <v>104</v>
      </c>
      <c r="C3360">
        <v>75030163</v>
      </c>
      <c r="D3360" t="s">
        <v>5089</v>
      </c>
      <c r="E3360" t="s">
        <v>5796</v>
      </c>
      <c r="F3360" t="s">
        <v>15</v>
      </c>
      <c r="G3360" t="s">
        <v>16</v>
      </c>
      <c r="H3360">
        <v>100000000</v>
      </c>
      <c r="I3360">
        <v>5.0999999999999996</v>
      </c>
      <c r="J3360" t="str">
        <f>IF(ISNUMBER(SEARCH("|",D3360)),LEFT(D3360,SEARCH("|",D3360)-1),D3360)</f>
        <v>Action</v>
      </c>
      <c r="K3360">
        <f>(C3360-H3360)</f>
        <v>-24969837</v>
      </c>
      <c r="L3360">
        <f>CORREL(H3360:H7145,C3360:C7145)</f>
        <v>-3.2214076306282029E-2</v>
      </c>
    </row>
    <row r="3361" spans="1:12">
      <c r="A3361" t="s">
        <v>4857</v>
      </c>
      <c r="B3361">
        <v>105</v>
      </c>
      <c r="C3361">
        <v>22723</v>
      </c>
      <c r="D3361" t="s">
        <v>5797</v>
      </c>
      <c r="E3361" t="s">
        <v>5798</v>
      </c>
      <c r="F3361" t="s">
        <v>15</v>
      </c>
      <c r="G3361" t="s">
        <v>1097</v>
      </c>
      <c r="H3361">
        <v>25000000</v>
      </c>
      <c r="I3361">
        <v>4.5</v>
      </c>
      <c r="J3361" t="str">
        <f>IF(ISNUMBER(SEARCH("|",D3361)),LEFT(D3361,SEARCH("|",D3361)-1),D3361)</f>
        <v>Action</v>
      </c>
      <c r="K3361">
        <f>(C3361-H3361)</f>
        <v>-24977277</v>
      </c>
      <c r="L3361">
        <f>CORREL(H3361:H7146,C3361:C7146)</f>
        <v>-3.2056620901801461E-2</v>
      </c>
    </row>
    <row r="3362" spans="1:12">
      <c r="A3362" t="s">
        <v>5799</v>
      </c>
      <c r="B3362">
        <v>133</v>
      </c>
      <c r="C3362">
        <v>9910</v>
      </c>
      <c r="D3362" t="s">
        <v>1397</v>
      </c>
      <c r="E3362" t="s">
        <v>5800</v>
      </c>
      <c r="F3362" t="s">
        <v>5801</v>
      </c>
      <c r="G3362" t="s">
        <v>5802</v>
      </c>
      <c r="H3362">
        <v>25000000</v>
      </c>
      <c r="I3362">
        <v>7.6</v>
      </c>
      <c r="J3362" t="str">
        <f>IF(ISNUMBER(SEARCH("|",D3362)),LEFT(D3362,SEARCH("|",D3362)-1),D3362)</f>
        <v>Comedy</v>
      </c>
      <c r="K3362">
        <f>(C3362-H3362)</f>
        <v>-24990090</v>
      </c>
      <c r="L3362">
        <f>CORREL(H3362:H7147,C3362:C7147)</f>
        <v>-3.2509602871210505E-2</v>
      </c>
    </row>
    <row r="3363" spans="1:12">
      <c r="A3363" t="s">
        <v>5803</v>
      </c>
      <c r="B3363">
        <v>100</v>
      </c>
      <c r="C3363">
        <v>4756</v>
      </c>
      <c r="D3363" t="s">
        <v>151</v>
      </c>
      <c r="E3363" t="s">
        <v>5804</v>
      </c>
      <c r="F3363" t="s">
        <v>15</v>
      </c>
      <c r="G3363" t="s">
        <v>153</v>
      </c>
      <c r="H3363">
        <v>25000000</v>
      </c>
      <c r="I3363">
        <v>5.4</v>
      </c>
      <c r="J3363" t="str">
        <f>IF(ISNUMBER(SEARCH("|",D3363)),LEFT(D3363,SEARCH("|",D3363)-1),D3363)</f>
        <v>Adventure</v>
      </c>
      <c r="K3363">
        <f>(C3363-H3363)</f>
        <v>-24995244</v>
      </c>
      <c r="L3363">
        <f>CORREL(H3363:H7148,C3363:C7148)</f>
        <v>-3.2965934370676644E-2</v>
      </c>
    </row>
    <row r="3364" spans="1:12">
      <c r="A3364" t="s">
        <v>1759</v>
      </c>
      <c r="B3364">
        <v>102</v>
      </c>
      <c r="C3364">
        <v>14967182</v>
      </c>
      <c r="D3364" t="s">
        <v>35</v>
      </c>
      <c r="E3364" t="s">
        <v>5805</v>
      </c>
      <c r="F3364" t="s">
        <v>15</v>
      </c>
      <c r="G3364" t="s">
        <v>16</v>
      </c>
      <c r="H3364">
        <v>40000000</v>
      </c>
      <c r="I3364">
        <v>5.0999999999999996</v>
      </c>
      <c r="J3364" t="str">
        <f>IF(ISNUMBER(SEARCH("|",D3364)),LEFT(D3364,SEARCH("|",D3364)-1),D3364)</f>
        <v>Action</v>
      </c>
      <c r="K3364">
        <f>(C3364-H3364)</f>
        <v>-25032818</v>
      </c>
      <c r="L3364">
        <f>CORREL(H3364:H7149,C3364:C7149)</f>
        <v>-3.342553637904571E-2</v>
      </c>
    </row>
    <row r="3365" spans="1:12">
      <c r="A3365" t="s">
        <v>5532</v>
      </c>
      <c r="B3365">
        <v>101</v>
      </c>
      <c r="C3365">
        <v>14942422</v>
      </c>
      <c r="D3365" t="s">
        <v>215</v>
      </c>
      <c r="E3365" t="s">
        <v>5806</v>
      </c>
      <c r="F3365" t="s">
        <v>15</v>
      </c>
      <c r="G3365" t="s">
        <v>16</v>
      </c>
      <c r="H3365">
        <v>40000000</v>
      </c>
      <c r="I3365">
        <v>5.9</v>
      </c>
      <c r="J3365" t="str">
        <f>IF(ISNUMBER(SEARCH("|",D3365)),LEFT(D3365,SEARCH("|",D3365)-1),D3365)</f>
        <v>Action</v>
      </c>
      <c r="K3365">
        <f>(C3365-H3365)</f>
        <v>-25057578</v>
      </c>
      <c r="L3365">
        <f>CORREL(H3365:H7150,C3365:C7150)</f>
        <v>-3.3638785760390935E-2</v>
      </c>
    </row>
    <row r="3366" spans="1:12">
      <c r="A3366" t="s">
        <v>3094</v>
      </c>
      <c r="B3366">
        <v>124</v>
      </c>
      <c r="C3366">
        <v>19719930</v>
      </c>
      <c r="D3366" t="s">
        <v>453</v>
      </c>
      <c r="E3366" t="s">
        <v>5807</v>
      </c>
      <c r="F3366" t="s">
        <v>15</v>
      </c>
      <c r="G3366" t="s">
        <v>16</v>
      </c>
      <c r="H3366">
        <v>45000000</v>
      </c>
      <c r="I3366">
        <v>6.8</v>
      </c>
      <c r="J3366" t="str">
        <f>IF(ISNUMBER(SEARCH("|",D3366)),LEFT(D3366,SEARCH("|",D3366)-1),D3366)</f>
        <v>Crime</v>
      </c>
      <c r="K3366">
        <f>(C3366-H3366)</f>
        <v>-25280070</v>
      </c>
      <c r="L3366">
        <f>CORREL(H3366:H7151,C3366:C7151)</f>
        <v>-3.3853511197930328E-2</v>
      </c>
    </row>
    <row r="3367" spans="1:12">
      <c r="A3367" t="s">
        <v>873</v>
      </c>
      <c r="B3367">
        <v>129</v>
      </c>
      <c r="C3367">
        <v>64685359</v>
      </c>
      <c r="D3367" t="s">
        <v>5808</v>
      </c>
      <c r="E3367" t="s">
        <v>5809</v>
      </c>
      <c r="F3367" t="s">
        <v>15</v>
      </c>
      <c r="G3367" t="s">
        <v>16</v>
      </c>
      <c r="H3367">
        <v>90000000</v>
      </c>
      <c r="I3367">
        <v>6.9</v>
      </c>
      <c r="J3367" t="str">
        <f>IF(ISNUMBER(SEARCH("|",D3367)),LEFT(D3367,SEARCH("|",D3367)-1),D3367)</f>
        <v>Action</v>
      </c>
      <c r="K3367">
        <f>(C3367-H3367)</f>
        <v>-25314641</v>
      </c>
      <c r="L3367">
        <f>CORREL(H3367:H7152,C3367:C7152)</f>
        <v>-3.400221014444374E-2</v>
      </c>
    </row>
    <row r="3368" spans="1:12">
      <c r="A3368" t="s">
        <v>5777</v>
      </c>
      <c r="B3368">
        <v>144</v>
      </c>
      <c r="C3368">
        <v>41229</v>
      </c>
      <c r="D3368" t="s">
        <v>716</v>
      </c>
      <c r="E3368" t="s">
        <v>5810</v>
      </c>
      <c r="F3368" t="s">
        <v>15</v>
      </c>
      <c r="G3368" t="s">
        <v>357</v>
      </c>
      <c r="H3368">
        <v>25500000</v>
      </c>
      <c r="I3368">
        <v>6.5</v>
      </c>
      <c r="J3368" t="str">
        <f>IF(ISNUMBER(SEARCH("|",D3368)),LEFT(D3368,SEARCH("|",D3368)-1),D3368)</f>
        <v>Crime</v>
      </c>
      <c r="K3368">
        <f>(C3368-H3368)</f>
        <v>-25458771</v>
      </c>
      <c r="L3368">
        <f>CORREL(H3368:H7153,C3368:C7153)</f>
        <v>-3.3834602707513137E-2</v>
      </c>
    </row>
    <row r="3369" spans="1:12">
      <c r="A3369" t="s">
        <v>103</v>
      </c>
      <c r="B3369">
        <v>130</v>
      </c>
      <c r="C3369">
        <v>4463292</v>
      </c>
      <c r="D3369" t="s">
        <v>930</v>
      </c>
      <c r="E3369" t="s">
        <v>5811</v>
      </c>
      <c r="F3369" t="s">
        <v>15</v>
      </c>
      <c r="G3369" t="s">
        <v>153</v>
      </c>
      <c r="H3369">
        <v>30000000</v>
      </c>
      <c r="I3369">
        <v>6.9</v>
      </c>
      <c r="J3369" t="str">
        <f>IF(ISNUMBER(SEARCH("|",D3369)),LEFT(D3369,SEARCH("|",D3369)-1),D3369)</f>
        <v>Drama</v>
      </c>
      <c r="K3369">
        <f>(C3369-H3369)</f>
        <v>-25536708</v>
      </c>
      <c r="L3369">
        <f>CORREL(H3369:H7154,C3369:C7154)</f>
        <v>-3.4300282693201081E-2</v>
      </c>
    </row>
    <row r="3370" spans="1:12">
      <c r="A3370" t="s">
        <v>719</v>
      </c>
      <c r="B3370">
        <v>103</v>
      </c>
      <c r="C3370">
        <v>14448589</v>
      </c>
      <c r="D3370" t="s">
        <v>128</v>
      </c>
      <c r="E3370" t="s">
        <v>5812</v>
      </c>
      <c r="F3370" t="s">
        <v>15</v>
      </c>
      <c r="G3370" t="s">
        <v>16</v>
      </c>
      <c r="H3370">
        <v>40000000</v>
      </c>
      <c r="I3370">
        <v>5.8</v>
      </c>
      <c r="J3370" t="str">
        <f>IF(ISNUMBER(SEARCH("|",D3370)),LEFT(D3370,SEARCH("|",D3370)-1),D3370)</f>
        <v>Comedy</v>
      </c>
      <c r="K3370">
        <f>(C3370-H3370)</f>
        <v>-25551411</v>
      </c>
      <c r="L3370">
        <f>CORREL(H3370:H7155,C3370:C7155)</f>
        <v>-3.4687837146080772E-2</v>
      </c>
    </row>
    <row r="3371" spans="1:12">
      <c r="A3371" t="s">
        <v>5813</v>
      </c>
      <c r="B3371">
        <v>134</v>
      </c>
      <c r="C3371">
        <v>19377727</v>
      </c>
      <c r="D3371" t="s">
        <v>1453</v>
      </c>
      <c r="E3371" t="s">
        <v>5814</v>
      </c>
      <c r="F3371" t="s">
        <v>15</v>
      </c>
      <c r="G3371" t="s">
        <v>16</v>
      </c>
      <c r="H3371">
        <v>45000000</v>
      </c>
      <c r="I3371">
        <v>6.4</v>
      </c>
      <c r="J3371" t="str">
        <f>IF(ISNUMBER(SEARCH("|",D3371)),LEFT(D3371,SEARCH("|",D3371)-1),D3371)</f>
        <v>Comedy</v>
      </c>
      <c r="K3371">
        <f>(C3371-H3371)</f>
        <v>-25622273</v>
      </c>
      <c r="L3371">
        <f>CORREL(H3371:H7156,C3371:C7156)</f>
        <v>-3.4914298062297372E-2</v>
      </c>
    </row>
    <row r="3372" spans="1:12">
      <c r="A3372" t="s">
        <v>1139</v>
      </c>
      <c r="B3372">
        <v>99</v>
      </c>
      <c r="C3372">
        <v>14358033</v>
      </c>
      <c r="D3372" t="s">
        <v>5815</v>
      </c>
      <c r="E3372" t="s">
        <v>5816</v>
      </c>
      <c r="F3372" t="s">
        <v>15</v>
      </c>
      <c r="G3372" t="s">
        <v>16</v>
      </c>
      <c r="H3372">
        <v>40000000</v>
      </c>
      <c r="I3372">
        <v>5.9</v>
      </c>
      <c r="J3372" t="str">
        <f>IF(ISNUMBER(SEARCH("|",D3372)),LEFT(D3372,SEARCH("|",D3372)-1),D3372)</f>
        <v>Comedy</v>
      </c>
      <c r="K3372">
        <f>(C3372-H3372)</f>
        <v>-25641967</v>
      </c>
      <c r="L3372">
        <f>CORREL(H3372:H7157,C3372:C7157)</f>
        <v>-3.5071369531956789E-2</v>
      </c>
    </row>
    <row r="3373" spans="1:12">
      <c r="A3373" t="s">
        <v>1281</v>
      </c>
      <c r="B3373">
        <v>110</v>
      </c>
      <c r="C3373">
        <v>4357000</v>
      </c>
      <c r="D3373" t="s">
        <v>296</v>
      </c>
      <c r="E3373" t="s">
        <v>5817</v>
      </c>
      <c r="F3373" t="s">
        <v>15</v>
      </c>
      <c r="G3373" t="s">
        <v>16</v>
      </c>
      <c r="H3373">
        <v>30000000</v>
      </c>
      <c r="I3373">
        <v>5.3</v>
      </c>
      <c r="J3373" t="str">
        <f>IF(ISNUMBER(SEARCH("|",D3373)),LEFT(D3373,SEARCH("|",D3373)-1),D3373)</f>
        <v>Comedy</v>
      </c>
      <c r="K3373">
        <f>(C3373-H3373)</f>
        <v>-25643000</v>
      </c>
      <c r="L3373">
        <f>CORREL(H3373:H7158,C3373:C7158)</f>
        <v>-3.5301306197797297E-2</v>
      </c>
    </row>
    <row r="3374" spans="1:12">
      <c r="A3374" t="s">
        <v>5818</v>
      </c>
      <c r="B3374">
        <v>105</v>
      </c>
      <c r="C3374">
        <v>1260917</v>
      </c>
      <c r="D3374" t="s">
        <v>113</v>
      </c>
      <c r="E3374" t="s">
        <v>5819</v>
      </c>
      <c r="F3374" t="s">
        <v>770</v>
      </c>
      <c r="G3374" t="s">
        <v>357</v>
      </c>
      <c r="H3374">
        <v>27000000</v>
      </c>
      <c r="I3374">
        <v>7.2</v>
      </c>
      <c r="J3374" t="str">
        <f>IF(ISNUMBER(SEARCH("|",D3374)),LEFT(D3374,SEARCH("|",D3374)-1),D3374)</f>
        <v>Action</v>
      </c>
      <c r="K3374">
        <f>(C3374-H3374)</f>
        <v>-25739083</v>
      </c>
      <c r="L3374">
        <f>CORREL(H3374:H7159,C3374:C7159)</f>
        <v>-3.5698081877458973E-2</v>
      </c>
    </row>
    <row r="3375" spans="1:12">
      <c r="A3375" t="s">
        <v>5820</v>
      </c>
      <c r="B3375">
        <v>118</v>
      </c>
      <c r="C3375">
        <v>16252765</v>
      </c>
      <c r="D3375" t="s">
        <v>966</v>
      </c>
      <c r="E3375" t="s">
        <v>5821</v>
      </c>
      <c r="F3375" t="s">
        <v>15</v>
      </c>
      <c r="G3375" t="s">
        <v>357</v>
      </c>
      <c r="H3375">
        <v>42000000</v>
      </c>
      <c r="I3375">
        <v>6</v>
      </c>
      <c r="J3375" t="str">
        <f>IF(ISNUMBER(SEARCH("|",D3375)),LEFT(D3375,SEARCH("|",D3375)-1),D3375)</f>
        <v>Drama</v>
      </c>
      <c r="K3375">
        <f>(C3375-H3375)</f>
        <v>-25747235</v>
      </c>
      <c r="L3375">
        <f>CORREL(H3375:H7160,C3375:C7160)</f>
        <v>-3.6154498776494765E-2</v>
      </c>
    </row>
    <row r="3376" spans="1:12">
      <c r="A3376" t="s">
        <v>4181</v>
      </c>
      <c r="B3376">
        <v>122</v>
      </c>
      <c r="C3376">
        <v>24127895</v>
      </c>
      <c r="D3376" t="s">
        <v>716</v>
      </c>
      <c r="E3376" t="s">
        <v>5822</v>
      </c>
      <c r="F3376" t="s">
        <v>15</v>
      </c>
      <c r="G3376" t="s">
        <v>16</v>
      </c>
      <c r="H3376">
        <v>50000000</v>
      </c>
      <c r="I3376">
        <v>7.6</v>
      </c>
      <c r="J3376" t="str">
        <f>IF(ISNUMBER(SEARCH("|",D3376)),LEFT(D3376,SEARCH("|",D3376)-1),D3376)</f>
        <v>Crime</v>
      </c>
      <c r="K3376">
        <f>(C3376-H3376)</f>
        <v>-25872105</v>
      </c>
      <c r="L3376">
        <f>CORREL(H3376:H7161,C3376:C7161)</f>
        <v>-3.6361006739882025E-2</v>
      </c>
    </row>
    <row r="3377" spans="1:12">
      <c r="A3377" t="s">
        <v>298</v>
      </c>
      <c r="B3377">
        <v>116</v>
      </c>
      <c r="C3377">
        <v>118099659</v>
      </c>
      <c r="D3377" t="s">
        <v>3897</v>
      </c>
      <c r="E3377" t="s">
        <v>5823</v>
      </c>
      <c r="F3377" t="s">
        <v>15</v>
      </c>
      <c r="G3377" t="s">
        <v>16</v>
      </c>
      <c r="H3377">
        <v>144000000</v>
      </c>
      <c r="I3377">
        <v>5.5</v>
      </c>
      <c r="J3377" t="str">
        <f>IF(ISNUMBER(SEARCH("|",D3377)),LEFT(D3377,SEARCH("|",D3377)-1),D3377)</f>
        <v>Action</v>
      </c>
      <c r="K3377">
        <f>(C3377-H3377)</f>
        <v>-25900341</v>
      </c>
      <c r="L3377">
        <f>CORREL(H3377:H7162,C3377:C7162)</f>
        <v>-3.6461159723819157E-2</v>
      </c>
    </row>
    <row r="3378" spans="1:12">
      <c r="A3378" t="s">
        <v>452</v>
      </c>
      <c r="B3378">
        <v>151</v>
      </c>
      <c r="C3378">
        <v>37023395</v>
      </c>
      <c r="D3378" t="s">
        <v>256</v>
      </c>
      <c r="E3378" t="s">
        <v>5824</v>
      </c>
      <c r="F3378" t="s">
        <v>15</v>
      </c>
      <c r="G3378" t="s">
        <v>16</v>
      </c>
      <c r="H3378">
        <v>63000000</v>
      </c>
      <c r="I3378">
        <v>8.8000000000000007</v>
      </c>
      <c r="J3378" t="str">
        <f>IF(ISNUMBER(SEARCH("|",D3378)),LEFT(D3378,SEARCH("|",D3378)-1),D3378)</f>
        <v>Drama</v>
      </c>
      <c r="K3378">
        <f>(C3378-H3378)</f>
        <v>-25976605</v>
      </c>
      <c r="L3378">
        <f>CORREL(H3378:H7163,C3378:C7163)</f>
        <v>-3.6655107721725221E-2</v>
      </c>
    </row>
    <row r="3379" spans="1:12">
      <c r="A3379" t="s">
        <v>1468</v>
      </c>
      <c r="B3379">
        <v>119</v>
      </c>
      <c r="C3379">
        <v>24006726</v>
      </c>
      <c r="D3379" t="s">
        <v>1089</v>
      </c>
      <c r="E3379" t="s">
        <v>5825</v>
      </c>
      <c r="F3379" t="s">
        <v>15</v>
      </c>
      <c r="G3379" t="s">
        <v>16</v>
      </c>
      <c r="H3379">
        <v>50000000</v>
      </c>
      <c r="I3379">
        <v>7.3</v>
      </c>
      <c r="J3379" t="str">
        <f>IF(ISNUMBER(SEARCH("|",D3379)),LEFT(D3379,SEARCH("|",D3379)-1),D3379)</f>
        <v>Adventure</v>
      </c>
      <c r="K3379">
        <f>(C3379-H3379)</f>
        <v>-25993274</v>
      </c>
      <c r="L3379">
        <f>CORREL(H3379:H7164,C3379:C7164)</f>
        <v>-3.6616019065555352E-2</v>
      </c>
    </row>
    <row r="3380" spans="1:12">
      <c r="A3380" t="s">
        <v>3065</v>
      </c>
      <c r="B3380">
        <v>114</v>
      </c>
      <c r="C3380">
        <v>18996755</v>
      </c>
      <c r="D3380" t="s">
        <v>493</v>
      </c>
      <c r="E3380" t="s">
        <v>5826</v>
      </c>
      <c r="F3380" t="s">
        <v>15</v>
      </c>
      <c r="G3380" t="s">
        <v>1304</v>
      </c>
      <c r="H3380">
        <v>45000000</v>
      </c>
      <c r="I3380">
        <v>7.6</v>
      </c>
      <c r="J3380" t="str">
        <f>IF(ISNUMBER(SEARCH("|",D3380)),LEFT(D3380,SEARCH("|",D3380)-1),D3380)</f>
        <v>Drama</v>
      </c>
      <c r="K3380">
        <f>(C3380-H3380)</f>
        <v>-26003245</v>
      </c>
      <c r="L3380">
        <f>CORREL(H3380:H7165,C3380:C7165)</f>
        <v>-3.6716575900538374E-2</v>
      </c>
    </row>
    <row r="3381" spans="1:12">
      <c r="A3381" t="s">
        <v>2827</v>
      </c>
      <c r="B3381">
        <v>143</v>
      </c>
      <c r="C3381">
        <v>38966057</v>
      </c>
      <c r="D3381" t="s">
        <v>65</v>
      </c>
      <c r="E3381" t="s">
        <v>5827</v>
      </c>
      <c r="F3381" t="s">
        <v>15</v>
      </c>
      <c r="G3381" t="s">
        <v>357</v>
      </c>
      <c r="H3381">
        <v>65000000</v>
      </c>
      <c r="I3381">
        <v>6.7</v>
      </c>
      <c r="J3381" t="str">
        <f>IF(ISNUMBER(SEARCH("|",D3381)),LEFT(D3381,SEARCH("|",D3381)-1),D3381)</f>
        <v>Comedy</v>
      </c>
      <c r="K3381">
        <f>(C3381-H3381)</f>
        <v>-26033943</v>
      </c>
      <c r="L3381">
        <f>CORREL(H3381:H7166,C3381:C7166)</f>
        <v>-3.6884748070959039E-2</v>
      </c>
    </row>
    <row r="3382" spans="1:12">
      <c r="A3382" t="s">
        <v>3620</v>
      </c>
      <c r="B3382">
        <v>160</v>
      </c>
      <c r="C3382">
        <v>3904982</v>
      </c>
      <c r="D3382" t="s">
        <v>5828</v>
      </c>
      <c r="E3382" t="s">
        <v>5829</v>
      </c>
      <c r="F3382" t="s">
        <v>15</v>
      </c>
      <c r="G3382" t="s">
        <v>16</v>
      </c>
      <c r="H3382">
        <v>30000000</v>
      </c>
      <c r="I3382">
        <v>7.5</v>
      </c>
      <c r="J3382" t="str">
        <f>IF(ISNUMBER(SEARCH("|",D3382)),LEFT(D3382,SEARCH("|",D3382)-1),D3382)</f>
        <v>Biography</v>
      </c>
      <c r="K3382">
        <f>(C3382-H3382)</f>
        <v>-26095018</v>
      </c>
      <c r="L3382">
        <f>CORREL(H3382:H7167,C3382:C7167)</f>
        <v>-3.6829004424271936E-2</v>
      </c>
    </row>
    <row r="3383" spans="1:12">
      <c r="A3383" t="s">
        <v>567</v>
      </c>
      <c r="B3383">
        <v>109</v>
      </c>
      <c r="C3383">
        <v>13838130</v>
      </c>
      <c r="D3383" t="s">
        <v>476</v>
      </c>
      <c r="E3383" t="s">
        <v>5830</v>
      </c>
      <c r="F3383" t="s">
        <v>15</v>
      </c>
      <c r="G3383" t="s">
        <v>16</v>
      </c>
      <c r="H3383">
        <v>40000000</v>
      </c>
      <c r="I3383">
        <v>5.9</v>
      </c>
      <c r="J3383" t="str">
        <f>IF(ISNUMBER(SEARCH("|",D3383)),LEFT(D3383,SEARCH("|",D3383)-1),D3383)</f>
        <v>Action</v>
      </c>
      <c r="K3383">
        <f>(C3383-H3383)</f>
        <v>-26161870</v>
      </c>
      <c r="L3383">
        <f>CORREL(H3383:H7168,C3383:C7168)</f>
        <v>-3.7245369726895197E-2</v>
      </c>
    </row>
    <row r="3384" spans="1:12">
      <c r="A3384" t="s">
        <v>5831</v>
      </c>
      <c r="B3384">
        <v>125</v>
      </c>
      <c r="C3384">
        <v>15738632</v>
      </c>
      <c r="D3384" t="s">
        <v>303</v>
      </c>
      <c r="E3384" t="s">
        <v>5832</v>
      </c>
      <c r="F3384" t="s">
        <v>15</v>
      </c>
      <c r="G3384" t="s">
        <v>16</v>
      </c>
      <c r="H3384">
        <v>42000000</v>
      </c>
      <c r="I3384">
        <v>5.9</v>
      </c>
      <c r="J3384" t="str">
        <f>IF(ISNUMBER(SEARCH("|",D3384)),LEFT(D3384,SEARCH("|",D3384)-1),D3384)</f>
        <v>Action</v>
      </c>
      <c r="K3384">
        <f>(C3384-H3384)</f>
        <v>-26261368</v>
      </c>
      <c r="L3384">
        <f>CORREL(H3384:H7169,C3384:C7169)</f>
        <v>-3.749334644762739E-2</v>
      </c>
    </row>
    <row r="3385" spans="1:12">
      <c r="A3385" t="s">
        <v>295</v>
      </c>
      <c r="B3385">
        <v>144</v>
      </c>
      <c r="C3385">
        <v>61644321</v>
      </c>
      <c r="D3385" t="s">
        <v>106</v>
      </c>
      <c r="E3385" t="s">
        <v>5833</v>
      </c>
      <c r="F3385" t="s">
        <v>15</v>
      </c>
      <c r="G3385" t="s">
        <v>16</v>
      </c>
      <c r="H3385">
        <v>88000000</v>
      </c>
      <c r="I3385">
        <v>8</v>
      </c>
      <c r="J3385" t="str">
        <f>IF(ISNUMBER(SEARCH("|",D3385)),LEFT(D3385,SEARCH("|",D3385)-1),D3385)</f>
        <v>Biography</v>
      </c>
      <c r="K3385">
        <f>(C3385-H3385)</f>
        <v>-26355679</v>
      </c>
      <c r="L3385">
        <f>CORREL(H3385:H7170,C3385:C7170)</f>
        <v>-3.7713058318893281E-2</v>
      </c>
    </row>
    <row r="3386" spans="1:12">
      <c r="A3386" t="s">
        <v>1143</v>
      </c>
      <c r="B3386">
        <v>142</v>
      </c>
      <c r="C3386">
        <v>43426961</v>
      </c>
      <c r="D3386" t="s">
        <v>1345</v>
      </c>
      <c r="E3386" t="s">
        <v>5834</v>
      </c>
      <c r="F3386" t="s">
        <v>15</v>
      </c>
      <c r="G3386" t="s">
        <v>16</v>
      </c>
      <c r="H3386">
        <v>70000000</v>
      </c>
      <c r="I3386">
        <v>6.6</v>
      </c>
      <c r="J3386" t="str">
        <f>IF(ISNUMBER(SEARCH("|",D3386)),LEFT(D3386,SEARCH("|",D3386)-1),D3386)</f>
        <v>Action</v>
      </c>
      <c r="K3386">
        <f>(C3386-H3386)</f>
        <v>-26573039</v>
      </c>
      <c r="L3386">
        <f>CORREL(H3386:H7171,C3386:C7171)</f>
        <v>-3.7541373294118149E-2</v>
      </c>
    </row>
    <row r="3387" spans="1:12">
      <c r="A3387" t="s">
        <v>5835</v>
      </c>
      <c r="B3387">
        <v>106</v>
      </c>
      <c r="C3387">
        <v>13376506</v>
      </c>
      <c r="D3387" t="s">
        <v>256</v>
      </c>
      <c r="E3387" t="s">
        <v>5836</v>
      </c>
      <c r="F3387" t="s">
        <v>15</v>
      </c>
      <c r="G3387" t="s">
        <v>16</v>
      </c>
      <c r="H3387">
        <v>40000000</v>
      </c>
      <c r="I3387">
        <v>6.3</v>
      </c>
      <c r="J3387" t="str">
        <f>IF(ISNUMBER(SEARCH("|",D3387)),LEFT(D3387,SEARCH("|",D3387)-1),D3387)</f>
        <v>Drama</v>
      </c>
      <c r="K3387">
        <f>(C3387-H3387)</f>
        <v>-26623494</v>
      </c>
      <c r="L3387">
        <f>CORREL(H3387:H7172,C3387:C7172)</f>
        <v>-3.7450942231147089E-2</v>
      </c>
    </row>
    <row r="3388" spans="1:12">
      <c r="A3388" t="s">
        <v>4838</v>
      </c>
      <c r="B3388">
        <v>141</v>
      </c>
      <c r="C3388">
        <v>8324748</v>
      </c>
      <c r="D3388" t="s">
        <v>744</v>
      </c>
      <c r="E3388" t="s">
        <v>5837</v>
      </c>
      <c r="F3388" t="s">
        <v>15</v>
      </c>
      <c r="G3388" t="s">
        <v>153</v>
      </c>
      <c r="H3388">
        <v>35000000</v>
      </c>
      <c r="I3388">
        <v>7.1</v>
      </c>
      <c r="J3388" t="str">
        <f>IF(ISNUMBER(SEARCH("|",D3388)),LEFT(D3388,SEARCH("|",D3388)-1),D3388)</f>
        <v>Biography</v>
      </c>
      <c r="K3388">
        <f>(C3388-H3388)</f>
        <v>-26675252</v>
      </c>
      <c r="L3388">
        <f>CORREL(H3388:H7173,C3388:C7173)</f>
        <v>-3.7707690748784148E-2</v>
      </c>
    </row>
    <row r="3389" spans="1:12">
      <c r="A3389" t="s">
        <v>1673</v>
      </c>
      <c r="B3389">
        <v>114</v>
      </c>
      <c r="C3389">
        <v>31199215</v>
      </c>
      <c r="D3389" t="s">
        <v>479</v>
      </c>
      <c r="E3389" t="s">
        <v>5838</v>
      </c>
      <c r="F3389" t="s">
        <v>15</v>
      </c>
      <c r="G3389" t="s">
        <v>16</v>
      </c>
      <c r="H3389">
        <v>58000000</v>
      </c>
      <c r="I3389">
        <v>6</v>
      </c>
      <c r="J3389" t="str">
        <f>IF(ISNUMBER(SEARCH("|",D3389)),LEFT(D3389,SEARCH("|",D3389)-1),D3389)</f>
        <v>Comedy</v>
      </c>
      <c r="K3389">
        <f>(C3389-H3389)</f>
        <v>-26800785</v>
      </c>
      <c r="L3389">
        <f>CORREL(H3389:H7174,C3389:C7174)</f>
        <v>-3.8050621172228009E-2</v>
      </c>
    </row>
    <row r="3390" spans="1:12">
      <c r="A3390" t="s">
        <v>1385</v>
      </c>
      <c r="B3390">
        <v>88</v>
      </c>
      <c r="C3390">
        <v>2975649</v>
      </c>
      <c r="D3390" t="s">
        <v>922</v>
      </c>
      <c r="E3390" t="s">
        <v>5839</v>
      </c>
      <c r="F3390" t="s">
        <v>15</v>
      </c>
      <c r="G3390" t="s">
        <v>153</v>
      </c>
      <c r="H3390">
        <v>30000000</v>
      </c>
      <c r="I3390">
        <v>7</v>
      </c>
      <c r="J3390" t="str">
        <f>IF(ISNUMBER(SEARCH("|",D3390)),LEFT(D3390,SEARCH("|",D3390)-1),D3390)</f>
        <v>Biography</v>
      </c>
      <c r="K3390">
        <f>(C3390-H3390)</f>
        <v>-27024351</v>
      </c>
      <c r="L3390">
        <f>CORREL(H3390:H7175,C3390:C7175)</f>
        <v>-3.8070553009271972E-2</v>
      </c>
    </row>
    <row r="3391" spans="1:12">
      <c r="A3391" t="s">
        <v>5840</v>
      </c>
      <c r="B3391">
        <v>103</v>
      </c>
      <c r="C3391">
        <v>7948159</v>
      </c>
      <c r="D3391" t="s">
        <v>35</v>
      </c>
      <c r="E3391" t="s">
        <v>5841</v>
      </c>
      <c r="F3391" t="s">
        <v>15</v>
      </c>
      <c r="G3391" t="s">
        <v>16</v>
      </c>
      <c r="H3391">
        <v>35000000</v>
      </c>
      <c r="I3391">
        <v>6</v>
      </c>
      <c r="J3391" t="str">
        <f>IF(ISNUMBER(SEARCH("|",D3391)),LEFT(D3391,SEARCH("|",D3391)-1),D3391)</f>
        <v>Action</v>
      </c>
      <c r="K3391">
        <f>(C3391-H3391)</f>
        <v>-27051841</v>
      </c>
      <c r="L3391">
        <f>CORREL(H3391:H7176,C3391:C7176)</f>
        <v>-3.8513881187528479E-2</v>
      </c>
    </row>
    <row r="3392" spans="1:12">
      <c r="A3392" t="s">
        <v>1308</v>
      </c>
      <c r="B3392">
        <v>111</v>
      </c>
      <c r="C3392">
        <v>32940507</v>
      </c>
      <c r="D3392" t="s">
        <v>35</v>
      </c>
      <c r="E3392" t="s">
        <v>5842</v>
      </c>
      <c r="F3392" t="s">
        <v>15</v>
      </c>
      <c r="G3392" t="s">
        <v>16</v>
      </c>
      <c r="H3392">
        <v>60000000</v>
      </c>
      <c r="I3392">
        <v>6.1</v>
      </c>
      <c r="J3392" t="str">
        <f>IF(ISNUMBER(SEARCH("|",D3392)),LEFT(D3392,SEARCH("|",D3392)-1),D3392)</f>
        <v>Action</v>
      </c>
      <c r="K3392">
        <f>(C3392-H3392)</f>
        <v>-27059493</v>
      </c>
      <c r="L3392">
        <f>CORREL(H3392:H7177,C3392:C7177)</f>
        <v>-3.8868081092495108E-2</v>
      </c>
    </row>
    <row r="3393" spans="1:12">
      <c r="A3393" t="s">
        <v>2056</v>
      </c>
      <c r="B3393">
        <v>111</v>
      </c>
      <c r="C3393">
        <v>2869369</v>
      </c>
      <c r="D3393" t="s">
        <v>187</v>
      </c>
      <c r="E3393" t="s">
        <v>5843</v>
      </c>
      <c r="F3393" t="s">
        <v>15</v>
      </c>
      <c r="G3393" t="s">
        <v>153</v>
      </c>
      <c r="H3393">
        <v>30000000</v>
      </c>
      <c r="I3393">
        <v>7.3</v>
      </c>
      <c r="J3393" t="str">
        <f>IF(ISNUMBER(SEARCH("|",D3393)),LEFT(D3393,SEARCH("|",D3393)-1),D3393)</f>
        <v>Comedy</v>
      </c>
      <c r="K3393">
        <f>(C3393-H3393)</f>
        <v>-27130631</v>
      </c>
      <c r="L3393">
        <f>CORREL(H3393:H7178,C3393:C7178)</f>
        <v>-3.8871140232160296E-2</v>
      </c>
    </row>
    <row r="3394" spans="1:12">
      <c r="A3394" t="s">
        <v>5818</v>
      </c>
      <c r="B3394">
        <v>116</v>
      </c>
      <c r="C3394">
        <v>47748610</v>
      </c>
      <c r="D3394" t="s">
        <v>1198</v>
      </c>
      <c r="E3394" t="s">
        <v>5844</v>
      </c>
      <c r="F3394" t="s">
        <v>15</v>
      </c>
      <c r="G3394" t="s">
        <v>16</v>
      </c>
      <c r="H3394">
        <v>75000000</v>
      </c>
      <c r="I3394">
        <v>6.3</v>
      </c>
      <c r="J3394" t="str">
        <f>IF(ISNUMBER(SEARCH("|",D3394)),LEFT(D3394,SEARCH("|",D3394)-1),D3394)</f>
        <v>Action</v>
      </c>
      <c r="K3394">
        <f>(C3394-H3394)</f>
        <v>-27251390</v>
      </c>
      <c r="L3394">
        <f>CORREL(H3394:H7179,C3394:C7179)</f>
        <v>-3.9322870632567709E-2</v>
      </c>
    </row>
    <row r="3395" spans="1:12">
      <c r="A3395" t="s">
        <v>5845</v>
      </c>
      <c r="B3395">
        <v>80</v>
      </c>
      <c r="C3395">
        <v>669276</v>
      </c>
      <c r="D3395" t="s">
        <v>5846</v>
      </c>
      <c r="E3395" t="s">
        <v>5847</v>
      </c>
      <c r="F3395" t="s">
        <v>15</v>
      </c>
      <c r="G3395" t="s">
        <v>153</v>
      </c>
      <c r="H3395">
        <v>28000000</v>
      </c>
      <c r="I3395">
        <v>7.2</v>
      </c>
      <c r="J3395" t="str">
        <f>IF(ISNUMBER(SEARCH("|",D3395)),LEFT(D3395,SEARCH("|",D3395)-1),D3395)</f>
        <v>Action</v>
      </c>
      <c r="K3395">
        <f>(C3395-H3395)</f>
        <v>-27330724</v>
      </c>
      <c r="L3395">
        <f>CORREL(H3395:H7180,C3395:C7180)</f>
        <v>-3.9204128198498507E-2</v>
      </c>
    </row>
    <row r="3396" spans="1:12">
      <c r="A3396" t="s">
        <v>302</v>
      </c>
      <c r="B3396">
        <v>101</v>
      </c>
      <c r="C3396">
        <v>72660029</v>
      </c>
      <c r="D3396" t="s">
        <v>108</v>
      </c>
      <c r="E3396" t="s">
        <v>5848</v>
      </c>
      <c r="F3396" t="s">
        <v>15</v>
      </c>
      <c r="G3396" t="s">
        <v>16</v>
      </c>
      <c r="H3396">
        <v>100000000</v>
      </c>
      <c r="I3396">
        <v>6</v>
      </c>
      <c r="J3396" t="str">
        <f>IF(ISNUMBER(SEARCH("|",D3396)),LEFT(D3396,SEARCH("|",D3396)-1),D3396)</f>
        <v>Action</v>
      </c>
      <c r="K3396">
        <f>(C3396-H3396)</f>
        <v>-27339971</v>
      </c>
      <c r="L3396">
        <f>CORREL(H3396:H7181,C3396:C7181)</f>
        <v>-3.9702192788346712E-2</v>
      </c>
    </row>
    <row r="3397" spans="1:12">
      <c r="A3397" t="s">
        <v>986</v>
      </c>
      <c r="B3397">
        <v>114</v>
      </c>
      <c r="C3397">
        <v>6543194</v>
      </c>
      <c r="D3397" t="s">
        <v>267</v>
      </c>
      <c r="E3397" t="s">
        <v>5849</v>
      </c>
      <c r="F3397" t="s">
        <v>15</v>
      </c>
      <c r="G3397" t="s">
        <v>16</v>
      </c>
      <c r="H3397">
        <v>34000000</v>
      </c>
      <c r="I3397">
        <v>5.6</v>
      </c>
      <c r="J3397" t="str">
        <f>IF(ISNUMBER(SEARCH("|",D3397)),LEFT(D3397,SEARCH("|",D3397)-1),D3397)</f>
        <v>Adventure</v>
      </c>
      <c r="K3397">
        <f>(C3397-H3397)</f>
        <v>-27456806</v>
      </c>
      <c r="L3397">
        <f>CORREL(H3397:H7182,C3397:C7182)</f>
        <v>-3.9523184789567116E-2</v>
      </c>
    </row>
    <row r="3398" spans="1:12">
      <c r="A3398" t="s">
        <v>478</v>
      </c>
      <c r="B3398">
        <v>152</v>
      </c>
      <c r="C3398">
        <v>32522352</v>
      </c>
      <c r="D3398" t="s">
        <v>5850</v>
      </c>
      <c r="E3398" t="s">
        <v>5851</v>
      </c>
      <c r="F3398" t="s">
        <v>15</v>
      </c>
      <c r="G3398" t="s">
        <v>16</v>
      </c>
      <c r="H3398">
        <v>60000000</v>
      </c>
      <c r="I3398">
        <v>7.9</v>
      </c>
      <c r="J3398" t="str">
        <f>IF(ISNUMBER(SEARCH("|",D3398)),LEFT(D3398,SEARCH("|",D3398)-1),D3398)</f>
        <v>Adventure</v>
      </c>
      <c r="K3398">
        <f>(C3398-H3398)</f>
        <v>-27477648</v>
      </c>
      <c r="L3398">
        <f>CORREL(H3398:H7183,C3398:C7183)</f>
        <v>-3.9910103641360058E-2</v>
      </c>
    </row>
    <row r="3399" spans="1:12">
      <c r="A3399" t="s">
        <v>496</v>
      </c>
      <c r="B3399">
        <v>121</v>
      </c>
      <c r="C3399">
        <v>22518325</v>
      </c>
      <c r="D3399" t="s">
        <v>453</v>
      </c>
      <c r="E3399" t="s">
        <v>5852</v>
      </c>
      <c r="F3399" t="s">
        <v>15</v>
      </c>
      <c r="G3399" t="s">
        <v>1097</v>
      </c>
      <c r="H3399">
        <v>50000000</v>
      </c>
      <c r="I3399">
        <v>5.6</v>
      </c>
      <c r="J3399" t="str">
        <f>IF(ISNUMBER(SEARCH("|",D3399)),LEFT(D3399,SEARCH("|",D3399)-1),D3399)</f>
        <v>Crime</v>
      </c>
      <c r="K3399">
        <f>(C3399-H3399)</f>
        <v>-27481675</v>
      </c>
      <c r="L3399">
        <f>CORREL(H3399:H7184,C3399:C7184)</f>
        <v>-3.991867337071657E-2</v>
      </c>
    </row>
    <row r="3400" spans="1:12">
      <c r="A3400" t="s">
        <v>352</v>
      </c>
      <c r="B3400">
        <v>117</v>
      </c>
      <c r="C3400">
        <v>7458269</v>
      </c>
      <c r="D3400" t="s">
        <v>233</v>
      </c>
      <c r="E3400" t="s">
        <v>5853</v>
      </c>
      <c r="F3400" t="s">
        <v>15</v>
      </c>
      <c r="G3400" t="s">
        <v>16</v>
      </c>
      <c r="H3400">
        <v>35000000</v>
      </c>
      <c r="I3400">
        <v>6.9</v>
      </c>
      <c r="J3400" t="str">
        <f>IF(ISNUMBER(SEARCH("|",D3400)),LEFT(D3400,SEARCH("|",D3400)-1),D3400)</f>
        <v>Comedy</v>
      </c>
      <c r="K3400">
        <f>(C3400-H3400)</f>
        <v>-27541731</v>
      </c>
      <c r="L3400">
        <f>CORREL(H3400:H7185,C3400:C7185)</f>
        <v>-4.0050099720902822E-2</v>
      </c>
    </row>
    <row r="3401" spans="1:12">
      <c r="A3401" t="s">
        <v>3009</v>
      </c>
      <c r="B3401">
        <v>100</v>
      </c>
      <c r="C3401">
        <v>17300889</v>
      </c>
      <c r="D3401" t="s">
        <v>5297</v>
      </c>
      <c r="E3401" t="s">
        <v>5854</v>
      </c>
      <c r="F3401" t="s">
        <v>15</v>
      </c>
      <c r="G3401" t="s">
        <v>138</v>
      </c>
      <c r="H3401">
        <v>45000000</v>
      </c>
      <c r="I3401">
        <v>4.9000000000000004</v>
      </c>
      <c r="J3401" t="str">
        <f>IF(ISNUMBER(SEARCH("|",D3401)),LEFT(D3401,SEARCH("|",D3401)-1),D3401)</f>
        <v>Action</v>
      </c>
      <c r="K3401">
        <f>(C3401-H3401)</f>
        <v>-27699111</v>
      </c>
      <c r="L3401">
        <f>CORREL(H3401:H7186,C3401:C7186)</f>
        <v>-4.0424644671161636E-2</v>
      </c>
    </row>
    <row r="3402" spans="1:12">
      <c r="A3402" t="s">
        <v>352</v>
      </c>
      <c r="B3402">
        <v>129</v>
      </c>
      <c r="C3402">
        <v>10300000</v>
      </c>
      <c r="D3402" t="s">
        <v>1206</v>
      </c>
      <c r="E3402" t="s">
        <v>5855</v>
      </c>
      <c r="F3402" t="s">
        <v>15</v>
      </c>
      <c r="G3402" t="s">
        <v>16</v>
      </c>
      <c r="H3402">
        <v>38000000</v>
      </c>
      <c r="I3402">
        <v>6.6</v>
      </c>
      <c r="J3402" t="str">
        <f>IF(ISNUMBER(SEARCH("|",D3402)),LEFT(D3402,SEARCH("|",D3402)-1),D3402)</f>
        <v>Adventure</v>
      </c>
      <c r="K3402">
        <f>(C3402-H3402)</f>
        <v>-27700000</v>
      </c>
      <c r="L3402">
        <f>CORREL(H3402:H7187,C3402:C7187)</f>
        <v>-4.063441149893697E-2</v>
      </c>
    </row>
    <row r="3403" spans="1:12">
      <c r="A3403" t="s">
        <v>79</v>
      </c>
      <c r="B3403">
        <v>110</v>
      </c>
      <c r="C3403">
        <v>42272747</v>
      </c>
      <c r="D3403" t="s">
        <v>3888</v>
      </c>
      <c r="E3403" t="s">
        <v>5856</v>
      </c>
      <c r="F3403" t="s">
        <v>15</v>
      </c>
      <c r="G3403" t="s">
        <v>16</v>
      </c>
      <c r="H3403">
        <v>70000000</v>
      </c>
      <c r="I3403">
        <v>5.6</v>
      </c>
      <c r="J3403" t="str">
        <f>IF(ISNUMBER(SEARCH("|",D3403)),LEFT(D3403,SEARCH("|",D3403)-1),D3403)</f>
        <v>Drama</v>
      </c>
      <c r="K3403">
        <f>(C3403-H3403)</f>
        <v>-27727253</v>
      </c>
      <c r="L3403">
        <f>CORREL(H3403:H7188,C3403:C7188)</f>
        <v>-4.0961430057174453E-2</v>
      </c>
    </row>
    <row r="3404" spans="1:12">
      <c r="A3404" t="s">
        <v>5857</v>
      </c>
      <c r="B3404">
        <v>91</v>
      </c>
      <c r="C3404">
        <v>42194060</v>
      </c>
      <c r="D3404" t="s">
        <v>991</v>
      </c>
      <c r="E3404" t="s">
        <v>5858</v>
      </c>
      <c r="F3404" t="s">
        <v>15</v>
      </c>
      <c r="G3404" t="s">
        <v>1304</v>
      </c>
      <c r="H3404">
        <v>70000000</v>
      </c>
      <c r="I3404">
        <v>6.1</v>
      </c>
      <c r="J3404" t="str">
        <f>IF(ISNUMBER(SEARCH("|",D3404)),LEFT(D3404,SEARCH("|",D3404)-1),D3404)</f>
        <v>Adventure</v>
      </c>
      <c r="K3404">
        <f>(C3404-H3404)</f>
        <v>-27805940</v>
      </c>
      <c r="L3404">
        <f>CORREL(H3404:H7189,C3404:C7189)</f>
        <v>-4.0880123194456101E-2</v>
      </c>
    </row>
    <row r="3405" spans="1:12">
      <c r="A3405" t="s">
        <v>255</v>
      </c>
      <c r="B3405">
        <v>99</v>
      </c>
      <c r="C3405">
        <v>12181484</v>
      </c>
      <c r="D3405" t="s">
        <v>96</v>
      </c>
      <c r="E3405" t="s">
        <v>5859</v>
      </c>
      <c r="F3405" t="s">
        <v>15</v>
      </c>
      <c r="G3405" t="s">
        <v>16</v>
      </c>
      <c r="H3405">
        <v>40000000</v>
      </c>
      <c r="I3405">
        <v>4.8</v>
      </c>
      <c r="J3405" t="str">
        <f>IF(ISNUMBER(SEARCH("|",D3405)),LEFT(D3405,SEARCH("|",D3405)-1),D3405)</f>
        <v>Comedy</v>
      </c>
      <c r="K3405">
        <f>(C3405-H3405)</f>
        <v>-27818516</v>
      </c>
      <c r="L3405">
        <f>CORREL(H3405:H7190,C3405:C7190)</f>
        <v>-4.0799078173780555E-2</v>
      </c>
    </row>
    <row r="3406" spans="1:12">
      <c r="A3406" t="s">
        <v>706</v>
      </c>
      <c r="B3406">
        <v>96</v>
      </c>
      <c r="C3406">
        <v>32122249</v>
      </c>
      <c r="D3406" t="s">
        <v>397</v>
      </c>
      <c r="E3406" t="s">
        <v>5860</v>
      </c>
      <c r="F3406" t="s">
        <v>15</v>
      </c>
      <c r="G3406" t="s">
        <v>16</v>
      </c>
      <c r="H3406">
        <v>60000000</v>
      </c>
      <c r="I3406">
        <v>5.9</v>
      </c>
      <c r="J3406" t="str">
        <f>IF(ISNUMBER(SEARCH("|",D3406)),LEFT(D3406,SEARCH("|",D3406)-1),D3406)</f>
        <v>Comedy</v>
      </c>
      <c r="K3406">
        <f>(C3406-H3406)</f>
        <v>-27877751</v>
      </c>
      <c r="L3406">
        <f>CORREL(H3406:H7191,C3406:C7191)</f>
        <v>-4.109553233964601E-2</v>
      </c>
    </row>
    <row r="3407" spans="1:12">
      <c r="A3407" t="s">
        <v>690</v>
      </c>
      <c r="B3407">
        <v>189</v>
      </c>
      <c r="C3407">
        <v>25031037</v>
      </c>
      <c r="D3407" t="s">
        <v>1010</v>
      </c>
      <c r="E3407" t="s">
        <v>5861</v>
      </c>
      <c r="F3407" t="s">
        <v>15</v>
      </c>
      <c r="G3407" t="s">
        <v>16</v>
      </c>
      <c r="H3407">
        <v>53000000</v>
      </c>
      <c r="I3407">
        <v>7.6</v>
      </c>
      <c r="J3407" t="str">
        <f>IF(ISNUMBER(SEARCH("|",D3407)),LEFT(D3407,SEARCH("|",D3407)-1),D3407)</f>
        <v>Action</v>
      </c>
      <c r="K3407">
        <f>(C3407-H3407)</f>
        <v>-27968963</v>
      </c>
      <c r="L3407">
        <f>CORREL(H3407:H7192,C3407:C7192)</f>
        <v>-4.1111020548105878E-2</v>
      </c>
    </row>
    <row r="3408" spans="1:12">
      <c r="A3408" t="s">
        <v>334</v>
      </c>
      <c r="B3408">
        <v>145</v>
      </c>
      <c r="C3408">
        <v>57010853</v>
      </c>
      <c r="D3408" t="s">
        <v>20</v>
      </c>
      <c r="E3408" t="s">
        <v>5862</v>
      </c>
      <c r="F3408" t="s">
        <v>15</v>
      </c>
      <c r="G3408" t="s">
        <v>16</v>
      </c>
      <c r="H3408">
        <v>85000000</v>
      </c>
      <c r="I3408">
        <v>7.3</v>
      </c>
      <c r="J3408" t="str">
        <f>IF(ISNUMBER(SEARCH("|",D3408)),LEFT(D3408,SEARCH("|",D3408)-1),D3408)</f>
        <v>Drama</v>
      </c>
      <c r="K3408">
        <f>(C3408-H3408)</f>
        <v>-27989147</v>
      </c>
      <c r="L3408">
        <f>CORREL(H3408:H7193,C3408:C7193)</f>
        <v>-4.1213336164479815E-2</v>
      </c>
    </row>
    <row r="3409" spans="1:12">
      <c r="A3409" t="s">
        <v>697</v>
      </c>
      <c r="B3409">
        <v>100</v>
      </c>
      <c r="C3409">
        <v>47000485</v>
      </c>
      <c r="D3409" t="s">
        <v>5863</v>
      </c>
      <c r="E3409" t="s">
        <v>5864</v>
      </c>
      <c r="F3409" t="s">
        <v>15</v>
      </c>
      <c r="G3409" t="s">
        <v>16</v>
      </c>
      <c r="H3409">
        <v>75000000</v>
      </c>
      <c r="I3409">
        <v>5.4</v>
      </c>
      <c r="J3409" t="str">
        <f>IF(ISNUMBER(SEARCH("|",D3409)),LEFT(D3409,SEARCH("|",D3409)-1),D3409)</f>
        <v>Action</v>
      </c>
      <c r="K3409">
        <f>(C3409-H3409)</f>
        <v>-27999515</v>
      </c>
      <c r="L3409">
        <f>CORREL(H3409:H7194,C3409:C7194)</f>
        <v>-4.1044991307210912E-2</v>
      </c>
    </row>
    <row r="3410" spans="1:12">
      <c r="A3410" t="s">
        <v>951</v>
      </c>
      <c r="B3410">
        <v>132</v>
      </c>
      <c r="C3410">
        <v>1865774</v>
      </c>
      <c r="D3410" t="s">
        <v>5865</v>
      </c>
      <c r="E3410" t="s">
        <v>5866</v>
      </c>
      <c r="F3410" t="s">
        <v>15</v>
      </c>
      <c r="G3410" t="s">
        <v>153</v>
      </c>
      <c r="H3410">
        <v>30000000</v>
      </c>
      <c r="I3410">
        <v>7</v>
      </c>
      <c r="J3410" t="str">
        <f>IF(ISNUMBER(SEARCH("|",D3410)),LEFT(D3410,SEARCH("|",D3410)-1),D3410)</f>
        <v>Biography</v>
      </c>
      <c r="K3410">
        <f>(C3410-H3410)</f>
        <v>-28134226</v>
      </c>
      <c r="L3410">
        <f>CORREL(H3410:H7195,C3410:C7195)</f>
        <v>-4.0927188863258315E-2</v>
      </c>
    </row>
    <row r="3411" spans="1:12">
      <c r="A3411" t="s">
        <v>3747</v>
      </c>
      <c r="B3411">
        <v>115</v>
      </c>
      <c r="C3411">
        <v>2840417</v>
      </c>
      <c r="D3411" t="s">
        <v>856</v>
      </c>
      <c r="E3411" t="s">
        <v>5867</v>
      </c>
      <c r="F3411" t="s">
        <v>15</v>
      </c>
      <c r="G3411" t="s">
        <v>472</v>
      </c>
      <c r="H3411">
        <v>31000000</v>
      </c>
      <c r="I3411">
        <v>6.8</v>
      </c>
      <c r="J3411" t="str">
        <f>IF(ISNUMBER(SEARCH("|",D3411)),LEFT(D3411,SEARCH("|",D3411)-1),D3411)</f>
        <v>Horror</v>
      </c>
      <c r="K3411">
        <f>(C3411-H3411)</f>
        <v>-28159583</v>
      </c>
      <c r="L3411">
        <f>CORREL(H3411:H7196,C3411:C7196)</f>
        <v>-4.1421026027708786E-2</v>
      </c>
    </row>
    <row r="3412" spans="1:12">
      <c r="A3412" t="s">
        <v>847</v>
      </c>
      <c r="B3412">
        <v>94</v>
      </c>
      <c r="C3412">
        <v>36830057</v>
      </c>
      <c r="D3412" t="s">
        <v>2431</v>
      </c>
      <c r="E3412" t="s">
        <v>5868</v>
      </c>
      <c r="F3412" t="s">
        <v>15</v>
      </c>
      <c r="G3412" t="s">
        <v>16</v>
      </c>
      <c r="H3412">
        <v>65000000</v>
      </c>
      <c r="I3412">
        <v>4.9000000000000004</v>
      </c>
      <c r="J3412" t="str">
        <f>IF(ISNUMBER(SEARCH("|",D3412)),LEFT(D3412,SEARCH("|",D3412)-1),D3412)</f>
        <v>Comedy</v>
      </c>
      <c r="K3412">
        <f>(C3412-H3412)</f>
        <v>-28169943</v>
      </c>
      <c r="L3412">
        <f>CORREL(H3412:H7197,C3412:C7197)</f>
        <v>-4.1898628477589059E-2</v>
      </c>
    </row>
    <row r="3413" spans="1:12">
      <c r="A3413" t="s">
        <v>1991</v>
      </c>
      <c r="B3413">
        <v>117</v>
      </c>
      <c r="C3413">
        <v>31670931</v>
      </c>
      <c r="D3413" t="s">
        <v>1108</v>
      </c>
      <c r="E3413" t="s">
        <v>5869</v>
      </c>
      <c r="F3413" t="s">
        <v>15</v>
      </c>
      <c r="G3413" t="s">
        <v>153</v>
      </c>
      <c r="H3413">
        <v>60000000</v>
      </c>
      <c r="I3413">
        <v>6.7</v>
      </c>
      <c r="J3413" t="str">
        <f>IF(ISNUMBER(SEARCH("|",D3413)),LEFT(D3413,SEARCH("|",D3413)-1),D3413)</f>
        <v>Biography</v>
      </c>
      <c r="K3413">
        <f>(C3413-H3413)</f>
        <v>-28329069</v>
      </c>
      <c r="L3413">
        <f>CORREL(H3413:H7198,C3413:C7198)</f>
        <v>-4.1865461547340561E-2</v>
      </c>
    </row>
    <row r="3414" spans="1:12">
      <c r="A3414" t="s">
        <v>861</v>
      </c>
      <c r="B3414">
        <v>102</v>
      </c>
      <c r="C3414">
        <v>21557240</v>
      </c>
      <c r="D3414" t="s">
        <v>3374</v>
      </c>
      <c r="E3414" t="s">
        <v>5870</v>
      </c>
      <c r="F3414" t="s">
        <v>15</v>
      </c>
      <c r="G3414" t="s">
        <v>16</v>
      </c>
      <c r="H3414">
        <v>49900000</v>
      </c>
      <c r="I3414">
        <v>5.6</v>
      </c>
      <c r="J3414" t="str">
        <f>IF(ISNUMBER(SEARCH("|",D3414)),LEFT(D3414,SEARCH("|",D3414)-1),D3414)</f>
        <v>Adventure</v>
      </c>
      <c r="K3414">
        <f>(C3414-H3414)</f>
        <v>-28342760</v>
      </c>
      <c r="L3414">
        <f>CORREL(H3414:H7199,C3414:C7199)</f>
        <v>-4.1887352579325389E-2</v>
      </c>
    </row>
    <row r="3415" spans="1:12">
      <c r="A3415" t="s">
        <v>496</v>
      </c>
      <c r="B3415">
        <v>114</v>
      </c>
      <c r="C3415">
        <v>6592103</v>
      </c>
      <c r="D3415" t="s">
        <v>453</v>
      </c>
      <c r="E3415" t="s">
        <v>5871</v>
      </c>
      <c r="F3415" t="s">
        <v>15</v>
      </c>
      <c r="G3415" t="s">
        <v>357</v>
      </c>
      <c r="H3415">
        <v>35000000</v>
      </c>
      <c r="I3415">
        <v>6.3</v>
      </c>
      <c r="J3415" t="str">
        <f>IF(ISNUMBER(SEARCH("|",D3415)),LEFT(D3415,SEARCH("|",D3415)-1),D3415)</f>
        <v>Crime</v>
      </c>
      <c r="K3415">
        <f>(C3415-H3415)</f>
        <v>-28407897</v>
      </c>
      <c r="L3415">
        <f>CORREL(H3415:H7200,C3415:C7200)</f>
        <v>-4.2041598265781889E-2</v>
      </c>
    </row>
    <row r="3416" spans="1:12">
      <c r="A3416" t="s">
        <v>1498</v>
      </c>
      <c r="B3416">
        <v>103</v>
      </c>
      <c r="C3416">
        <v>29580087</v>
      </c>
      <c r="D3416" t="s">
        <v>233</v>
      </c>
      <c r="E3416" t="s">
        <v>5872</v>
      </c>
      <c r="F3416" t="s">
        <v>15</v>
      </c>
      <c r="G3416" t="s">
        <v>16</v>
      </c>
      <c r="H3416">
        <v>58000000</v>
      </c>
      <c r="I3416">
        <v>4.7</v>
      </c>
      <c r="J3416" t="str">
        <f>IF(ISNUMBER(SEARCH("|",D3416)),LEFT(D3416,SEARCH("|",D3416)-1),D3416)</f>
        <v>Comedy</v>
      </c>
      <c r="K3416">
        <f>(C3416-H3416)</f>
        <v>-28419913</v>
      </c>
      <c r="L3416">
        <f>CORREL(H3416:H7201,C3416:C7201)</f>
        <v>-4.2450893706993294E-2</v>
      </c>
    </row>
    <row r="3417" spans="1:12">
      <c r="A3417" t="s">
        <v>5078</v>
      </c>
      <c r="B3417">
        <v>75</v>
      </c>
      <c r="C3417">
        <v>3562749</v>
      </c>
      <c r="D3417" t="s">
        <v>4343</v>
      </c>
      <c r="E3417" t="s">
        <v>5873</v>
      </c>
      <c r="F3417" t="s">
        <v>15</v>
      </c>
      <c r="G3417" t="s">
        <v>16</v>
      </c>
      <c r="H3417">
        <v>32000000</v>
      </c>
      <c r="I3417">
        <v>6.9</v>
      </c>
      <c r="J3417" t="str">
        <f>IF(ISNUMBER(SEARCH("|",D3417)),LEFT(D3417,SEARCH("|",D3417)-1),D3417)</f>
        <v>Animation</v>
      </c>
      <c r="K3417">
        <f>(C3417-H3417)</f>
        <v>-28437251</v>
      </c>
      <c r="L3417">
        <f>CORREL(H3417:H7202,C3417:C7202)</f>
        <v>-4.2499221613415468E-2</v>
      </c>
    </row>
    <row r="3418" spans="1:12">
      <c r="A3418" t="s">
        <v>2259</v>
      </c>
      <c r="B3418">
        <v>112</v>
      </c>
      <c r="C3418">
        <v>31494270</v>
      </c>
      <c r="D3418" t="s">
        <v>5874</v>
      </c>
      <c r="E3418" t="s">
        <v>5875</v>
      </c>
      <c r="F3418" t="s">
        <v>15</v>
      </c>
      <c r="G3418" t="s">
        <v>16</v>
      </c>
      <c r="H3418">
        <v>60000000</v>
      </c>
      <c r="I3418">
        <v>7.5</v>
      </c>
      <c r="J3418" t="str">
        <f>IF(ISNUMBER(SEARCH("|",D3418)),LEFT(D3418,SEARCH("|",D3418)-1),D3418)</f>
        <v>Action</v>
      </c>
      <c r="K3418">
        <f>(C3418-H3418)</f>
        <v>-28505730</v>
      </c>
      <c r="L3418">
        <f>CORREL(H3418:H7203,C3418:C7203)</f>
        <v>-4.2972750857767361E-2</v>
      </c>
    </row>
    <row r="3419" spans="1:12">
      <c r="A3419" t="s">
        <v>1009</v>
      </c>
      <c r="B3419">
        <v>101</v>
      </c>
      <c r="C3419">
        <v>6448817</v>
      </c>
      <c r="D3419" t="s">
        <v>133</v>
      </c>
      <c r="E3419" t="s">
        <v>5876</v>
      </c>
      <c r="F3419" t="s">
        <v>15</v>
      </c>
      <c r="G3419" t="s">
        <v>16</v>
      </c>
      <c r="H3419">
        <v>35000000</v>
      </c>
      <c r="I3419">
        <v>4.5999999999999996</v>
      </c>
      <c r="J3419" t="str">
        <f>IF(ISNUMBER(SEARCH("|",D3419)),LEFT(D3419,SEARCH("|",D3419)-1),D3419)</f>
        <v>Action</v>
      </c>
      <c r="K3419">
        <f>(C3419-H3419)</f>
        <v>-28551183</v>
      </c>
      <c r="L3419">
        <f>CORREL(H3419:H7204,C3419:C7204)</f>
        <v>-4.2999418651459974E-2</v>
      </c>
    </row>
    <row r="3420" spans="1:12">
      <c r="A3420" t="s">
        <v>355</v>
      </c>
      <c r="B3420">
        <v>92</v>
      </c>
      <c r="C3420">
        <v>23324666</v>
      </c>
      <c r="D3420" t="s">
        <v>130</v>
      </c>
      <c r="E3420" t="s">
        <v>5877</v>
      </c>
      <c r="F3420" t="s">
        <v>15</v>
      </c>
      <c r="G3420" t="s">
        <v>357</v>
      </c>
      <c r="H3420">
        <v>52000000</v>
      </c>
      <c r="I3420">
        <v>6.5</v>
      </c>
      <c r="J3420" t="str">
        <f>IF(ISNUMBER(SEARCH("|",D3420)),LEFT(D3420,SEARCH("|",D3420)-1),D3420)</f>
        <v>Action</v>
      </c>
      <c r="K3420">
        <f>(C3420-H3420)</f>
        <v>-28675334</v>
      </c>
      <c r="L3420">
        <f>CORREL(H3420:H7205,C3420:C7205)</f>
        <v>-4.3419317218150351E-2</v>
      </c>
    </row>
    <row r="3421" spans="1:12">
      <c r="A3421" t="s">
        <v>1937</v>
      </c>
      <c r="B3421">
        <v>101</v>
      </c>
      <c r="C3421">
        <v>13208023</v>
      </c>
      <c r="D3421" t="s">
        <v>2144</v>
      </c>
      <c r="E3421" t="s">
        <v>5878</v>
      </c>
      <c r="F3421" t="s">
        <v>15</v>
      </c>
      <c r="G3421" t="s">
        <v>153</v>
      </c>
      <c r="H3421">
        <v>42000000</v>
      </c>
      <c r="I3421">
        <v>3.3</v>
      </c>
      <c r="J3421" t="str">
        <f>IF(ISNUMBER(SEARCH("|",D3421)),LEFT(D3421,SEARCH("|",D3421)-1),D3421)</f>
        <v>Crime</v>
      </c>
      <c r="K3421">
        <f>(C3421-H3421)</f>
        <v>-28791977</v>
      </c>
      <c r="L3421">
        <f>CORREL(H3421:H7206,C3421:C7206)</f>
        <v>-4.3554261412569011E-2</v>
      </c>
    </row>
    <row r="3422" spans="1:12">
      <c r="A3422" t="s">
        <v>1970</v>
      </c>
      <c r="B3422">
        <v>130</v>
      </c>
      <c r="C3422">
        <v>31165421</v>
      </c>
      <c r="D3422" t="s">
        <v>5879</v>
      </c>
      <c r="E3422" t="s">
        <v>5880</v>
      </c>
      <c r="F3422" t="s">
        <v>15</v>
      </c>
      <c r="G3422" t="s">
        <v>16</v>
      </c>
      <c r="H3422">
        <v>60000000</v>
      </c>
      <c r="I3422">
        <v>6</v>
      </c>
      <c r="J3422" t="str">
        <f>IF(ISNUMBER(SEARCH("|",D3422)),LEFT(D3422,SEARCH("|",D3422)-1),D3422)</f>
        <v>Fantasy</v>
      </c>
      <c r="K3422">
        <f>(C3422-H3422)</f>
        <v>-28834579</v>
      </c>
      <c r="L3422">
        <f>CORREL(H3422:H7207,C3422:C7207)</f>
        <v>-4.3851865948568783E-2</v>
      </c>
    </row>
    <row r="3423" spans="1:12">
      <c r="A3423" t="s">
        <v>1943</v>
      </c>
      <c r="B3423">
        <v>135</v>
      </c>
      <c r="C3423">
        <v>31111260</v>
      </c>
      <c r="D3423" t="s">
        <v>18</v>
      </c>
      <c r="E3423" t="s">
        <v>5881</v>
      </c>
      <c r="F3423" t="s">
        <v>15</v>
      </c>
      <c r="G3423" t="s">
        <v>16</v>
      </c>
      <c r="H3423">
        <v>60000000</v>
      </c>
      <c r="I3423">
        <v>5.4</v>
      </c>
      <c r="J3423" t="str">
        <f>IF(ISNUMBER(SEARCH("|",D3423)),LEFT(D3423,SEARCH("|",D3423)-1),D3423)</f>
        <v>Action</v>
      </c>
      <c r="K3423">
        <f>(C3423-H3423)</f>
        <v>-28888740</v>
      </c>
      <c r="L3423">
        <f>CORREL(H3423:H7208,C3423:C7208)</f>
        <v>-4.3884716541986467E-2</v>
      </c>
    </row>
    <row r="3424" spans="1:12">
      <c r="A3424" t="s">
        <v>1388</v>
      </c>
      <c r="B3424">
        <v>154</v>
      </c>
      <c r="C3424">
        <v>111110575</v>
      </c>
      <c r="D3424" t="s">
        <v>3098</v>
      </c>
      <c r="E3424" t="s">
        <v>5882</v>
      </c>
      <c r="F3424" t="s">
        <v>15</v>
      </c>
      <c r="G3424" t="s">
        <v>16</v>
      </c>
      <c r="H3424">
        <v>140000000</v>
      </c>
      <c r="I3424">
        <v>7.7</v>
      </c>
      <c r="J3424" t="str">
        <f>IF(ISNUMBER(SEARCH("|",D3424)),LEFT(D3424,SEARCH("|",D3424)-1),D3424)</f>
        <v>Action</v>
      </c>
      <c r="K3424">
        <f>(C3424-H3424)</f>
        <v>-28889425</v>
      </c>
      <c r="L3424">
        <f>CORREL(H3424:H7209,C3424:C7209)</f>
        <v>-4.391838610394784E-2</v>
      </c>
    </row>
    <row r="3425" spans="1:12">
      <c r="A3425" t="s">
        <v>1213</v>
      </c>
      <c r="B3425">
        <v>123</v>
      </c>
      <c r="C3425">
        <v>64286</v>
      </c>
      <c r="D3425" t="s">
        <v>20</v>
      </c>
      <c r="E3425" t="s">
        <v>5883</v>
      </c>
      <c r="F3425" t="s">
        <v>15</v>
      </c>
      <c r="G3425" t="s">
        <v>16</v>
      </c>
      <c r="H3425">
        <v>29000000</v>
      </c>
      <c r="I3425">
        <v>7.9</v>
      </c>
      <c r="J3425" t="str">
        <f>IF(ISNUMBER(SEARCH("|",D3425)),LEFT(D3425,SEARCH("|",D3425)-1),D3425)</f>
        <v>Drama</v>
      </c>
      <c r="K3425">
        <f>(C3425-H3425)</f>
        <v>-28935714</v>
      </c>
      <c r="L3425">
        <f>CORREL(H3425:H7210,C3425:C7210)</f>
        <v>-4.3987070222268304E-2</v>
      </c>
    </row>
    <row r="3426" spans="1:12">
      <c r="A3426" t="s">
        <v>5884</v>
      </c>
      <c r="B3426">
        <v>104</v>
      </c>
      <c r="C3426">
        <v>23020488</v>
      </c>
      <c r="D3426" t="s">
        <v>5565</v>
      </c>
      <c r="E3426" t="s">
        <v>5885</v>
      </c>
      <c r="F3426" t="s">
        <v>15</v>
      </c>
      <c r="G3426" t="s">
        <v>16</v>
      </c>
      <c r="H3426">
        <v>52000000</v>
      </c>
      <c r="I3426">
        <v>5.5</v>
      </c>
      <c r="J3426" t="str">
        <f>IF(ISNUMBER(SEARCH("|",D3426)),LEFT(D3426,SEARCH("|",D3426)-1),D3426)</f>
        <v>Action</v>
      </c>
      <c r="K3426">
        <f>(C3426-H3426)</f>
        <v>-28979512</v>
      </c>
      <c r="L3426">
        <f>CORREL(H3426:H7211,C3426:C7211)</f>
        <v>-4.4548725375986857E-2</v>
      </c>
    </row>
    <row r="3427" spans="1:12">
      <c r="A3427" t="s">
        <v>3451</v>
      </c>
      <c r="B3427">
        <v>119</v>
      </c>
      <c r="C3427">
        <v>7000000</v>
      </c>
      <c r="D3427" t="s">
        <v>252</v>
      </c>
      <c r="E3427" t="s">
        <v>5886</v>
      </c>
      <c r="F3427" t="s">
        <v>15</v>
      </c>
      <c r="G3427" t="s">
        <v>153</v>
      </c>
      <c r="H3427">
        <v>36000000</v>
      </c>
      <c r="I3427">
        <v>4.7</v>
      </c>
      <c r="J3427" t="str">
        <f>IF(ISNUMBER(SEARCH("|",D3427)),LEFT(D3427,SEARCH("|",D3427)-1),D3427)</f>
        <v>Action</v>
      </c>
      <c r="K3427">
        <f>(C3427-H3427)</f>
        <v>-29000000</v>
      </c>
      <c r="L3427">
        <f>CORREL(H3427:H7212,C3427:C7212)</f>
        <v>-4.4690854036754726E-2</v>
      </c>
    </row>
    <row r="3428" spans="1:12">
      <c r="A3428" t="s">
        <v>1388</v>
      </c>
      <c r="B3428">
        <v>116</v>
      </c>
      <c r="C3428">
        <v>40932372</v>
      </c>
      <c r="D3428" t="s">
        <v>130</v>
      </c>
      <c r="E3428" t="s">
        <v>5887</v>
      </c>
      <c r="F3428" t="s">
        <v>15</v>
      </c>
      <c r="G3428" t="s">
        <v>16</v>
      </c>
      <c r="H3428">
        <v>70000000</v>
      </c>
      <c r="I3428">
        <v>6.3</v>
      </c>
      <c r="J3428" t="str">
        <f>IF(ISNUMBER(SEARCH("|",D3428)),LEFT(D3428,SEARCH("|",D3428)-1),D3428)</f>
        <v>Action</v>
      </c>
      <c r="K3428">
        <f>(C3428-H3428)</f>
        <v>-29067628</v>
      </c>
      <c r="L3428">
        <f>CORREL(H3428:H7213,C3428:C7213)</f>
        <v>-4.5112629670046651E-2</v>
      </c>
    </row>
    <row r="3429" spans="1:12">
      <c r="A3429" t="s">
        <v>5888</v>
      </c>
      <c r="B3429">
        <v>102</v>
      </c>
      <c r="C3429">
        <v>5932060</v>
      </c>
      <c r="D3429" t="s">
        <v>5889</v>
      </c>
      <c r="E3429" t="s">
        <v>5890</v>
      </c>
      <c r="F3429" t="s">
        <v>15</v>
      </c>
      <c r="G3429" t="s">
        <v>153</v>
      </c>
      <c r="H3429">
        <v>35000000</v>
      </c>
      <c r="I3429">
        <v>5.4</v>
      </c>
      <c r="J3429" t="str">
        <f>IF(ISNUMBER(SEARCH("|",D3429)),LEFT(D3429,SEARCH("|",D3429)-1),D3429)</f>
        <v>Action</v>
      </c>
      <c r="K3429">
        <f>(C3429-H3429)</f>
        <v>-29067940</v>
      </c>
      <c r="L3429">
        <f>CORREL(H3429:H7214,C3429:C7214)</f>
        <v>-4.5041309925707596E-2</v>
      </c>
    </row>
    <row r="3430" spans="1:12">
      <c r="A3430" t="s">
        <v>1685</v>
      </c>
      <c r="B3430">
        <v>132</v>
      </c>
      <c r="C3430">
        <v>2899970</v>
      </c>
      <c r="D3430" t="s">
        <v>256</v>
      </c>
      <c r="E3430" t="s">
        <v>5891</v>
      </c>
      <c r="F3430" t="s">
        <v>15</v>
      </c>
      <c r="G3430" t="s">
        <v>16</v>
      </c>
      <c r="H3430">
        <v>32000000</v>
      </c>
      <c r="I3430">
        <v>6.9</v>
      </c>
      <c r="J3430" t="str">
        <f>IF(ISNUMBER(SEARCH("|",D3430)),LEFT(D3430,SEARCH("|",D3430)-1),D3430)</f>
        <v>Drama</v>
      </c>
      <c r="K3430">
        <f>(C3430-H3430)</f>
        <v>-29100030</v>
      </c>
      <c r="L3430">
        <f>CORREL(H3430:H7215,C3430:C7215)</f>
        <v>-4.5488055739691009E-2</v>
      </c>
    </row>
    <row r="3431" spans="1:12">
      <c r="A3431" t="s">
        <v>694</v>
      </c>
      <c r="B3431">
        <v>100</v>
      </c>
      <c r="C3431">
        <v>1196752</v>
      </c>
      <c r="D3431" t="s">
        <v>716</v>
      </c>
      <c r="E3431" t="s">
        <v>5892</v>
      </c>
      <c r="F3431" t="s">
        <v>3827</v>
      </c>
      <c r="G3431" t="s">
        <v>3828</v>
      </c>
      <c r="H3431">
        <v>30300000</v>
      </c>
      <c r="I3431">
        <v>7.6</v>
      </c>
      <c r="J3431" t="str">
        <f>IF(ISNUMBER(SEARCH("|",D3431)),LEFT(D3431,SEARCH("|",D3431)-1),D3431)</f>
        <v>Crime</v>
      </c>
      <c r="K3431">
        <f>(C3431-H3431)</f>
        <v>-29103248</v>
      </c>
      <c r="L3431">
        <f>CORREL(H3431:H7216,C3431:C7216)</f>
        <v>-4.600181651539479E-2</v>
      </c>
    </row>
    <row r="3432" spans="1:12">
      <c r="A3432" t="s">
        <v>496</v>
      </c>
      <c r="B3432">
        <v>114</v>
      </c>
      <c r="C3432">
        <v>60874615</v>
      </c>
      <c r="D3432" t="s">
        <v>44</v>
      </c>
      <c r="E3432" t="s">
        <v>5893</v>
      </c>
      <c r="F3432" t="s">
        <v>15</v>
      </c>
      <c r="G3432" t="s">
        <v>16</v>
      </c>
      <c r="H3432">
        <v>90000000</v>
      </c>
      <c r="I3432">
        <v>5.6</v>
      </c>
      <c r="J3432" t="str">
        <f>IF(ISNUMBER(SEARCH("|",D3432)),LEFT(D3432,SEARCH("|",D3432)-1),D3432)</f>
        <v>Adventure</v>
      </c>
      <c r="K3432">
        <f>(C3432-H3432)</f>
        <v>-29125385</v>
      </c>
      <c r="L3432">
        <f>CORREL(H3432:H7217,C3432:C7217)</f>
        <v>-4.6556995425504823E-2</v>
      </c>
    </row>
    <row r="3433" spans="1:12">
      <c r="A3433" t="s">
        <v>1079</v>
      </c>
      <c r="B3433">
        <v>126</v>
      </c>
      <c r="C3433">
        <v>30695227</v>
      </c>
      <c r="D3433" t="s">
        <v>5894</v>
      </c>
      <c r="E3433" t="s">
        <v>5895</v>
      </c>
      <c r="F3433" t="s">
        <v>15</v>
      </c>
      <c r="G3433" t="s">
        <v>16</v>
      </c>
      <c r="H3433">
        <v>60000000</v>
      </c>
      <c r="I3433">
        <v>6.7</v>
      </c>
      <c r="J3433" t="str">
        <f>IF(ISNUMBER(SEARCH("|",D3433)),LEFT(D3433,SEARCH("|",D3433)-1),D3433)</f>
        <v>Drama</v>
      </c>
      <c r="K3433">
        <f>(C3433-H3433)</f>
        <v>-29304773</v>
      </c>
      <c r="L3433">
        <f>CORREL(H3433:H7218,C3433:C7218)</f>
        <v>-4.6363857358584268E-2</v>
      </c>
    </row>
    <row r="3434" spans="1:12">
      <c r="A3434" t="s">
        <v>251</v>
      </c>
      <c r="B3434">
        <v>117</v>
      </c>
      <c r="C3434">
        <v>65653758</v>
      </c>
      <c r="D3434" t="s">
        <v>133</v>
      </c>
      <c r="E3434" t="s">
        <v>5896</v>
      </c>
      <c r="F3434" t="s">
        <v>15</v>
      </c>
      <c r="G3434" t="s">
        <v>16</v>
      </c>
      <c r="H3434">
        <v>95000000</v>
      </c>
      <c r="I3434">
        <v>5.5</v>
      </c>
      <c r="J3434" t="str">
        <f>IF(ISNUMBER(SEARCH("|",D3434)),LEFT(D3434,SEARCH("|",D3434)-1),D3434)</f>
        <v>Action</v>
      </c>
      <c r="K3434">
        <f>(C3434-H3434)</f>
        <v>-29346242</v>
      </c>
      <c r="L3434">
        <f>CORREL(H3434:H7219,C3434:C7219)</f>
        <v>-4.6406075437119637E-2</v>
      </c>
    </row>
    <row r="3435" spans="1:12">
      <c r="A3435" t="s">
        <v>355</v>
      </c>
      <c r="B3435">
        <v>115</v>
      </c>
      <c r="C3435">
        <v>10640645</v>
      </c>
      <c r="D3435" t="s">
        <v>1645</v>
      </c>
      <c r="E3435" t="s">
        <v>5897</v>
      </c>
      <c r="F3435" t="s">
        <v>15</v>
      </c>
      <c r="G3435" t="s">
        <v>16</v>
      </c>
      <c r="H3435">
        <v>40000000</v>
      </c>
      <c r="I3435">
        <v>5.8</v>
      </c>
      <c r="J3435" t="str">
        <f>IF(ISNUMBER(SEARCH("|",D3435)),LEFT(D3435,SEARCH("|",D3435)-1),D3435)</f>
        <v>Action</v>
      </c>
      <c r="K3435">
        <f>(C3435-H3435)</f>
        <v>-29359355</v>
      </c>
      <c r="L3435">
        <f>CORREL(H3435:H7220,C3435:C7220)</f>
        <v>-4.6200859502436346E-2</v>
      </c>
    </row>
    <row r="3436" spans="1:12">
      <c r="A3436" t="s">
        <v>287</v>
      </c>
      <c r="B3436">
        <v>107</v>
      </c>
      <c r="C3436">
        <v>20550712</v>
      </c>
      <c r="D3436" t="s">
        <v>628</v>
      </c>
      <c r="E3436" t="s">
        <v>5898</v>
      </c>
      <c r="F3436" t="s">
        <v>15</v>
      </c>
      <c r="G3436" t="s">
        <v>16</v>
      </c>
      <c r="H3436">
        <v>50000000</v>
      </c>
      <c r="I3436">
        <v>5.6</v>
      </c>
      <c r="J3436" t="str">
        <f>IF(ISNUMBER(SEARCH("|",D3436)),LEFT(D3436,SEARCH("|",D3436)-1),D3436)</f>
        <v>Action</v>
      </c>
      <c r="K3436">
        <f>(C3436-H3436)</f>
        <v>-29449288</v>
      </c>
      <c r="L3436">
        <f>CORREL(H3436:H7221,C3436:C7221)</f>
        <v>-4.6563501317341681E-2</v>
      </c>
    </row>
    <row r="3437" spans="1:12">
      <c r="A3437" t="s">
        <v>599</v>
      </c>
      <c r="B3437">
        <v>126</v>
      </c>
      <c r="C3437">
        <v>63540020</v>
      </c>
      <c r="D3437" t="s">
        <v>28</v>
      </c>
      <c r="E3437" t="s">
        <v>5899</v>
      </c>
      <c r="F3437" t="s">
        <v>15</v>
      </c>
      <c r="G3437" t="s">
        <v>357</v>
      </c>
      <c r="H3437">
        <v>93000000</v>
      </c>
      <c r="I3437">
        <v>7.7</v>
      </c>
      <c r="J3437" t="str">
        <f>IF(ISNUMBER(SEARCH("|",D3437)),LEFT(D3437,SEARCH("|",D3437)-1),D3437)</f>
        <v>Action</v>
      </c>
      <c r="K3437">
        <f>(C3437-H3437)</f>
        <v>-29459980</v>
      </c>
      <c r="L3437">
        <f>CORREL(H3437:H7222,C3437:C7222)</f>
        <v>-4.6752665142115922E-2</v>
      </c>
    </row>
    <row r="3438" spans="1:12">
      <c r="A3438" t="s">
        <v>1722</v>
      </c>
      <c r="B3438">
        <v>129</v>
      </c>
      <c r="C3438">
        <v>537580</v>
      </c>
      <c r="D3438" t="s">
        <v>5594</v>
      </c>
      <c r="E3438" t="s">
        <v>5900</v>
      </c>
      <c r="F3438" t="s">
        <v>15</v>
      </c>
      <c r="G3438" t="s">
        <v>16</v>
      </c>
      <c r="H3438">
        <v>30000000</v>
      </c>
      <c r="I3438">
        <v>6.8</v>
      </c>
      <c r="J3438" t="str">
        <f>IF(ISNUMBER(SEARCH("|",D3438)),LEFT(D3438,SEARCH("|",D3438)-1),D3438)</f>
        <v>Action</v>
      </c>
      <c r="K3438">
        <f>(C3438-H3438)</f>
        <v>-29462420</v>
      </c>
      <c r="L3438">
        <f>CORREL(H3438:H7223,C3438:C7223)</f>
        <v>-4.6548686855771793E-2</v>
      </c>
    </row>
    <row r="3439" spans="1:12">
      <c r="A3439" t="s">
        <v>4191</v>
      </c>
      <c r="B3439">
        <v>128</v>
      </c>
      <c r="C3439">
        <v>15523168</v>
      </c>
      <c r="D3439" t="s">
        <v>552</v>
      </c>
      <c r="E3439" t="s">
        <v>5901</v>
      </c>
      <c r="F3439" t="s">
        <v>15</v>
      </c>
      <c r="G3439" t="s">
        <v>357</v>
      </c>
      <c r="H3439">
        <v>45000000</v>
      </c>
      <c r="I3439">
        <v>7.2</v>
      </c>
      <c r="J3439" t="str">
        <f>IF(ISNUMBER(SEARCH("|",D3439)),LEFT(D3439,SEARCH("|",D3439)-1),D3439)</f>
        <v>Mystery</v>
      </c>
      <c r="K3439">
        <f>(C3439-H3439)</f>
        <v>-29476832</v>
      </c>
      <c r="L3439">
        <f>CORREL(H3439:H7224,C3439:C7224)</f>
        <v>-4.7127992483558145E-2</v>
      </c>
    </row>
    <row r="3440" spans="1:12">
      <c r="A3440" t="s">
        <v>2553</v>
      </c>
      <c r="B3440">
        <v>120</v>
      </c>
      <c r="C3440">
        <v>499263</v>
      </c>
      <c r="D3440" t="s">
        <v>256</v>
      </c>
      <c r="E3440" t="s">
        <v>5902</v>
      </c>
      <c r="F3440" t="s">
        <v>5903</v>
      </c>
      <c r="G3440" t="s">
        <v>16</v>
      </c>
      <c r="H3440">
        <v>30000000</v>
      </c>
      <c r="I3440">
        <v>7.1</v>
      </c>
      <c r="J3440" t="str">
        <f>IF(ISNUMBER(SEARCH("|",D3440)),LEFT(D3440,SEARCH("|",D3440)-1),D3440)</f>
        <v>Drama</v>
      </c>
      <c r="K3440">
        <f>(C3440-H3440)</f>
        <v>-29500737</v>
      </c>
      <c r="L3440">
        <f>CORREL(H3440:H7225,C3440:C7225)</f>
        <v>-4.740603657850178E-2</v>
      </c>
    </row>
    <row r="3441" spans="1:12">
      <c r="A3441" t="s">
        <v>2244</v>
      </c>
      <c r="B3441">
        <v>95</v>
      </c>
      <c r="C3441">
        <v>20488579</v>
      </c>
      <c r="D3441" t="s">
        <v>600</v>
      </c>
      <c r="E3441" t="s">
        <v>5904</v>
      </c>
      <c r="F3441" t="s">
        <v>15</v>
      </c>
      <c r="G3441" t="s">
        <v>16</v>
      </c>
      <c r="H3441">
        <v>50000000</v>
      </c>
      <c r="I3441">
        <v>5.8</v>
      </c>
      <c r="J3441" t="str">
        <f>IF(ISNUMBER(SEARCH("|",D3441)),LEFT(D3441,SEARCH("|",D3441)-1),D3441)</f>
        <v>Action</v>
      </c>
      <c r="K3441">
        <f>(C3441-H3441)</f>
        <v>-29511421</v>
      </c>
      <c r="L3441">
        <f>CORREL(H3441:H7226,C3441:C7226)</f>
        <v>-4.7994015506582617E-2</v>
      </c>
    </row>
    <row r="3442" spans="1:12">
      <c r="A3442" t="s">
        <v>359</v>
      </c>
      <c r="B3442">
        <v>116</v>
      </c>
      <c r="C3442">
        <v>45434443</v>
      </c>
      <c r="D3442" t="s">
        <v>550</v>
      </c>
      <c r="E3442" t="s">
        <v>5905</v>
      </c>
      <c r="F3442" t="s">
        <v>15</v>
      </c>
      <c r="G3442" t="s">
        <v>16</v>
      </c>
      <c r="H3442">
        <v>75000000</v>
      </c>
      <c r="I3442">
        <v>7.3</v>
      </c>
      <c r="J3442" t="str">
        <f>IF(ISNUMBER(SEARCH("|",D3442)),LEFT(D3442,SEARCH("|",D3442)-1),D3442)</f>
        <v>Action</v>
      </c>
      <c r="K3442">
        <f>(C3442-H3442)</f>
        <v>-29565557</v>
      </c>
      <c r="L3442">
        <f>CORREL(H3442:H7227,C3442:C7227)</f>
        <v>-4.8190924900131583E-2</v>
      </c>
    </row>
    <row r="3443" spans="1:12">
      <c r="A3443" t="s">
        <v>285</v>
      </c>
      <c r="B3443">
        <v>124</v>
      </c>
      <c r="C3443">
        <v>8406264</v>
      </c>
      <c r="D3443" t="s">
        <v>233</v>
      </c>
      <c r="E3443" t="s">
        <v>5906</v>
      </c>
      <c r="F3443" t="s">
        <v>15</v>
      </c>
      <c r="G3443" t="s">
        <v>16</v>
      </c>
      <c r="H3443">
        <v>38000000</v>
      </c>
      <c r="I3443">
        <v>6</v>
      </c>
      <c r="J3443" t="str">
        <f>IF(ISNUMBER(SEARCH("|",D3443)),LEFT(D3443,SEARCH("|",D3443)-1),D3443)</f>
        <v>Comedy</v>
      </c>
      <c r="K3443">
        <f>(C3443-H3443)</f>
        <v>-29593736</v>
      </c>
      <c r="L3443">
        <f>CORREL(H3443:H7228,C3443:C7228)</f>
        <v>-4.8079433589957303E-2</v>
      </c>
    </row>
    <row r="3444" spans="1:12">
      <c r="A3444" t="s">
        <v>37</v>
      </c>
      <c r="B3444">
        <v>139</v>
      </c>
      <c r="C3444">
        <v>20389967</v>
      </c>
      <c r="D3444" t="s">
        <v>5907</v>
      </c>
      <c r="E3444" t="s">
        <v>5908</v>
      </c>
      <c r="F3444" t="s">
        <v>15</v>
      </c>
      <c r="G3444" t="s">
        <v>16</v>
      </c>
      <c r="H3444">
        <v>50000000</v>
      </c>
      <c r="I3444">
        <v>6.7</v>
      </c>
      <c r="J3444" t="str">
        <f>IF(ISNUMBER(SEARCH("|",D3444)),LEFT(D3444,SEARCH("|",D3444)-1),D3444)</f>
        <v>Action</v>
      </c>
      <c r="K3444">
        <f>(C3444-H3444)</f>
        <v>-29610033</v>
      </c>
      <c r="L3444">
        <f>CORREL(H3444:H7229,C3444:C7229)</f>
        <v>-4.8501785086048119E-2</v>
      </c>
    </row>
    <row r="3445" spans="1:12">
      <c r="A3445" t="s">
        <v>1083</v>
      </c>
      <c r="B3445">
        <v>129</v>
      </c>
      <c r="C3445">
        <v>45356386</v>
      </c>
      <c r="D3445" t="s">
        <v>5021</v>
      </c>
      <c r="E3445" t="s">
        <v>5909</v>
      </c>
      <c r="F3445" t="s">
        <v>1316</v>
      </c>
      <c r="G3445" t="s">
        <v>16</v>
      </c>
      <c r="H3445">
        <v>75000000</v>
      </c>
      <c r="I3445">
        <v>5.9</v>
      </c>
      <c r="J3445" t="str">
        <f>IF(ISNUMBER(SEARCH("|",D3445)),LEFT(D3445,SEARCH("|",D3445)-1),D3445)</f>
        <v>Action</v>
      </c>
      <c r="K3445">
        <f>(C3445-H3445)</f>
        <v>-29643614</v>
      </c>
      <c r="L3445">
        <f>CORREL(H3445:H7230,C3445:C7230)</f>
        <v>-4.870339570272874E-2</v>
      </c>
    </row>
    <row r="3446" spans="1:12">
      <c r="A3446" t="s">
        <v>5910</v>
      </c>
      <c r="B3446">
        <v>113</v>
      </c>
      <c r="C3446">
        <v>55350897</v>
      </c>
      <c r="D3446" t="s">
        <v>239</v>
      </c>
      <c r="E3446" t="s">
        <v>5911</v>
      </c>
      <c r="F3446" t="s">
        <v>15</v>
      </c>
      <c r="G3446" t="s">
        <v>16</v>
      </c>
      <c r="H3446">
        <v>85000000</v>
      </c>
      <c r="I3446">
        <v>7</v>
      </c>
      <c r="J3446" t="str">
        <f>IF(ISNUMBER(SEARCH("|",D3446)),LEFT(D3446,SEARCH("|",D3446)-1),D3446)</f>
        <v>Drama</v>
      </c>
      <c r="K3446">
        <f>(C3446-H3446)</f>
        <v>-29649103</v>
      </c>
      <c r="L3446">
        <f>CORREL(H3446:H7231,C3446:C7231)</f>
        <v>-4.8592165136807065E-2</v>
      </c>
    </row>
    <row r="3447" spans="1:12">
      <c r="A3447" t="s">
        <v>302</v>
      </c>
      <c r="B3447">
        <v>97</v>
      </c>
      <c r="C3447">
        <v>28328132</v>
      </c>
      <c r="D3447" t="s">
        <v>5912</v>
      </c>
      <c r="E3447" t="s">
        <v>5913</v>
      </c>
      <c r="F3447" t="s">
        <v>15</v>
      </c>
      <c r="G3447" t="s">
        <v>16</v>
      </c>
      <c r="H3447">
        <v>58000000</v>
      </c>
      <c r="I3447">
        <v>6.3</v>
      </c>
      <c r="J3447" t="str">
        <f>IF(ISNUMBER(SEARCH("|",D3447)),LEFT(D3447,SEARCH("|",D3447)-1),D3447)</f>
        <v>Action</v>
      </c>
      <c r="K3447">
        <f>(C3447-H3447)</f>
        <v>-29671868</v>
      </c>
      <c r="L3447">
        <f>CORREL(H3447:H7232,C3447:C7232)</f>
        <v>-4.8412233824279727E-2</v>
      </c>
    </row>
    <row r="3448" spans="1:12">
      <c r="A3448" t="s">
        <v>5914</v>
      </c>
      <c r="B3448">
        <v>87</v>
      </c>
      <c r="C3448">
        <v>32178777</v>
      </c>
      <c r="D3448" t="s">
        <v>1825</v>
      </c>
      <c r="E3448" t="s">
        <v>5915</v>
      </c>
      <c r="F3448" t="s">
        <v>15</v>
      </c>
      <c r="G3448" t="s">
        <v>16</v>
      </c>
      <c r="H3448">
        <v>62000000</v>
      </c>
      <c r="I3448">
        <v>3.8</v>
      </c>
      <c r="J3448" t="str">
        <f>IF(ISNUMBER(SEARCH("|",D3448)),LEFT(D3448,SEARCH("|",D3448)-1),D3448)</f>
        <v>Comedy</v>
      </c>
      <c r="K3448">
        <f>(C3448-H3448)</f>
        <v>-29821223</v>
      </c>
      <c r="L3448">
        <f>CORREL(H3448:H7233,C3448:C7233)</f>
        <v>-4.8491871151342528E-2</v>
      </c>
    </row>
    <row r="3449" spans="1:12">
      <c r="A3449" t="s">
        <v>207</v>
      </c>
      <c r="B3449">
        <v>104</v>
      </c>
      <c r="C3449">
        <v>30063805</v>
      </c>
      <c r="D3449" t="s">
        <v>5916</v>
      </c>
      <c r="E3449" t="s">
        <v>5917</v>
      </c>
      <c r="F3449" t="s">
        <v>15</v>
      </c>
      <c r="G3449" t="s">
        <v>16</v>
      </c>
      <c r="H3449">
        <v>60000000</v>
      </c>
      <c r="I3449">
        <v>6.1</v>
      </c>
      <c r="J3449" t="str">
        <f>IF(ISNUMBER(SEARCH("|",D3449)),LEFT(D3449,SEARCH("|",D3449)-1),D3449)</f>
        <v>Drama</v>
      </c>
      <c r="K3449">
        <f>(C3449-H3449)</f>
        <v>-29936195</v>
      </c>
      <c r="L3449">
        <f>CORREL(H3449:H7234,C3449:C7234)</f>
        <v>-4.8519830897887924E-2</v>
      </c>
    </row>
    <row r="3450" spans="1:12">
      <c r="A3450" t="s">
        <v>2821</v>
      </c>
      <c r="B3450">
        <v>104</v>
      </c>
      <c r="C3450">
        <v>25040293</v>
      </c>
      <c r="D3450" t="s">
        <v>133</v>
      </c>
      <c r="E3450" t="s">
        <v>5918</v>
      </c>
      <c r="F3450" t="s">
        <v>15</v>
      </c>
      <c r="G3450" t="s">
        <v>16</v>
      </c>
      <c r="H3450">
        <v>55000000</v>
      </c>
      <c r="I3450">
        <v>6.6</v>
      </c>
      <c r="J3450" t="str">
        <f>IF(ISNUMBER(SEARCH("|",D3450)),LEFT(D3450,SEARCH("|",D3450)-1),D3450)</f>
        <v>Action</v>
      </c>
      <c r="K3450">
        <f>(C3450-H3450)</f>
        <v>-29959707</v>
      </c>
      <c r="L3450">
        <f>CORREL(H3450:H7235,C3450:C7235)</f>
        <v>-4.857596429219347E-2</v>
      </c>
    </row>
    <row r="3451" spans="1:12">
      <c r="A3451" t="s">
        <v>478</v>
      </c>
      <c r="B3451">
        <v>123</v>
      </c>
      <c r="C3451">
        <v>26838389</v>
      </c>
      <c r="D3451" t="s">
        <v>233</v>
      </c>
      <c r="E3451" t="s">
        <v>5919</v>
      </c>
      <c r="F3451" t="s">
        <v>15</v>
      </c>
      <c r="G3451" t="s">
        <v>16</v>
      </c>
      <c r="H3451">
        <v>57000000</v>
      </c>
      <c r="I3451">
        <v>6.4</v>
      </c>
      <c r="J3451" t="str">
        <f>IF(ISNUMBER(SEARCH("|",D3451)),LEFT(D3451,SEARCH("|",D3451)-1),D3451)</f>
        <v>Comedy</v>
      </c>
      <c r="K3451">
        <f>(C3451-H3451)</f>
        <v>-30161611</v>
      </c>
      <c r="L3451">
        <f>CORREL(H3451:H7236,C3451:C7236)</f>
        <v>-4.8705180866381537E-2</v>
      </c>
    </row>
    <row r="3452" spans="1:12">
      <c r="A3452" t="s">
        <v>951</v>
      </c>
      <c r="B3452">
        <v>102</v>
      </c>
      <c r="C3452">
        <v>7659747</v>
      </c>
      <c r="D3452" t="s">
        <v>377</v>
      </c>
      <c r="E3452" t="s">
        <v>5920</v>
      </c>
      <c r="F3452" t="s">
        <v>15</v>
      </c>
      <c r="G3452" t="s">
        <v>16</v>
      </c>
      <c r="H3452">
        <v>38000000</v>
      </c>
      <c r="I3452">
        <v>5.0999999999999996</v>
      </c>
      <c r="J3452" t="str">
        <f>IF(ISNUMBER(SEARCH("|",D3452)),LEFT(D3452,SEARCH("|",D3452)-1),D3452)</f>
        <v>Action</v>
      </c>
      <c r="K3452">
        <f>(C3452-H3452)</f>
        <v>-30340253</v>
      </c>
      <c r="L3452">
        <f>CORREL(H3452:H7237,C3452:C7237)</f>
        <v>-4.8807929090480186E-2</v>
      </c>
    </row>
    <row r="3453" spans="1:12">
      <c r="A3453" t="s">
        <v>5080</v>
      </c>
      <c r="B3453">
        <v>89</v>
      </c>
      <c r="C3453">
        <v>9652000</v>
      </c>
      <c r="D3453" t="s">
        <v>96</v>
      </c>
      <c r="E3453" t="s">
        <v>5921</v>
      </c>
      <c r="F3453" t="s">
        <v>15</v>
      </c>
      <c r="G3453" t="s">
        <v>16</v>
      </c>
      <c r="H3453">
        <v>40000000</v>
      </c>
      <c r="I3453">
        <v>5.8</v>
      </c>
      <c r="J3453" t="str">
        <f>IF(ISNUMBER(SEARCH("|",D3453)),LEFT(D3453,SEARCH("|",D3453)-1),D3453)</f>
        <v>Comedy</v>
      </c>
      <c r="K3453">
        <f>(C3453-H3453)</f>
        <v>-30348000</v>
      </c>
      <c r="L3453">
        <f>CORREL(H3453:H7238,C3453:C7238)</f>
        <v>-4.9256069339739438E-2</v>
      </c>
    </row>
    <row r="3454" spans="1:12">
      <c r="A3454" t="s">
        <v>431</v>
      </c>
      <c r="B3454">
        <v>114</v>
      </c>
      <c r="C3454">
        <v>4651977</v>
      </c>
      <c r="D3454" t="s">
        <v>256</v>
      </c>
      <c r="E3454" t="s">
        <v>5922</v>
      </c>
      <c r="F3454" t="s">
        <v>15</v>
      </c>
      <c r="G3454" t="s">
        <v>16</v>
      </c>
      <c r="H3454">
        <v>35000000</v>
      </c>
      <c r="I3454">
        <v>6.9</v>
      </c>
      <c r="J3454" t="str">
        <f>IF(ISNUMBER(SEARCH("|",D3454)),LEFT(D3454,SEARCH("|",D3454)-1),D3454)</f>
        <v>Drama</v>
      </c>
      <c r="K3454">
        <f>(C3454-H3454)</f>
        <v>-30348023</v>
      </c>
      <c r="L3454">
        <f>CORREL(H3454:H7239,C3454:C7239)</f>
        <v>-4.9665876420511422E-2</v>
      </c>
    </row>
    <row r="3455" spans="1:12">
      <c r="A3455" t="s">
        <v>4541</v>
      </c>
      <c r="B3455">
        <v>130</v>
      </c>
      <c r="C3455">
        <v>19593740</v>
      </c>
      <c r="D3455" t="s">
        <v>716</v>
      </c>
      <c r="E3455" t="s">
        <v>5923</v>
      </c>
      <c r="F3455" t="s">
        <v>15</v>
      </c>
      <c r="G3455" t="s">
        <v>16</v>
      </c>
      <c r="H3455">
        <v>50000000</v>
      </c>
      <c r="I3455">
        <v>7.5</v>
      </c>
      <c r="J3455" t="str">
        <f>IF(ISNUMBER(SEARCH("|",D3455)),LEFT(D3455,SEARCH("|",D3455)-1),D3455)</f>
        <v>Crime</v>
      </c>
      <c r="K3455">
        <f>(C3455-H3455)</f>
        <v>-30406260</v>
      </c>
      <c r="L3455">
        <f>CORREL(H3455:H7240,C3455:C7240)</f>
        <v>-5.0186741621611027E-2</v>
      </c>
    </row>
    <row r="3456" spans="1:12">
      <c r="A3456" t="s">
        <v>1490</v>
      </c>
      <c r="B3456">
        <v>130</v>
      </c>
      <c r="C3456">
        <v>9589875</v>
      </c>
      <c r="D3456" t="s">
        <v>106</v>
      </c>
      <c r="E3456" t="s">
        <v>5924</v>
      </c>
      <c r="F3456" t="s">
        <v>15</v>
      </c>
      <c r="G3456" t="s">
        <v>16</v>
      </c>
      <c r="H3456">
        <v>40000000</v>
      </c>
      <c r="I3456">
        <v>7.3</v>
      </c>
      <c r="J3456" t="str">
        <f>IF(ISNUMBER(SEARCH("|",D3456)),LEFT(D3456,SEARCH("|",D3456)-1),D3456)</f>
        <v>Biography</v>
      </c>
      <c r="K3456">
        <f>(C3456-H3456)</f>
        <v>-30410125</v>
      </c>
      <c r="L3456">
        <f>CORREL(H3456:H7241,C3456:C7241)</f>
        <v>-5.0412586298593687E-2</v>
      </c>
    </row>
    <row r="3457" spans="1:12">
      <c r="A3457" t="s">
        <v>1431</v>
      </c>
      <c r="B3457">
        <v>330</v>
      </c>
      <c r="C3457">
        <v>4496583</v>
      </c>
      <c r="D3457" t="s">
        <v>326</v>
      </c>
      <c r="E3457" t="s">
        <v>5925</v>
      </c>
      <c r="F3457" t="s">
        <v>15</v>
      </c>
      <c r="G3457" t="s">
        <v>16</v>
      </c>
      <c r="H3457">
        <v>35000000</v>
      </c>
      <c r="I3457">
        <v>8</v>
      </c>
      <c r="J3457" t="str">
        <f>IF(ISNUMBER(SEARCH("|",D3457)),LEFT(D3457,SEARCH("|",D3457)-1),D3457)</f>
        <v>Crime</v>
      </c>
      <c r="K3457">
        <f>(C3457-H3457)</f>
        <v>-30503417</v>
      </c>
      <c r="L3457">
        <f>CORREL(H3457:H7242,C3457:C7242)</f>
        <v>-5.0832473779207611E-2</v>
      </c>
    </row>
    <row r="3458" spans="1:12">
      <c r="A3458" t="s">
        <v>5926</v>
      </c>
      <c r="B3458">
        <v>118</v>
      </c>
      <c r="C3458">
        <v>6482195</v>
      </c>
      <c r="D3458" t="s">
        <v>1137</v>
      </c>
      <c r="E3458" t="s">
        <v>5927</v>
      </c>
      <c r="F3458" t="s">
        <v>15</v>
      </c>
      <c r="G3458" t="s">
        <v>16</v>
      </c>
      <c r="H3458">
        <v>37000000</v>
      </c>
      <c r="I3458">
        <v>6.4</v>
      </c>
      <c r="J3458" t="str">
        <f>IF(ISNUMBER(SEARCH("|",D3458)),LEFT(D3458,SEARCH("|",D3458)-1),D3458)</f>
        <v>Crime</v>
      </c>
      <c r="K3458">
        <f>(C3458-H3458)</f>
        <v>-30517805</v>
      </c>
      <c r="L3458">
        <f>CORREL(H3458:H7243,C3458:C7243)</f>
        <v>-5.1366964134558359E-2</v>
      </c>
    </row>
    <row r="3459" spans="1:12">
      <c r="A3459" t="s">
        <v>1659</v>
      </c>
      <c r="B3459">
        <v>93</v>
      </c>
      <c r="C3459">
        <v>59475623</v>
      </c>
      <c r="D3459" t="s">
        <v>5928</v>
      </c>
      <c r="E3459" t="s">
        <v>5929</v>
      </c>
      <c r="F3459" t="s">
        <v>15</v>
      </c>
      <c r="G3459" t="s">
        <v>16</v>
      </c>
      <c r="H3459">
        <v>90000000</v>
      </c>
      <c r="I3459">
        <v>5.2</v>
      </c>
      <c r="J3459" t="str">
        <f>IF(ISNUMBER(SEARCH("|",D3459)),LEFT(D3459,SEARCH("|",D3459)-1),D3459)</f>
        <v>Comedy</v>
      </c>
      <c r="K3459">
        <f>(C3459-H3459)</f>
        <v>-30524377</v>
      </c>
      <c r="L3459">
        <f>CORREL(H3459:H7244,C3459:C7244)</f>
        <v>-5.1861028684259791E-2</v>
      </c>
    </row>
    <row r="3460" spans="1:12">
      <c r="A3460" t="s">
        <v>1083</v>
      </c>
      <c r="B3460">
        <v>127</v>
      </c>
      <c r="C3460">
        <v>4426297</v>
      </c>
      <c r="D3460" t="s">
        <v>4818</v>
      </c>
      <c r="E3460" t="s">
        <v>5930</v>
      </c>
      <c r="F3460" t="s">
        <v>15</v>
      </c>
      <c r="G3460" t="s">
        <v>16</v>
      </c>
      <c r="H3460">
        <v>35000000</v>
      </c>
      <c r="I3460">
        <v>6.5</v>
      </c>
      <c r="J3460" t="str">
        <f>IF(ISNUMBER(SEARCH("|",D3460)),LEFT(D3460,SEARCH("|",D3460)-1),D3460)</f>
        <v>Adventure</v>
      </c>
      <c r="K3460">
        <f>(C3460-H3460)</f>
        <v>-30573703</v>
      </c>
      <c r="L3460">
        <f>CORREL(H3460:H7245,C3460:C7245)</f>
        <v>-5.1656740861912166E-2</v>
      </c>
    </row>
    <row r="3461" spans="1:12">
      <c r="A3461" t="s">
        <v>5931</v>
      </c>
      <c r="B3461">
        <v>88</v>
      </c>
      <c r="C3461">
        <v>119420252</v>
      </c>
      <c r="D3461" t="s">
        <v>2028</v>
      </c>
      <c r="E3461" t="s">
        <v>5932</v>
      </c>
      <c r="F3461" t="s">
        <v>15</v>
      </c>
      <c r="G3461" t="s">
        <v>16</v>
      </c>
      <c r="H3461">
        <v>150000000</v>
      </c>
      <c r="I3461">
        <v>5.0999999999999996</v>
      </c>
      <c r="J3461" t="str">
        <f>IF(ISNUMBER(SEARCH("|",D3461)),LEFT(D3461,SEARCH("|",D3461)-1),D3461)</f>
        <v>Action</v>
      </c>
      <c r="K3461">
        <f>(C3461-H3461)</f>
        <v>-30579748</v>
      </c>
      <c r="L3461">
        <f>CORREL(H3461:H7246,C3461:C7246)</f>
        <v>-5.2200998439275018E-2</v>
      </c>
    </row>
    <row r="3462" spans="1:12">
      <c r="A3462" t="s">
        <v>352</v>
      </c>
      <c r="B3462">
        <v>128</v>
      </c>
      <c r="C3462">
        <v>39380442</v>
      </c>
      <c r="D3462" t="s">
        <v>1049</v>
      </c>
      <c r="E3462" t="s">
        <v>5933</v>
      </c>
      <c r="F3462" t="s">
        <v>15</v>
      </c>
      <c r="G3462" t="s">
        <v>16</v>
      </c>
      <c r="H3462">
        <v>70000000</v>
      </c>
      <c r="I3462">
        <v>7.1</v>
      </c>
      <c r="J3462" t="str">
        <f>IF(ISNUMBER(SEARCH("|",D3462)),LEFT(D3462,SEARCH("|",D3462)-1),D3462)</f>
        <v>Action</v>
      </c>
      <c r="K3462">
        <f>(C3462-H3462)</f>
        <v>-30619558</v>
      </c>
      <c r="L3462">
        <f>CORREL(H3462:H7247,C3462:C7247)</f>
        <v>-5.2362460878590006E-2</v>
      </c>
    </row>
    <row r="3463" spans="1:12">
      <c r="A3463" t="s">
        <v>455</v>
      </c>
      <c r="B3463">
        <v>105</v>
      </c>
      <c r="C3463">
        <v>1304837</v>
      </c>
      <c r="D3463" t="s">
        <v>80</v>
      </c>
      <c r="E3463" t="s">
        <v>5934</v>
      </c>
      <c r="F3463" t="s">
        <v>15</v>
      </c>
      <c r="G3463" t="s">
        <v>16</v>
      </c>
      <c r="H3463">
        <v>32000000</v>
      </c>
      <c r="I3463">
        <v>6.1</v>
      </c>
      <c r="J3463" t="str">
        <f>IF(ISNUMBER(SEARCH("|",D3463)),LEFT(D3463,SEARCH("|",D3463)-1),D3463)</f>
        <v>Drama</v>
      </c>
      <c r="K3463">
        <f>(C3463-H3463)</f>
        <v>-30695163</v>
      </c>
      <c r="L3463">
        <f>CORREL(H3463:H7248,C3463:C7248)</f>
        <v>-5.2307587738991496E-2</v>
      </c>
    </row>
    <row r="3464" spans="1:12">
      <c r="A3464" t="s">
        <v>1754</v>
      </c>
      <c r="B3464">
        <v>116</v>
      </c>
      <c r="C3464">
        <v>53215979</v>
      </c>
      <c r="D3464" t="s">
        <v>303</v>
      </c>
      <c r="E3464" t="s">
        <v>5935</v>
      </c>
      <c r="F3464" t="s">
        <v>15</v>
      </c>
      <c r="G3464" t="s">
        <v>16</v>
      </c>
      <c r="H3464">
        <v>84000000</v>
      </c>
      <c r="I3464">
        <v>6.7</v>
      </c>
      <c r="J3464" t="str">
        <f>IF(ISNUMBER(SEARCH("|",D3464)),LEFT(D3464,SEARCH("|",D3464)-1),D3464)</f>
        <v>Action</v>
      </c>
      <c r="K3464">
        <f>(C3464-H3464)</f>
        <v>-30784021</v>
      </c>
      <c r="L3464">
        <f>CORREL(H3464:H7249,C3464:C7249)</f>
        <v>-5.2932020602809528E-2</v>
      </c>
    </row>
    <row r="3465" spans="1:12">
      <c r="A3465" t="s">
        <v>2351</v>
      </c>
      <c r="B3465">
        <v>87</v>
      </c>
      <c r="C3465">
        <v>29136626</v>
      </c>
      <c r="D3465" t="s">
        <v>3022</v>
      </c>
      <c r="E3465" t="s">
        <v>5936</v>
      </c>
      <c r="F3465" t="s">
        <v>15</v>
      </c>
      <c r="G3465" t="s">
        <v>16</v>
      </c>
      <c r="H3465">
        <v>60000000</v>
      </c>
      <c r="I3465">
        <v>5.7</v>
      </c>
      <c r="J3465" t="str">
        <f>IF(ISNUMBER(SEARCH("|",D3465)),LEFT(D3465,SEARCH("|",D3465)-1),D3465)</f>
        <v>Action</v>
      </c>
      <c r="K3465">
        <f>(C3465-H3465)</f>
        <v>-30863374</v>
      </c>
      <c r="L3465">
        <f>CORREL(H3465:H7250,C3465:C7250)</f>
        <v>-5.2755289550302599E-2</v>
      </c>
    </row>
    <row r="3466" spans="1:12">
      <c r="A3466" t="s">
        <v>5937</v>
      </c>
      <c r="B3466">
        <v>80</v>
      </c>
      <c r="C3466">
        <v>84961</v>
      </c>
      <c r="D3466" t="s">
        <v>5243</v>
      </c>
      <c r="E3466" t="s">
        <v>5938</v>
      </c>
      <c r="F3466" t="s">
        <v>404</v>
      </c>
      <c r="G3466" t="s">
        <v>1190</v>
      </c>
      <c r="H3466">
        <v>31000000</v>
      </c>
      <c r="I3466">
        <v>7.9</v>
      </c>
      <c r="J3466" t="str">
        <f>IF(ISNUMBER(SEARCH("|",D3466)),LEFT(D3466,SEARCH("|",D3466)-1),D3466)</f>
        <v>Action</v>
      </c>
      <c r="K3466">
        <f>(C3466-H3466)</f>
        <v>-30915039</v>
      </c>
      <c r="L3466">
        <f>CORREL(H3466:H7251,C3466:C7251)</f>
        <v>-5.2834313698706427E-2</v>
      </c>
    </row>
    <row r="3467" spans="1:12">
      <c r="A3467" t="s">
        <v>3254</v>
      </c>
      <c r="B3467">
        <v>124</v>
      </c>
      <c r="C3467">
        <v>89021735</v>
      </c>
      <c r="D3467" t="s">
        <v>1582</v>
      </c>
      <c r="E3467" t="s">
        <v>5939</v>
      </c>
      <c r="F3467" t="s">
        <v>15</v>
      </c>
      <c r="G3467" t="s">
        <v>16</v>
      </c>
      <c r="H3467">
        <v>120000000</v>
      </c>
      <c r="I3467">
        <v>7</v>
      </c>
      <c r="J3467" t="str">
        <f>IF(ISNUMBER(SEARCH("|",D3467)),LEFT(D3467,SEARCH("|",D3467)-1),D3467)</f>
        <v>Action</v>
      </c>
      <c r="K3467">
        <f>(C3467-H3467)</f>
        <v>-30978265</v>
      </c>
      <c r="L3467">
        <f>CORREL(H3467:H7252,C3467:C7252)</f>
        <v>-5.3495941076213048E-2</v>
      </c>
    </row>
    <row r="3468" spans="1:12">
      <c r="A3468" t="s">
        <v>727</v>
      </c>
      <c r="B3468">
        <v>131</v>
      </c>
      <c r="C3468">
        <v>25528495</v>
      </c>
      <c r="D3468" t="s">
        <v>5940</v>
      </c>
      <c r="E3468" t="s">
        <v>5941</v>
      </c>
      <c r="F3468" t="s">
        <v>15</v>
      </c>
      <c r="G3468" t="s">
        <v>153</v>
      </c>
      <c r="H3468">
        <v>57000000</v>
      </c>
      <c r="I3468">
        <v>5.9</v>
      </c>
      <c r="J3468" t="str">
        <f>IF(ISNUMBER(SEARCH("|",D3468)),LEFT(D3468,SEARCH("|",D3468)-1),D3468)</f>
        <v>Drama</v>
      </c>
      <c r="K3468">
        <f>(C3468-H3468)</f>
        <v>-31471505</v>
      </c>
      <c r="L3468">
        <f>CORREL(H3468:H7253,C3468:C7253)</f>
        <v>-5.3309293205128942E-2</v>
      </c>
    </row>
    <row r="3469" spans="1:12">
      <c r="A3469" t="s">
        <v>5942</v>
      </c>
      <c r="B3469">
        <v>75</v>
      </c>
      <c r="C3469">
        <v>15519841</v>
      </c>
      <c r="D3469" t="s">
        <v>118</v>
      </c>
      <c r="E3469" t="s">
        <v>5943</v>
      </c>
      <c r="F3469" t="s">
        <v>15</v>
      </c>
      <c r="G3469" t="s">
        <v>16</v>
      </c>
      <c r="H3469">
        <v>47000000</v>
      </c>
      <c r="I3469">
        <v>4.5</v>
      </c>
      <c r="J3469" t="str">
        <f>IF(ISNUMBER(SEARCH("|",D3469)),LEFT(D3469,SEARCH("|",D3469)-1),D3469)</f>
        <v>Adventure</v>
      </c>
      <c r="K3469">
        <f>(C3469-H3469)</f>
        <v>-31480159</v>
      </c>
      <c r="L3469">
        <f>CORREL(H3469:H7254,C3469:C7254)</f>
        <v>-5.344481990157654E-2</v>
      </c>
    </row>
    <row r="3470" spans="1:12">
      <c r="A3470" t="s">
        <v>879</v>
      </c>
      <c r="B3470">
        <v>105</v>
      </c>
      <c r="C3470">
        <v>37516013</v>
      </c>
      <c r="D3470" t="s">
        <v>2352</v>
      </c>
      <c r="E3470" t="s">
        <v>5944</v>
      </c>
      <c r="F3470" t="s">
        <v>15</v>
      </c>
      <c r="G3470" t="s">
        <v>16</v>
      </c>
      <c r="H3470">
        <v>69000000</v>
      </c>
      <c r="I3470">
        <v>5.9</v>
      </c>
      <c r="J3470" t="str">
        <f>IF(ISNUMBER(SEARCH("|",D3470)),LEFT(D3470,SEARCH("|",D3470)-1),D3470)</f>
        <v>Action</v>
      </c>
      <c r="K3470">
        <f>(C3470-H3470)</f>
        <v>-31483987</v>
      </c>
      <c r="L3470">
        <f>CORREL(H3470:H7255,C3470:C7255)</f>
        <v>-5.3762513743573673E-2</v>
      </c>
    </row>
    <row r="3471" spans="1:12">
      <c r="A3471" t="s">
        <v>2605</v>
      </c>
      <c r="B3471">
        <v>110</v>
      </c>
      <c r="C3471">
        <v>18472363</v>
      </c>
      <c r="D3471" t="s">
        <v>540</v>
      </c>
      <c r="E3471" t="s">
        <v>5945</v>
      </c>
      <c r="F3471" t="s">
        <v>15</v>
      </c>
      <c r="G3471" t="s">
        <v>16</v>
      </c>
      <c r="H3471">
        <v>50000000</v>
      </c>
      <c r="I3471">
        <v>5.8</v>
      </c>
      <c r="J3471" t="str">
        <f>IF(ISNUMBER(SEARCH("|",D3471)),LEFT(D3471,SEARCH("|",D3471)-1),D3471)</f>
        <v>Action</v>
      </c>
      <c r="K3471">
        <f>(C3471-H3471)</f>
        <v>-31527637</v>
      </c>
      <c r="L3471">
        <f>CORREL(H3471:H7256,C3471:C7256)</f>
        <v>-5.3729218904251731E-2</v>
      </c>
    </row>
    <row r="3472" spans="1:12">
      <c r="A3472" t="s">
        <v>1722</v>
      </c>
      <c r="B3472">
        <v>106</v>
      </c>
      <c r="C3472">
        <v>168368427</v>
      </c>
      <c r="D3472" t="s">
        <v>108</v>
      </c>
      <c r="E3472" t="s">
        <v>5946</v>
      </c>
      <c r="F3472" t="s">
        <v>15</v>
      </c>
      <c r="G3472" t="s">
        <v>153</v>
      </c>
      <c r="H3472">
        <v>200000000</v>
      </c>
      <c r="I3472">
        <v>6.7</v>
      </c>
      <c r="J3472" t="str">
        <f>IF(ISNUMBER(SEARCH("|",D3472)),LEFT(D3472,SEARCH("|",D3472)-1),D3472)</f>
        <v>Action</v>
      </c>
      <c r="K3472">
        <f>(C3472-H3472)</f>
        <v>-31631573</v>
      </c>
      <c r="L3472">
        <f>CORREL(H3472:H7257,C3472:C7257)</f>
        <v>-5.3992222374873555E-2</v>
      </c>
    </row>
    <row r="3473" spans="1:12">
      <c r="A3473" t="s">
        <v>2125</v>
      </c>
      <c r="B3473">
        <v>127</v>
      </c>
      <c r="C3473">
        <v>38345403</v>
      </c>
      <c r="D3473" t="s">
        <v>2323</v>
      </c>
      <c r="E3473" t="s">
        <v>5947</v>
      </c>
      <c r="F3473" t="s">
        <v>15</v>
      </c>
      <c r="G3473" t="s">
        <v>153</v>
      </c>
      <c r="H3473">
        <v>70000000</v>
      </c>
      <c r="I3473">
        <v>7.7</v>
      </c>
      <c r="J3473" t="str">
        <f>IF(ISNUMBER(SEARCH("|",D3473)),LEFT(D3473,SEARCH("|",D3473)-1),D3473)</f>
        <v>Adventure</v>
      </c>
      <c r="K3473">
        <f>(C3473-H3473)</f>
        <v>-31654597</v>
      </c>
      <c r="L3473">
        <f>CORREL(H3473:H7258,C3473:C7258)</f>
        <v>-5.5445241900521032E-2</v>
      </c>
    </row>
    <row r="3474" spans="1:12">
      <c r="A3474" t="s">
        <v>1115</v>
      </c>
      <c r="B3474">
        <v>121</v>
      </c>
      <c r="C3474">
        <v>33328051</v>
      </c>
      <c r="D3474" t="s">
        <v>1645</v>
      </c>
      <c r="E3474" t="s">
        <v>5948</v>
      </c>
      <c r="F3474" t="s">
        <v>15</v>
      </c>
      <c r="G3474" t="s">
        <v>16</v>
      </c>
      <c r="H3474">
        <v>65000000</v>
      </c>
      <c r="I3474">
        <v>6.7</v>
      </c>
      <c r="J3474" t="str">
        <f>IF(ISNUMBER(SEARCH("|",D3474)),LEFT(D3474,SEARCH("|",D3474)-1),D3474)</f>
        <v>Action</v>
      </c>
      <c r="K3474">
        <f>(C3474-H3474)</f>
        <v>-31671949</v>
      </c>
      <c r="L3474">
        <f>CORREL(H3474:H7259,C3474:C7259)</f>
        <v>-5.5396111093525616E-2</v>
      </c>
    </row>
    <row r="3475" spans="1:12">
      <c r="A3475" t="s">
        <v>2106</v>
      </c>
      <c r="B3475">
        <v>114</v>
      </c>
      <c r="C3475">
        <v>58229120</v>
      </c>
      <c r="D3475" t="s">
        <v>5949</v>
      </c>
      <c r="E3475" t="s">
        <v>5950</v>
      </c>
      <c r="F3475" t="s">
        <v>15</v>
      </c>
      <c r="G3475" t="s">
        <v>16</v>
      </c>
      <c r="H3475">
        <v>90000000</v>
      </c>
      <c r="I3475">
        <v>7.3</v>
      </c>
      <c r="J3475" t="str">
        <f>IF(ISNUMBER(SEARCH("|",D3475)),LEFT(D3475,SEARCH("|",D3475)-1),D3475)</f>
        <v>Adventure</v>
      </c>
      <c r="K3475">
        <f>(C3475-H3475)</f>
        <v>-31770880</v>
      </c>
      <c r="L3475">
        <f>CORREL(H3475:H7260,C3475:C7260)</f>
        <v>-5.5412028180219078E-2</v>
      </c>
    </row>
    <row r="3476" spans="1:12">
      <c r="A3476" t="s">
        <v>452</v>
      </c>
      <c r="B3476">
        <v>162</v>
      </c>
      <c r="C3476">
        <v>33048353</v>
      </c>
      <c r="D3476" t="s">
        <v>5951</v>
      </c>
      <c r="E3476" t="s">
        <v>5952</v>
      </c>
      <c r="F3476" t="s">
        <v>15</v>
      </c>
      <c r="G3476" t="s">
        <v>16</v>
      </c>
      <c r="H3476">
        <v>65000000</v>
      </c>
      <c r="I3476">
        <v>7.7</v>
      </c>
      <c r="J3476" t="str">
        <f>IF(ISNUMBER(SEARCH("|",D3476)),LEFT(D3476,SEARCH("|",D3476)-1),D3476)</f>
        <v>Crime</v>
      </c>
      <c r="K3476">
        <f>(C3476-H3476)</f>
        <v>-31951647</v>
      </c>
      <c r="L3476">
        <f>CORREL(H3476:H7261,C3476:C7261)</f>
        <v>-5.5194190695359635E-2</v>
      </c>
    </row>
    <row r="3477" spans="1:12">
      <c r="A3477" t="s">
        <v>1591</v>
      </c>
      <c r="B3477">
        <v>113</v>
      </c>
      <c r="C3477">
        <v>28031250</v>
      </c>
      <c r="D3477" t="s">
        <v>947</v>
      </c>
      <c r="E3477" t="s">
        <v>5953</v>
      </c>
      <c r="F3477" t="s">
        <v>15</v>
      </c>
      <c r="G3477" t="s">
        <v>153</v>
      </c>
      <c r="H3477">
        <v>60000000</v>
      </c>
      <c r="I3477">
        <v>5.2</v>
      </c>
      <c r="J3477" t="str">
        <f>IF(ISNUMBER(SEARCH("|",D3477)),LEFT(D3477,SEARCH("|",D3477)-1),D3477)</f>
        <v>Action</v>
      </c>
      <c r="K3477">
        <f>(C3477-H3477)</f>
        <v>-31968750</v>
      </c>
      <c r="L3477">
        <f>CORREL(H3477:H7262,C3477:C7262)</f>
        <v>-5.5213082544875516E-2</v>
      </c>
    </row>
    <row r="3478" spans="1:12">
      <c r="A3478" t="s">
        <v>4926</v>
      </c>
      <c r="B3478">
        <v>122</v>
      </c>
      <c r="C3478">
        <v>6594136</v>
      </c>
      <c r="D3478" t="s">
        <v>5954</v>
      </c>
      <c r="E3478" t="s">
        <v>5955</v>
      </c>
      <c r="F3478" t="s">
        <v>404</v>
      </c>
      <c r="G3478" t="s">
        <v>1814</v>
      </c>
      <c r="H3478">
        <v>38600000</v>
      </c>
      <c r="I3478">
        <v>6.5</v>
      </c>
      <c r="J3478" t="str">
        <f>IF(ISNUMBER(SEARCH("|",D3478)),LEFT(D3478,SEARCH("|",D3478)-1),D3478)</f>
        <v>Action</v>
      </c>
      <c r="K3478">
        <f>(C3478-H3478)</f>
        <v>-32005864</v>
      </c>
      <c r="L3478">
        <f>CORREL(H3478:H7263,C3478:C7263)</f>
        <v>-5.530768574922712E-2</v>
      </c>
    </row>
    <row r="3479" spans="1:12">
      <c r="A3479" t="s">
        <v>5458</v>
      </c>
      <c r="B3479">
        <v>136</v>
      </c>
      <c r="C3479">
        <v>37901509</v>
      </c>
      <c r="D3479" t="s">
        <v>4909</v>
      </c>
      <c r="E3479" t="s">
        <v>5956</v>
      </c>
      <c r="F3479" t="s">
        <v>15</v>
      </c>
      <c r="G3479" t="s">
        <v>16</v>
      </c>
      <c r="H3479">
        <v>70000000</v>
      </c>
      <c r="I3479">
        <v>7</v>
      </c>
      <c r="J3479" t="str">
        <f>IF(ISNUMBER(SEARCH("|",D3479)),LEFT(D3479,SEARCH("|",D3479)-1),D3479)</f>
        <v>Adventure</v>
      </c>
      <c r="K3479">
        <f>(C3479-H3479)</f>
        <v>-32098491</v>
      </c>
      <c r="L3479">
        <f>CORREL(H3479:H7264,C3479:C7264)</f>
        <v>-5.5832294441554811E-2</v>
      </c>
    </row>
    <row r="3480" spans="1:12">
      <c r="A3480" t="s">
        <v>325</v>
      </c>
      <c r="B3480">
        <v>123</v>
      </c>
      <c r="C3480">
        <v>25900000</v>
      </c>
      <c r="D3480" t="s">
        <v>2346</v>
      </c>
      <c r="E3480" t="s">
        <v>5957</v>
      </c>
      <c r="F3480" t="s">
        <v>15</v>
      </c>
      <c r="G3480" t="s">
        <v>16</v>
      </c>
      <c r="H3480">
        <v>58000000</v>
      </c>
      <c r="I3480">
        <v>6.5</v>
      </c>
      <c r="J3480" t="str">
        <f>IF(ISNUMBER(SEARCH("|",D3480)),LEFT(D3480,SEARCH("|",D3480)-1),D3480)</f>
        <v>Crime</v>
      </c>
      <c r="K3480">
        <f>(C3480-H3480)</f>
        <v>-32100000</v>
      </c>
      <c r="L3480">
        <f>CORREL(H3480:H7265,C3480:C7265)</f>
        <v>-5.5788142292023869E-2</v>
      </c>
    </row>
    <row r="3481" spans="1:12">
      <c r="A3481" t="s">
        <v>415</v>
      </c>
      <c r="B3481">
        <v>172</v>
      </c>
      <c r="C3481">
        <v>22843047</v>
      </c>
      <c r="D3481" t="s">
        <v>5958</v>
      </c>
      <c r="E3481" t="s">
        <v>5959</v>
      </c>
      <c r="F3481" t="s">
        <v>15</v>
      </c>
      <c r="G3481" t="s">
        <v>16</v>
      </c>
      <c r="H3481">
        <v>55000000</v>
      </c>
      <c r="I3481">
        <v>5.9</v>
      </c>
      <c r="J3481" t="str">
        <f>IF(ISNUMBER(SEARCH("|",D3481)),LEFT(D3481,SEARCH("|",D3481)-1),D3481)</f>
        <v>Drama</v>
      </c>
      <c r="K3481">
        <f>(C3481-H3481)</f>
        <v>-32156953</v>
      </c>
      <c r="L3481">
        <f>CORREL(H3481:H7266,C3481:C7266)</f>
        <v>-5.592059482400643E-2</v>
      </c>
    </row>
    <row r="3482" spans="1:12">
      <c r="A3482" t="s">
        <v>5960</v>
      </c>
      <c r="B3482">
        <v>106</v>
      </c>
      <c r="C3482">
        <v>37760080</v>
      </c>
      <c r="D3482" t="s">
        <v>1287</v>
      </c>
      <c r="E3482" t="s">
        <v>5961</v>
      </c>
      <c r="F3482" t="s">
        <v>15</v>
      </c>
      <c r="G3482" t="s">
        <v>16</v>
      </c>
      <c r="H3482">
        <v>70000000</v>
      </c>
      <c r="I3482">
        <v>6.1</v>
      </c>
      <c r="J3482" t="str">
        <f>IF(ISNUMBER(SEARCH("|",D3482)),LEFT(D3482,SEARCH("|",D3482)-1),D3482)</f>
        <v>Action</v>
      </c>
      <c r="K3482">
        <f>(C3482-H3482)</f>
        <v>-32239920</v>
      </c>
      <c r="L3482">
        <f>CORREL(H3482:H7267,C3482:C7267)</f>
        <v>-5.6107681342945789E-2</v>
      </c>
    </row>
    <row r="3483" spans="1:12">
      <c r="A3483" t="s">
        <v>115</v>
      </c>
      <c r="B3483">
        <v>106</v>
      </c>
      <c r="C3483">
        <v>37754208</v>
      </c>
      <c r="D3483" t="s">
        <v>1985</v>
      </c>
      <c r="E3483" t="s">
        <v>5962</v>
      </c>
      <c r="F3483" t="s">
        <v>15</v>
      </c>
      <c r="G3483" t="s">
        <v>16</v>
      </c>
      <c r="H3483">
        <v>70000000</v>
      </c>
      <c r="I3483">
        <v>6.3</v>
      </c>
      <c r="J3483" t="str">
        <f>IF(ISNUMBER(SEARCH("|",D3483)),LEFT(D3483,SEARCH("|",D3483)-1),D3483)</f>
        <v>Action</v>
      </c>
      <c r="K3483">
        <f>(C3483-H3483)</f>
        <v>-32245792</v>
      </c>
      <c r="L3483">
        <f>CORREL(H3483:H7268,C3483:C7268)</f>
        <v>-5.606560897747085E-2</v>
      </c>
    </row>
    <row r="3484" spans="1:12">
      <c r="A3484" t="s">
        <v>1363</v>
      </c>
      <c r="B3484">
        <v>123</v>
      </c>
      <c r="C3484">
        <v>7689458</v>
      </c>
      <c r="D3484" t="s">
        <v>5963</v>
      </c>
      <c r="E3484" t="s">
        <v>5964</v>
      </c>
      <c r="F3484" t="s">
        <v>15</v>
      </c>
      <c r="G3484" t="s">
        <v>153</v>
      </c>
      <c r="H3484">
        <v>40000000</v>
      </c>
      <c r="I3484">
        <v>6.8</v>
      </c>
      <c r="J3484" t="str">
        <f>IF(ISNUMBER(SEARCH("|",D3484)),LEFT(D3484,SEARCH("|",D3484)-1),D3484)</f>
        <v>Adventure</v>
      </c>
      <c r="K3484">
        <f>(C3484-H3484)</f>
        <v>-32310542</v>
      </c>
      <c r="L3484">
        <f>CORREL(H3484:H7269,C3484:C7269)</f>
        <v>-5.602333224715024E-2</v>
      </c>
    </row>
    <row r="3485" spans="1:12">
      <c r="A3485" t="s">
        <v>2654</v>
      </c>
      <c r="B3485">
        <v>103</v>
      </c>
      <c r="C3485">
        <v>67631157</v>
      </c>
      <c r="D3485" t="s">
        <v>5965</v>
      </c>
      <c r="E3485" t="s">
        <v>5966</v>
      </c>
      <c r="F3485" t="s">
        <v>15</v>
      </c>
      <c r="G3485" t="s">
        <v>16</v>
      </c>
      <c r="H3485">
        <v>100000000</v>
      </c>
      <c r="I3485">
        <v>6</v>
      </c>
      <c r="J3485" t="str">
        <f>IF(ISNUMBER(SEARCH("|",D3485)),LEFT(D3485,SEARCH("|",D3485)-1),D3485)</f>
        <v>Action</v>
      </c>
      <c r="K3485">
        <f>(C3485-H3485)</f>
        <v>-32368843</v>
      </c>
      <c r="L3485">
        <f>CORREL(H3485:H7270,C3485:C7270)</f>
        <v>-5.6532584729724562E-2</v>
      </c>
    </row>
    <row r="3486" spans="1:12">
      <c r="A3486" t="s">
        <v>1431</v>
      </c>
      <c r="B3486">
        <v>135</v>
      </c>
      <c r="C3486">
        <v>32598931</v>
      </c>
      <c r="D3486" t="s">
        <v>1049</v>
      </c>
      <c r="E3486" t="s">
        <v>5967</v>
      </c>
      <c r="F3486" t="s">
        <v>15</v>
      </c>
      <c r="G3486" t="s">
        <v>16</v>
      </c>
      <c r="H3486">
        <v>65000000</v>
      </c>
      <c r="I3486">
        <v>6.2</v>
      </c>
      <c r="J3486" t="str">
        <f>IF(ISNUMBER(SEARCH("|",D3486)),LEFT(D3486,SEARCH("|",D3486)-1),D3486)</f>
        <v>Action</v>
      </c>
      <c r="K3486">
        <f>(C3486-H3486)</f>
        <v>-32401069</v>
      </c>
      <c r="L3486">
        <f>CORREL(H3486:H7271,C3486:C7271)</f>
        <v>-5.6274592265161502E-2</v>
      </c>
    </row>
    <row r="3487" spans="1:12">
      <c r="A3487" t="s">
        <v>295</v>
      </c>
      <c r="B3487">
        <v>122</v>
      </c>
      <c r="C3487">
        <v>22362500</v>
      </c>
      <c r="D3487" t="s">
        <v>65</v>
      </c>
      <c r="E3487" t="s">
        <v>5968</v>
      </c>
      <c r="F3487" t="s">
        <v>15</v>
      </c>
      <c r="G3487" t="s">
        <v>16</v>
      </c>
      <c r="H3487">
        <v>55000000</v>
      </c>
      <c r="I3487">
        <v>6.1</v>
      </c>
      <c r="J3487" t="str">
        <f>IF(ISNUMBER(SEARCH("|",D3487)),LEFT(D3487,SEARCH("|",D3487)-1),D3487)</f>
        <v>Comedy</v>
      </c>
      <c r="K3487">
        <f>(C3487-H3487)</f>
        <v>-32637500</v>
      </c>
      <c r="L3487">
        <f>CORREL(H3487:H7272,C3487:C7272)</f>
        <v>-5.6302617497329725E-2</v>
      </c>
    </row>
    <row r="3488" spans="1:12">
      <c r="A3488" t="s">
        <v>5969</v>
      </c>
      <c r="B3488">
        <v>105</v>
      </c>
      <c r="C3488">
        <v>35324232</v>
      </c>
      <c r="D3488" t="s">
        <v>1134</v>
      </c>
      <c r="E3488" t="s">
        <v>5970</v>
      </c>
      <c r="F3488" t="s">
        <v>15</v>
      </c>
      <c r="G3488" t="s">
        <v>16</v>
      </c>
      <c r="H3488">
        <v>68000000</v>
      </c>
      <c r="I3488">
        <v>5.6</v>
      </c>
      <c r="J3488" t="str">
        <f>IF(ISNUMBER(SEARCH("|",D3488)),LEFT(D3488,SEARCH("|",D3488)-1),D3488)</f>
        <v>Action</v>
      </c>
      <c r="K3488">
        <f>(C3488-H3488)</f>
        <v>-32675768</v>
      </c>
      <c r="L3488">
        <f>CORREL(H3488:H7273,C3488:C7273)</f>
        <v>-5.6501841176995971E-2</v>
      </c>
    </row>
    <row r="3489" spans="1:12">
      <c r="A3489" t="s">
        <v>580</v>
      </c>
      <c r="B3489">
        <v>136</v>
      </c>
      <c r="C3489">
        <v>67286731</v>
      </c>
      <c r="D3489" t="s">
        <v>5021</v>
      </c>
      <c r="E3489" t="s">
        <v>5971</v>
      </c>
      <c r="F3489" t="s">
        <v>15</v>
      </c>
      <c r="G3489" t="s">
        <v>16</v>
      </c>
      <c r="H3489">
        <v>100000000</v>
      </c>
      <c r="I3489">
        <v>6.7</v>
      </c>
      <c r="J3489" t="str">
        <f>IF(ISNUMBER(SEARCH("|",D3489)),LEFT(D3489,SEARCH("|",D3489)-1),D3489)</f>
        <v>Action</v>
      </c>
      <c r="K3489">
        <f>(C3489-H3489)</f>
        <v>-32713269</v>
      </c>
      <c r="L3489">
        <f>CORREL(H3489:H7274,C3489:C7274)</f>
        <v>-5.649160437742768E-2</v>
      </c>
    </row>
    <row r="3490" spans="1:12">
      <c r="A3490" t="s">
        <v>211</v>
      </c>
      <c r="B3490">
        <v>74</v>
      </c>
      <c r="C3490">
        <v>7262288</v>
      </c>
      <c r="D3490" t="s">
        <v>1259</v>
      </c>
      <c r="E3490" t="s">
        <v>5972</v>
      </c>
      <c r="F3490" t="s">
        <v>15</v>
      </c>
      <c r="G3490" t="s">
        <v>16</v>
      </c>
      <c r="H3490">
        <v>40000000</v>
      </c>
      <c r="I3490">
        <v>6.5</v>
      </c>
      <c r="J3490" t="str">
        <f>IF(ISNUMBER(SEARCH("|",D3490)),LEFT(D3490,SEARCH("|",D3490)-1),D3490)</f>
        <v>Comedy</v>
      </c>
      <c r="K3490">
        <f>(C3490-H3490)</f>
        <v>-32737712</v>
      </c>
      <c r="L3490">
        <f>CORREL(H3490:H7275,C3490:C7275)</f>
        <v>-5.6228885700977269E-2</v>
      </c>
    </row>
    <row r="3491" spans="1:12">
      <c r="A3491" t="s">
        <v>5973</v>
      </c>
      <c r="B3491">
        <v>121</v>
      </c>
      <c r="C3491">
        <v>2221994</v>
      </c>
      <c r="D3491" t="s">
        <v>628</v>
      </c>
      <c r="E3491" t="s">
        <v>5974</v>
      </c>
      <c r="F3491" t="s">
        <v>15</v>
      </c>
      <c r="G3491" t="s">
        <v>3484</v>
      </c>
      <c r="H3491">
        <v>35000000</v>
      </c>
      <c r="I3491">
        <v>6.4</v>
      </c>
      <c r="J3491" t="str">
        <f>IF(ISNUMBER(SEARCH("|",D3491)),LEFT(D3491,SEARCH("|",D3491)-1),D3491)</f>
        <v>Action</v>
      </c>
      <c r="K3491">
        <f>(C3491-H3491)</f>
        <v>-32778006</v>
      </c>
      <c r="L3491">
        <f>CORREL(H3491:H7276,C3491:C7276)</f>
        <v>-5.6755106855254533E-2</v>
      </c>
    </row>
    <row r="3492" spans="1:12">
      <c r="A3492" t="s">
        <v>5818</v>
      </c>
      <c r="B3492">
        <v>105</v>
      </c>
      <c r="C3492">
        <v>99462</v>
      </c>
      <c r="D3492" t="s">
        <v>5975</v>
      </c>
      <c r="E3492" t="s">
        <v>5976</v>
      </c>
      <c r="F3492" t="s">
        <v>15</v>
      </c>
      <c r="G3492" t="s">
        <v>357</v>
      </c>
      <c r="H3492">
        <v>33000000</v>
      </c>
      <c r="I3492">
        <v>7.1</v>
      </c>
      <c r="J3492" t="str">
        <f>IF(ISNUMBER(SEARCH("|",D3492)),LEFT(D3492,SEARCH("|",D3492)-1),D3492)</f>
        <v>Action</v>
      </c>
      <c r="K3492">
        <f>(C3492-H3492)</f>
        <v>-32900538</v>
      </c>
      <c r="L3492">
        <f>CORREL(H3492:H7277,C3492:C7277)</f>
        <v>-5.741477475211338E-2</v>
      </c>
    </row>
    <row r="3493" spans="1:12">
      <c r="A3493" t="s">
        <v>232</v>
      </c>
      <c r="B3493">
        <v>133</v>
      </c>
      <c r="C3493">
        <v>31054924</v>
      </c>
      <c r="D3493" t="s">
        <v>2040</v>
      </c>
      <c r="E3493" t="s">
        <v>5977</v>
      </c>
      <c r="F3493" t="s">
        <v>15</v>
      </c>
      <c r="G3493" t="s">
        <v>16</v>
      </c>
      <c r="H3493">
        <v>64000000</v>
      </c>
      <c r="I3493">
        <v>5.0999999999999996</v>
      </c>
      <c r="J3493" t="str">
        <f>IF(ISNUMBER(SEARCH("|",D3493)),LEFT(D3493,SEARCH("|",D3493)-1),D3493)</f>
        <v>Drama</v>
      </c>
      <c r="K3493">
        <f>(C3493-H3493)</f>
        <v>-32945076</v>
      </c>
      <c r="L3493">
        <f>CORREL(H3493:H7278,C3493:C7278)</f>
        <v>-5.8137924533877547E-2</v>
      </c>
    </row>
    <row r="3494" spans="1:12">
      <c r="A3494" t="s">
        <v>4992</v>
      </c>
      <c r="B3494">
        <v>107</v>
      </c>
      <c r="C3494">
        <v>12026670</v>
      </c>
      <c r="D3494" t="s">
        <v>215</v>
      </c>
      <c r="E3494" t="s">
        <v>5978</v>
      </c>
      <c r="F3494" t="s">
        <v>15</v>
      </c>
      <c r="G3494" t="s">
        <v>16</v>
      </c>
      <c r="H3494">
        <v>45000000</v>
      </c>
      <c r="I3494">
        <v>6.4</v>
      </c>
      <c r="J3494" t="str">
        <f>IF(ISNUMBER(SEARCH("|",D3494)),LEFT(D3494,SEARCH("|",D3494)-1),D3494)</f>
        <v>Action</v>
      </c>
      <c r="K3494">
        <f>(C3494-H3494)</f>
        <v>-32973330</v>
      </c>
      <c r="L3494">
        <f>CORREL(H3494:H7279,C3494:C7279)</f>
        <v>-5.8194513791515717E-2</v>
      </c>
    </row>
    <row r="3495" spans="1:12">
      <c r="A3495" t="s">
        <v>4732</v>
      </c>
      <c r="B3495">
        <v>95</v>
      </c>
      <c r="C3495">
        <v>2954405</v>
      </c>
      <c r="D3495" t="s">
        <v>3465</v>
      </c>
      <c r="E3495" t="s">
        <v>5979</v>
      </c>
      <c r="F3495" t="s">
        <v>15</v>
      </c>
      <c r="G3495" t="s">
        <v>16</v>
      </c>
      <c r="H3495">
        <v>36000000</v>
      </c>
      <c r="I3495">
        <v>5.3</v>
      </c>
      <c r="J3495" t="str">
        <f>IF(ISNUMBER(SEARCH("|",D3495)),LEFT(D3495,SEARCH("|",D3495)-1),D3495)</f>
        <v>Biography</v>
      </c>
      <c r="K3495">
        <f>(C3495-H3495)</f>
        <v>-33045595</v>
      </c>
      <c r="L3495">
        <f>CORREL(H3495:H7280,C3495:C7280)</f>
        <v>-5.8622894396157262E-2</v>
      </c>
    </row>
    <row r="3496" spans="1:12">
      <c r="A3496" t="s">
        <v>501</v>
      </c>
      <c r="B3496">
        <v>116</v>
      </c>
      <c r="C3496">
        <v>36931089</v>
      </c>
      <c r="D3496" t="s">
        <v>96</v>
      </c>
      <c r="E3496" t="s">
        <v>5980</v>
      </c>
      <c r="F3496" t="s">
        <v>15</v>
      </c>
      <c r="G3496" t="s">
        <v>16</v>
      </c>
      <c r="H3496">
        <v>70000000</v>
      </c>
      <c r="I3496">
        <v>5.6</v>
      </c>
      <c r="J3496" t="str">
        <f>IF(ISNUMBER(SEARCH("|",D3496)),LEFT(D3496,SEARCH("|",D3496)-1),D3496)</f>
        <v>Comedy</v>
      </c>
      <c r="K3496">
        <f>(C3496-H3496)</f>
        <v>-33068911</v>
      </c>
      <c r="L3496">
        <f>CORREL(H3496:H7281,C3496:C7281)</f>
        <v>-5.9281914449948819E-2</v>
      </c>
    </row>
    <row r="3497" spans="1:12">
      <c r="A3497" t="s">
        <v>5981</v>
      </c>
      <c r="B3497">
        <v>110</v>
      </c>
      <c r="C3497">
        <v>5881504</v>
      </c>
      <c r="D3497" t="s">
        <v>4752</v>
      </c>
      <c r="E3497" t="s">
        <v>5982</v>
      </c>
      <c r="F3497" t="s">
        <v>15</v>
      </c>
      <c r="G3497" t="s">
        <v>16</v>
      </c>
      <c r="H3497">
        <v>39000000</v>
      </c>
      <c r="I3497">
        <v>5.3</v>
      </c>
      <c r="J3497" t="str">
        <f>IF(ISNUMBER(SEARCH("|",D3497)),LEFT(D3497,SEARCH("|",D3497)-1),D3497)</f>
        <v>Biography</v>
      </c>
      <c r="K3497">
        <f>(C3497-H3497)</f>
        <v>-33118496</v>
      </c>
      <c r="L3497">
        <f>CORREL(H3497:H7282,C3497:C7282)</f>
        <v>-5.9254580431135517E-2</v>
      </c>
    </row>
    <row r="3498" spans="1:12">
      <c r="A3498" t="s">
        <v>2466</v>
      </c>
      <c r="B3498">
        <v>99</v>
      </c>
      <c r="C3498">
        <v>16671505</v>
      </c>
      <c r="D3498" t="s">
        <v>5983</v>
      </c>
      <c r="E3498" t="s">
        <v>5984</v>
      </c>
      <c r="F3498" t="s">
        <v>15</v>
      </c>
      <c r="G3498" t="s">
        <v>16</v>
      </c>
      <c r="H3498">
        <v>50000000</v>
      </c>
      <c r="I3498">
        <v>5.9</v>
      </c>
      <c r="J3498" t="str">
        <f>IF(ISNUMBER(SEARCH("|",D3498)),LEFT(D3498,SEARCH("|",D3498)-1),D3498)</f>
        <v>Adventure</v>
      </c>
      <c r="K3498">
        <f>(C3498-H3498)</f>
        <v>-33328495</v>
      </c>
      <c r="L3498">
        <f>CORREL(H3498:H7283,C3498:C7283)</f>
        <v>-5.9843661735763859E-2</v>
      </c>
    </row>
    <row r="3499" spans="1:12">
      <c r="A3499" t="s">
        <v>1000</v>
      </c>
      <c r="B3499">
        <v>130</v>
      </c>
      <c r="C3499">
        <v>26616590</v>
      </c>
      <c r="D3499" t="s">
        <v>856</v>
      </c>
      <c r="E3499" t="s">
        <v>5985</v>
      </c>
      <c r="F3499" t="s">
        <v>15</v>
      </c>
      <c r="G3499" t="s">
        <v>153</v>
      </c>
      <c r="H3499">
        <v>60000000</v>
      </c>
      <c r="I3499">
        <v>6.7</v>
      </c>
      <c r="J3499" t="str">
        <f>IF(ISNUMBER(SEARCH("|",D3499)),LEFT(D3499,SEARCH("|",D3499)-1),D3499)</f>
        <v>Horror</v>
      </c>
      <c r="K3499">
        <f>(C3499-H3499)</f>
        <v>-33383410</v>
      </c>
      <c r="L3499">
        <f>CORREL(H3499:H7284,C3499:C7284)</f>
        <v>-6.0179384583939746E-2</v>
      </c>
    </row>
    <row r="3500" spans="1:12">
      <c r="A3500" t="s">
        <v>2821</v>
      </c>
      <c r="B3500">
        <v>92</v>
      </c>
      <c r="C3500">
        <v>111505642</v>
      </c>
      <c r="D3500" t="s">
        <v>991</v>
      </c>
      <c r="E3500" t="s">
        <v>5986</v>
      </c>
      <c r="F3500" t="s">
        <v>15</v>
      </c>
      <c r="G3500" t="s">
        <v>16</v>
      </c>
      <c r="H3500">
        <v>145000000</v>
      </c>
      <c r="I3500">
        <v>6.9</v>
      </c>
      <c r="J3500" t="str">
        <f>IF(ISNUMBER(SEARCH("|",D3500)),LEFT(D3500,SEARCH("|",D3500)-1),D3500)</f>
        <v>Adventure</v>
      </c>
      <c r="K3500">
        <f>(C3500-H3500)</f>
        <v>-33494358</v>
      </c>
      <c r="L3500">
        <f>CORREL(H3500:H7285,C3500:C7285)</f>
        <v>-6.0319156377724538E-2</v>
      </c>
    </row>
    <row r="3501" spans="1:12">
      <c r="A3501" t="s">
        <v>5987</v>
      </c>
      <c r="B3501">
        <v>102</v>
      </c>
      <c r="C3501">
        <v>34350553</v>
      </c>
      <c r="D3501" t="s">
        <v>1985</v>
      </c>
      <c r="E3501" t="s">
        <v>5988</v>
      </c>
      <c r="F3501" t="s">
        <v>15</v>
      </c>
      <c r="G3501" t="s">
        <v>16</v>
      </c>
      <c r="H3501">
        <v>68000000</v>
      </c>
      <c r="I3501">
        <v>5.7</v>
      </c>
      <c r="J3501" t="str">
        <f>IF(ISNUMBER(SEARCH("|",D3501)),LEFT(D3501,SEARCH("|",D3501)-1),D3501)</f>
        <v>Action</v>
      </c>
      <c r="K3501">
        <f>(C3501-H3501)</f>
        <v>-33649447</v>
      </c>
      <c r="L3501">
        <f>CORREL(H3501:H7286,C3501:C7286)</f>
        <v>-6.0329260231459847E-2</v>
      </c>
    </row>
    <row r="3502" spans="1:12">
      <c r="A3502" t="s">
        <v>5989</v>
      </c>
      <c r="B3502">
        <v>85</v>
      </c>
      <c r="C3502">
        <v>26288320</v>
      </c>
      <c r="D3502" t="s">
        <v>5990</v>
      </c>
      <c r="E3502" t="s">
        <v>5991</v>
      </c>
      <c r="F3502" t="s">
        <v>15</v>
      </c>
      <c r="G3502" t="s">
        <v>16</v>
      </c>
      <c r="H3502">
        <v>60000000</v>
      </c>
      <c r="I3502">
        <v>6.7</v>
      </c>
      <c r="J3502" t="str">
        <f>IF(ISNUMBER(SEARCH("|",D3502)),LEFT(D3502,SEARCH("|",D3502)-1),D3502)</f>
        <v>Adventure</v>
      </c>
      <c r="K3502">
        <f>(C3502-H3502)</f>
        <v>-33711680</v>
      </c>
      <c r="L3502">
        <f>CORREL(H3502:H7287,C3502:C7287)</f>
        <v>-6.0337882805821252E-2</v>
      </c>
    </row>
    <row r="3503" spans="1:12">
      <c r="A3503" t="s">
        <v>3192</v>
      </c>
      <c r="B3503">
        <v>84</v>
      </c>
      <c r="C3503">
        <v>21283440</v>
      </c>
      <c r="D3503" t="s">
        <v>80</v>
      </c>
      <c r="E3503" t="s">
        <v>5992</v>
      </c>
      <c r="F3503" t="s">
        <v>15</v>
      </c>
      <c r="G3503" t="s">
        <v>16</v>
      </c>
      <c r="H3503">
        <v>55000000</v>
      </c>
      <c r="I3503">
        <v>6</v>
      </c>
      <c r="J3503" t="str">
        <f>IF(ISNUMBER(SEARCH("|",D3503)),LEFT(D3503,SEARCH("|",D3503)-1),D3503)</f>
        <v>Drama</v>
      </c>
      <c r="K3503">
        <f>(C3503-H3503)</f>
        <v>-33716560</v>
      </c>
      <c r="L3503">
        <f>CORREL(H3503:H7288,C3503:C7288)</f>
        <v>-6.0481471433091939E-2</v>
      </c>
    </row>
    <row r="3504" spans="1:12">
      <c r="A3504" t="s">
        <v>572</v>
      </c>
      <c r="B3504">
        <v>100</v>
      </c>
      <c r="C3504">
        <v>7204138</v>
      </c>
      <c r="D3504" t="s">
        <v>96</v>
      </c>
      <c r="E3504" t="s">
        <v>5993</v>
      </c>
      <c r="F3504" t="s">
        <v>15</v>
      </c>
      <c r="G3504" t="s">
        <v>16</v>
      </c>
      <c r="H3504">
        <v>41000000</v>
      </c>
      <c r="I3504">
        <v>6.2</v>
      </c>
      <c r="J3504" t="str">
        <f>IF(ISNUMBER(SEARCH("|",D3504)),LEFT(D3504,SEARCH("|",D3504)-1),D3504)</f>
        <v>Comedy</v>
      </c>
      <c r="K3504">
        <f>(C3504-H3504)</f>
        <v>-33795862</v>
      </c>
      <c r="L3504">
        <f>CORREL(H3504:H7289,C3504:C7289)</f>
        <v>-6.0723101693052728E-2</v>
      </c>
    </row>
    <row r="3505" spans="1:12">
      <c r="A3505" t="s">
        <v>475</v>
      </c>
      <c r="B3505">
        <v>106</v>
      </c>
      <c r="C3505">
        <v>11146409</v>
      </c>
      <c r="D3505" t="s">
        <v>947</v>
      </c>
      <c r="E3505" t="s">
        <v>5994</v>
      </c>
      <c r="F3505" t="s">
        <v>15</v>
      </c>
      <c r="G3505" t="s">
        <v>16</v>
      </c>
      <c r="H3505">
        <v>45000000</v>
      </c>
      <c r="I3505">
        <v>6</v>
      </c>
      <c r="J3505" t="str">
        <f>IF(ISNUMBER(SEARCH("|",D3505)),LEFT(D3505,SEARCH("|",D3505)-1),D3505)</f>
        <v>Action</v>
      </c>
      <c r="K3505">
        <f>(C3505-H3505)</f>
        <v>-33853591</v>
      </c>
      <c r="L3505">
        <f>CORREL(H3505:H7290,C3505:C7290)</f>
        <v>-6.1293741701531228E-2</v>
      </c>
    </row>
    <row r="3506" spans="1:12">
      <c r="A3506" t="s">
        <v>5995</v>
      </c>
      <c r="B3506">
        <v>105</v>
      </c>
      <c r="C3506">
        <v>2126511</v>
      </c>
      <c r="D3506" t="s">
        <v>5996</v>
      </c>
      <c r="E3506" t="s">
        <v>5997</v>
      </c>
      <c r="F3506" t="s">
        <v>1813</v>
      </c>
      <c r="G3506" t="s">
        <v>1814</v>
      </c>
      <c r="H3506">
        <v>36000000</v>
      </c>
      <c r="I3506">
        <v>7.2</v>
      </c>
      <c r="J3506" t="str">
        <f>IF(ISNUMBER(SEARCH("|",D3506)),LEFT(D3506,SEARCH("|",D3506)-1),D3506)</f>
        <v>Action</v>
      </c>
      <c r="K3506">
        <f>(C3506-H3506)</f>
        <v>-33873489</v>
      </c>
      <c r="L3506">
        <f>CORREL(H3506:H7291,C3506:C7291)</f>
        <v>-6.1769275110994094E-2</v>
      </c>
    </row>
    <row r="3507" spans="1:12">
      <c r="A3507" t="s">
        <v>1490</v>
      </c>
      <c r="B3507">
        <v>102</v>
      </c>
      <c r="C3507">
        <v>6114237</v>
      </c>
      <c r="D3507" t="s">
        <v>1635</v>
      </c>
      <c r="E3507" t="s">
        <v>5998</v>
      </c>
      <c r="F3507" t="s">
        <v>15</v>
      </c>
      <c r="G3507" t="s">
        <v>16</v>
      </c>
      <c r="H3507">
        <v>40000000</v>
      </c>
      <c r="I3507">
        <v>6.2</v>
      </c>
      <c r="J3507" t="str">
        <f>IF(ISNUMBER(SEARCH("|",D3507)),LEFT(D3507,SEARCH("|",D3507)-1),D3507)</f>
        <v>Drama</v>
      </c>
      <c r="K3507">
        <f>(C3507-H3507)</f>
        <v>-33885763</v>
      </c>
      <c r="L3507">
        <f>CORREL(H3507:H7292,C3507:C7292)</f>
        <v>-6.2488737099875215E-2</v>
      </c>
    </row>
    <row r="3508" spans="1:12">
      <c r="A3508" t="s">
        <v>103</v>
      </c>
      <c r="B3508">
        <v>158</v>
      </c>
      <c r="C3508">
        <v>166112167</v>
      </c>
      <c r="D3508" t="s">
        <v>28</v>
      </c>
      <c r="E3508" t="s">
        <v>5999</v>
      </c>
      <c r="F3508" t="s">
        <v>15</v>
      </c>
      <c r="G3508" t="s">
        <v>16</v>
      </c>
      <c r="H3508">
        <v>200000000</v>
      </c>
      <c r="I3508">
        <v>5.8</v>
      </c>
      <c r="J3508" t="str">
        <f>IF(ISNUMBER(SEARCH("|",D3508)),LEFT(D3508,SEARCH("|",D3508)-1),D3508)</f>
        <v>Action</v>
      </c>
      <c r="K3508">
        <f>(C3508-H3508)</f>
        <v>-33887833</v>
      </c>
      <c r="L3508">
        <f>CORREL(H3508:H7293,C3508:C7293)</f>
        <v>-6.3104625527348107E-2</v>
      </c>
    </row>
    <row r="3509" spans="1:12">
      <c r="A3509" t="s">
        <v>589</v>
      </c>
      <c r="B3509">
        <v>105</v>
      </c>
      <c r="C3509">
        <v>71017784</v>
      </c>
      <c r="D3509" t="s">
        <v>118</v>
      </c>
      <c r="E3509" t="s">
        <v>6000</v>
      </c>
      <c r="F3509" t="s">
        <v>15</v>
      </c>
      <c r="G3509" t="s">
        <v>16</v>
      </c>
      <c r="H3509">
        <v>105000000</v>
      </c>
      <c r="I3509">
        <v>5.4</v>
      </c>
      <c r="J3509" t="str">
        <f>IF(ISNUMBER(SEARCH("|",D3509)),LEFT(D3509,SEARCH("|",D3509)-1),D3509)</f>
        <v>Adventure</v>
      </c>
      <c r="K3509">
        <f>(C3509-H3509)</f>
        <v>-33982216</v>
      </c>
      <c r="L3509">
        <f>CORREL(H3509:H7294,C3509:C7294)</f>
        <v>-6.4595176262246146E-2</v>
      </c>
    </row>
    <row r="3510" spans="1:12">
      <c r="A3510" t="s">
        <v>6001</v>
      </c>
      <c r="B3510">
        <v>85</v>
      </c>
      <c r="C3510">
        <v>4091</v>
      </c>
      <c r="D3510" t="s">
        <v>118</v>
      </c>
      <c r="E3510" t="s">
        <v>6002</v>
      </c>
      <c r="F3510" t="s">
        <v>15</v>
      </c>
      <c r="G3510" t="s">
        <v>5285</v>
      </c>
      <c r="H3510">
        <v>34000000</v>
      </c>
      <c r="I3510">
        <v>6.3</v>
      </c>
      <c r="J3510" t="str">
        <f>IF(ISNUMBER(SEARCH("|",D3510)),LEFT(D3510,SEARCH("|",D3510)-1),D3510)</f>
        <v>Adventure</v>
      </c>
      <c r="K3510">
        <f>(C3510-H3510)</f>
        <v>-33995909</v>
      </c>
      <c r="L3510">
        <f>CORREL(H3510:H7295,C3510:C7295)</f>
        <v>-6.4302144136130598E-2</v>
      </c>
    </row>
    <row r="3511" spans="1:12">
      <c r="A3511" t="s">
        <v>4472</v>
      </c>
      <c r="B3511">
        <v>110</v>
      </c>
      <c r="C3511">
        <v>5773519</v>
      </c>
      <c r="D3511" t="s">
        <v>1373</v>
      </c>
      <c r="E3511" t="s">
        <v>6003</v>
      </c>
      <c r="F3511" t="s">
        <v>15</v>
      </c>
      <c r="G3511" t="s">
        <v>16</v>
      </c>
      <c r="H3511">
        <v>40000000</v>
      </c>
      <c r="I3511">
        <v>6</v>
      </c>
      <c r="J3511" t="str">
        <f>IF(ISNUMBER(SEARCH("|",D3511)),LEFT(D3511,SEARCH("|",D3511)-1),D3511)</f>
        <v>Drama</v>
      </c>
      <c r="K3511">
        <f>(C3511-H3511)</f>
        <v>-34226481</v>
      </c>
      <c r="L3511">
        <f>CORREL(H3511:H7296,C3511:C7296)</f>
        <v>-6.5107112556610322E-2</v>
      </c>
    </row>
    <row r="3512" spans="1:12">
      <c r="A3512" t="s">
        <v>2799</v>
      </c>
      <c r="B3512">
        <v>136</v>
      </c>
      <c r="C3512">
        <v>33685268</v>
      </c>
      <c r="D3512" t="s">
        <v>1373</v>
      </c>
      <c r="E3512" t="s">
        <v>6004</v>
      </c>
      <c r="F3512" t="s">
        <v>15</v>
      </c>
      <c r="G3512" t="s">
        <v>16</v>
      </c>
      <c r="H3512">
        <v>68000000</v>
      </c>
      <c r="I3512">
        <v>5.5</v>
      </c>
      <c r="J3512" t="str">
        <f>IF(ISNUMBER(SEARCH("|",D3512)),LEFT(D3512,SEARCH("|",D3512)-1),D3512)</f>
        <v>Drama</v>
      </c>
      <c r="K3512">
        <f>(C3512-H3512)</f>
        <v>-34314732</v>
      </c>
      <c r="L3512">
        <f>CORREL(H3512:H7297,C3512:C7297)</f>
        <v>-6.5749618558664819E-2</v>
      </c>
    </row>
    <row r="3513" spans="1:12">
      <c r="A3513" t="s">
        <v>402</v>
      </c>
      <c r="B3513">
        <v>148</v>
      </c>
      <c r="C3513">
        <v>630779</v>
      </c>
      <c r="D3513" t="s">
        <v>1389</v>
      </c>
      <c r="E3513" t="s">
        <v>6005</v>
      </c>
      <c r="F3513" t="s">
        <v>15</v>
      </c>
      <c r="G3513" t="s">
        <v>16</v>
      </c>
      <c r="H3513">
        <v>35000000</v>
      </c>
      <c r="I3513">
        <v>6.8</v>
      </c>
      <c r="J3513" t="str">
        <f>IF(ISNUMBER(SEARCH("|",D3513)),LEFT(D3513,SEARCH("|",D3513)-1),D3513)</f>
        <v>Drama</v>
      </c>
      <c r="K3513">
        <f>(C3513-H3513)</f>
        <v>-34369221</v>
      </c>
      <c r="L3513">
        <f>CORREL(H3513:H7298,C3513:C7298)</f>
        <v>-6.5771762339637926E-2</v>
      </c>
    </row>
    <row r="3514" spans="1:12">
      <c r="A3514" t="s">
        <v>204</v>
      </c>
      <c r="B3514">
        <v>106</v>
      </c>
      <c r="C3514">
        <v>65452312</v>
      </c>
      <c r="D3514" t="s">
        <v>215</v>
      </c>
      <c r="E3514" t="s">
        <v>6006</v>
      </c>
      <c r="F3514" t="s">
        <v>15</v>
      </c>
      <c r="G3514" t="s">
        <v>16</v>
      </c>
      <c r="H3514">
        <v>100000000</v>
      </c>
      <c r="I3514">
        <v>6.4</v>
      </c>
      <c r="J3514" t="str">
        <f>IF(ISNUMBER(SEARCH("|",D3514)),LEFT(D3514,SEARCH("|",D3514)-1),D3514)</f>
        <v>Action</v>
      </c>
      <c r="K3514">
        <f>(C3514-H3514)</f>
        <v>-34547688</v>
      </c>
      <c r="L3514">
        <f>CORREL(H3514:H7299,C3514:C7299)</f>
        <v>-6.6574289326586669E-2</v>
      </c>
    </row>
    <row r="3515" spans="1:12">
      <c r="A3515" t="s">
        <v>6007</v>
      </c>
      <c r="B3515">
        <v>126</v>
      </c>
      <c r="C3515">
        <v>4563029</v>
      </c>
      <c r="D3515" t="s">
        <v>628</v>
      </c>
      <c r="E3515" t="s">
        <v>6008</v>
      </c>
      <c r="F3515" t="s">
        <v>15</v>
      </c>
      <c r="G3515" t="s">
        <v>3847</v>
      </c>
      <c r="H3515">
        <v>39200000</v>
      </c>
      <c r="I3515">
        <v>7</v>
      </c>
      <c r="J3515" t="str">
        <f>IF(ISNUMBER(SEARCH("|",D3515)),LEFT(D3515,SEARCH("|",D3515)-1),D3515)</f>
        <v>Action</v>
      </c>
      <c r="K3515">
        <f>(C3515-H3515)</f>
        <v>-34636971</v>
      </c>
      <c r="L3515">
        <f>CORREL(H3515:H7300,C3515:C7300)</f>
        <v>-6.6286147285094257E-2</v>
      </c>
    </row>
    <row r="3516" spans="1:12">
      <c r="A3516" t="s">
        <v>1515</v>
      </c>
      <c r="B3516">
        <v>96</v>
      </c>
      <c r="C3516">
        <v>183125</v>
      </c>
      <c r="D3516" t="s">
        <v>35</v>
      </c>
      <c r="E3516" t="s">
        <v>6009</v>
      </c>
      <c r="F3516" t="s">
        <v>15</v>
      </c>
      <c r="G3516" t="s">
        <v>16</v>
      </c>
      <c r="H3516">
        <v>35000000</v>
      </c>
      <c r="I3516">
        <v>5.5</v>
      </c>
      <c r="J3516" t="str">
        <f>IF(ISNUMBER(SEARCH("|",D3516)),LEFT(D3516,SEARCH("|",D3516)-1),D3516)</f>
        <v>Action</v>
      </c>
      <c r="K3516">
        <f>(C3516-H3516)</f>
        <v>-34816875</v>
      </c>
      <c r="L3516">
        <f>CORREL(H3516:H7301,C3516:C7301)</f>
        <v>-6.697712451967959E-2</v>
      </c>
    </row>
    <row r="3517" spans="1:12">
      <c r="A3517" t="s">
        <v>6010</v>
      </c>
      <c r="B3517">
        <v>102</v>
      </c>
      <c r="C3517">
        <v>1068392</v>
      </c>
      <c r="D3517" t="s">
        <v>924</v>
      </c>
      <c r="E3517" t="s">
        <v>6011</v>
      </c>
      <c r="F3517" t="s">
        <v>15</v>
      </c>
      <c r="G3517" t="s">
        <v>1304</v>
      </c>
      <c r="H3517">
        <v>36000000</v>
      </c>
      <c r="I3517">
        <v>5.9</v>
      </c>
      <c r="J3517" t="str">
        <f>IF(ISNUMBER(SEARCH("|",D3517)),LEFT(D3517,SEARCH("|",D3517)-1),D3517)</f>
        <v>Biography</v>
      </c>
      <c r="K3517">
        <f>(C3517-H3517)</f>
        <v>-34931608</v>
      </c>
      <c r="L3517">
        <f>CORREL(H3517:H7302,C3517:C7302)</f>
        <v>-6.7807701801552323E-2</v>
      </c>
    </row>
    <row r="3518" spans="1:12">
      <c r="A3518" t="s">
        <v>6012</v>
      </c>
      <c r="B3518">
        <v>110</v>
      </c>
      <c r="C3518">
        <v>49413</v>
      </c>
      <c r="D3518" t="s">
        <v>215</v>
      </c>
      <c r="E3518" t="s">
        <v>6013</v>
      </c>
      <c r="F3518" t="s">
        <v>1813</v>
      </c>
      <c r="G3518" t="s">
        <v>1814</v>
      </c>
      <c r="H3518">
        <v>35000000</v>
      </c>
      <c r="I3518">
        <v>7.3</v>
      </c>
      <c r="J3518" t="str">
        <f>IF(ISNUMBER(SEARCH("|",D3518)),LEFT(D3518,SEARCH("|",D3518)-1),D3518)</f>
        <v>Action</v>
      </c>
      <c r="K3518">
        <f>(C3518-H3518)</f>
        <v>-34950587</v>
      </c>
      <c r="L3518">
        <f>CORREL(H3518:H7303,C3518:C7303)</f>
        <v>-6.8619205300481434E-2</v>
      </c>
    </row>
    <row r="3519" spans="1:12">
      <c r="A3519" t="s">
        <v>4983</v>
      </c>
      <c r="B3519">
        <v>93</v>
      </c>
      <c r="C3519">
        <v>4835968</v>
      </c>
      <c r="D3519" t="s">
        <v>473</v>
      </c>
      <c r="E3519" t="s">
        <v>6014</v>
      </c>
      <c r="F3519" t="s">
        <v>15</v>
      </c>
      <c r="G3519" t="s">
        <v>153</v>
      </c>
      <c r="H3519">
        <v>40000000</v>
      </c>
      <c r="I3519">
        <v>4.5</v>
      </c>
      <c r="J3519" t="str">
        <f>IF(ISNUMBER(SEARCH("|",D3519)),LEFT(D3519,SEARCH("|",D3519)-1),D3519)</f>
        <v>Action</v>
      </c>
      <c r="K3519">
        <f>(C3519-H3519)</f>
        <v>-35164032</v>
      </c>
      <c r="L3519">
        <f>CORREL(H3519:H7304,C3519:C7304)</f>
        <v>-6.947190497717437E-2</v>
      </c>
    </row>
    <row r="3520" spans="1:12">
      <c r="A3520" t="s">
        <v>6015</v>
      </c>
      <c r="B3520">
        <v>84</v>
      </c>
      <c r="C3520">
        <v>4777007</v>
      </c>
      <c r="D3520" t="s">
        <v>6016</v>
      </c>
      <c r="E3520" t="s">
        <v>6017</v>
      </c>
      <c r="F3520" t="s">
        <v>15</v>
      </c>
      <c r="G3520" t="s">
        <v>357</v>
      </c>
      <c r="H3520">
        <v>40000000</v>
      </c>
      <c r="I3520">
        <v>5.8</v>
      </c>
      <c r="J3520" t="str">
        <f>IF(ISNUMBER(SEARCH("|",D3520)),LEFT(D3520,SEARCH("|",D3520)-1),D3520)</f>
        <v>Comedy</v>
      </c>
      <c r="K3520">
        <f>(C3520-H3520)</f>
        <v>-35222993</v>
      </c>
      <c r="L3520">
        <f>CORREL(H3520:H7305,C3520:C7305)</f>
        <v>-7.0184352911354164E-2</v>
      </c>
    </row>
    <row r="3521" spans="1:12">
      <c r="A3521" t="s">
        <v>6018</v>
      </c>
      <c r="B3521">
        <v>121</v>
      </c>
      <c r="C3521">
        <v>29655590</v>
      </c>
      <c r="D3521" t="s">
        <v>3897</v>
      </c>
      <c r="E3521" t="s">
        <v>6019</v>
      </c>
      <c r="F3521" t="s">
        <v>15</v>
      </c>
      <c r="G3521" t="s">
        <v>16</v>
      </c>
      <c r="H3521">
        <v>65000000</v>
      </c>
      <c r="I3521">
        <v>6</v>
      </c>
      <c r="J3521" t="str">
        <f>IF(ISNUMBER(SEARCH("|",D3521)),LEFT(D3521,SEARCH("|",D3521)-1),D3521)</f>
        <v>Action</v>
      </c>
      <c r="K3521">
        <f>(C3521-H3521)</f>
        <v>-35344410</v>
      </c>
      <c r="L3521">
        <f>CORREL(H3521:H7306,C3521:C7306)</f>
        <v>-7.0905775128176154E-2</v>
      </c>
    </row>
    <row r="3522" spans="1:12">
      <c r="A3522" t="s">
        <v>722</v>
      </c>
      <c r="B3522">
        <v>107</v>
      </c>
      <c r="C3522">
        <v>19389454</v>
      </c>
      <c r="D3522" t="s">
        <v>65</v>
      </c>
      <c r="E3522" t="s">
        <v>6020</v>
      </c>
      <c r="F3522" t="s">
        <v>15</v>
      </c>
      <c r="G3522" t="s">
        <v>16</v>
      </c>
      <c r="H3522">
        <v>55000000</v>
      </c>
      <c r="I3522">
        <v>7.4</v>
      </c>
      <c r="J3522" t="str">
        <f>IF(ISNUMBER(SEARCH("|",D3522)),LEFT(D3522,SEARCH("|",D3522)-1),D3522)</f>
        <v>Comedy</v>
      </c>
      <c r="K3522">
        <f>(C3522-H3522)</f>
        <v>-35610546</v>
      </c>
      <c r="L3522">
        <f>CORREL(H3522:H7307,C3522:C7307)</f>
        <v>-7.1015865682054938E-2</v>
      </c>
    </row>
    <row r="3523" spans="1:12">
      <c r="A3523" t="s">
        <v>1611</v>
      </c>
      <c r="B3523">
        <v>100</v>
      </c>
      <c r="C3523">
        <v>9353573</v>
      </c>
      <c r="D3523" t="s">
        <v>470</v>
      </c>
      <c r="E3523" t="s">
        <v>6021</v>
      </c>
      <c r="F3523" t="s">
        <v>15</v>
      </c>
      <c r="G3523" t="s">
        <v>16</v>
      </c>
      <c r="H3523">
        <v>45000000</v>
      </c>
      <c r="I3523">
        <v>2.7</v>
      </c>
      <c r="J3523" t="str">
        <f>IF(ISNUMBER(SEARCH("|",D3523)),LEFT(D3523,SEARCH("|",D3523)-1),D3523)</f>
        <v>Action</v>
      </c>
      <c r="K3523">
        <f>(C3523-H3523)</f>
        <v>-35646427</v>
      </c>
      <c r="L3523">
        <f>CORREL(H3523:H7308,C3523:C7308)</f>
        <v>-7.1348382924805359E-2</v>
      </c>
    </row>
    <row r="3524" spans="1:12">
      <c r="A3524" t="s">
        <v>450</v>
      </c>
      <c r="B3524">
        <v>148</v>
      </c>
      <c r="C3524">
        <v>39251128</v>
      </c>
      <c r="D3524" t="s">
        <v>6022</v>
      </c>
      <c r="E3524" t="s">
        <v>6023</v>
      </c>
      <c r="F3524" t="s">
        <v>15</v>
      </c>
      <c r="G3524" t="s">
        <v>16</v>
      </c>
      <c r="H3524">
        <v>75000000</v>
      </c>
      <c r="I3524">
        <v>6.7</v>
      </c>
      <c r="J3524" t="str">
        <f>IF(ISNUMBER(SEARCH("|",D3524)),LEFT(D3524,SEARCH("|",D3524)-1),D3524)</f>
        <v>Drama</v>
      </c>
      <c r="K3524">
        <f>(C3524-H3524)</f>
        <v>-35748872</v>
      </c>
      <c r="L3524">
        <f>CORREL(H3524:H7309,C3524:C7309)</f>
        <v>-7.1947634619500697E-2</v>
      </c>
    </row>
    <row r="3525" spans="1:12">
      <c r="A3525" t="s">
        <v>6024</v>
      </c>
      <c r="B3525">
        <v>96</v>
      </c>
      <c r="C3525">
        <v>114053579</v>
      </c>
      <c r="D3525" t="s">
        <v>851</v>
      </c>
      <c r="E3525" t="s">
        <v>6025</v>
      </c>
      <c r="F3525" t="s">
        <v>15</v>
      </c>
      <c r="G3525" t="s">
        <v>16</v>
      </c>
      <c r="H3525">
        <v>150000000</v>
      </c>
      <c r="I3525">
        <v>6.9</v>
      </c>
      <c r="J3525" t="str">
        <f>IF(ISNUMBER(SEARCH("|",D3525)),LEFT(D3525,SEARCH("|",D3525)-1),D3525)</f>
        <v>Adventure</v>
      </c>
      <c r="K3525">
        <f>(C3525-H3525)</f>
        <v>-35946421</v>
      </c>
      <c r="L3525">
        <f>CORREL(H3525:H7310,C3525:C7310)</f>
        <v>-7.1895922494994102E-2</v>
      </c>
    </row>
    <row r="3526" spans="1:12">
      <c r="A3526" t="s">
        <v>3551</v>
      </c>
      <c r="B3526">
        <v>95</v>
      </c>
      <c r="C3526">
        <v>84037039</v>
      </c>
      <c r="D3526" t="s">
        <v>6026</v>
      </c>
      <c r="E3526" t="s">
        <v>6027</v>
      </c>
      <c r="F3526" t="s">
        <v>15</v>
      </c>
      <c r="G3526" t="s">
        <v>16</v>
      </c>
      <c r="H3526">
        <v>120000000</v>
      </c>
      <c r="I3526">
        <v>6.8</v>
      </c>
      <c r="J3526" t="str">
        <f>IF(ISNUMBER(SEARCH("|",D3526)),LEFT(D3526,SEARCH("|",D3526)-1),D3526)</f>
        <v>Action</v>
      </c>
      <c r="K3526">
        <f>(C3526-H3526)</f>
        <v>-35962961</v>
      </c>
      <c r="L3526">
        <f>CORREL(H3526:H7311,C3526:C7311)</f>
        <v>-7.1970824107391015E-2</v>
      </c>
    </row>
    <row r="3527" spans="1:12">
      <c r="A3527" t="s">
        <v>3527</v>
      </c>
      <c r="B3527">
        <v>93</v>
      </c>
      <c r="C3527">
        <v>25857987</v>
      </c>
      <c r="D3527" t="s">
        <v>321</v>
      </c>
      <c r="E3527" t="s">
        <v>6028</v>
      </c>
      <c r="F3527" t="s">
        <v>15</v>
      </c>
      <c r="G3527" t="s">
        <v>16</v>
      </c>
      <c r="H3527">
        <v>62000000</v>
      </c>
      <c r="I3527">
        <v>5.5</v>
      </c>
      <c r="J3527" t="str">
        <f>IF(ISNUMBER(SEARCH("|",D3527)),LEFT(D3527,SEARCH("|",D3527)-1),D3527)</f>
        <v>Action</v>
      </c>
      <c r="K3527">
        <f>(C3527-H3527)</f>
        <v>-36142013</v>
      </c>
      <c r="L3527">
        <f>CORREL(H3527:H7312,C3527:C7312)</f>
        <v>-7.1687337587473407E-2</v>
      </c>
    </row>
    <row r="3528" spans="1:12">
      <c r="A3528" t="s">
        <v>204</v>
      </c>
      <c r="B3528">
        <v>116</v>
      </c>
      <c r="C3528">
        <v>18573791</v>
      </c>
      <c r="D3528" t="s">
        <v>6029</v>
      </c>
      <c r="E3528" t="s">
        <v>6030</v>
      </c>
      <c r="F3528" t="s">
        <v>15</v>
      </c>
      <c r="G3528" t="s">
        <v>16</v>
      </c>
      <c r="H3528">
        <v>55000000</v>
      </c>
      <c r="I3528">
        <v>5.8</v>
      </c>
      <c r="J3528" t="str">
        <f>IF(ISNUMBER(SEARCH("|",D3528)),LEFT(D3528,SEARCH("|",D3528)-1),D3528)</f>
        <v>Action</v>
      </c>
      <c r="K3528">
        <f>(C3528-H3528)</f>
        <v>-36426209</v>
      </c>
      <c r="L3528">
        <f>CORREL(H3528:H7313,C3528:C7313)</f>
        <v>-7.1872708396065063E-2</v>
      </c>
    </row>
    <row r="3529" spans="1:12">
      <c r="A3529" t="s">
        <v>317</v>
      </c>
      <c r="B3529">
        <v>212</v>
      </c>
      <c r="C3529">
        <v>13560960</v>
      </c>
      <c r="D3529" t="s">
        <v>744</v>
      </c>
      <c r="E3529" t="s">
        <v>6031</v>
      </c>
      <c r="F3529" t="s">
        <v>15</v>
      </c>
      <c r="G3529" t="s">
        <v>16</v>
      </c>
      <c r="H3529">
        <v>50000000</v>
      </c>
      <c r="I3529">
        <v>7.1</v>
      </c>
      <c r="J3529" t="str">
        <f>IF(ISNUMBER(SEARCH("|",D3529)),LEFT(D3529,SEARCH("|",D3529)-1),D3529)</f>
        <v>Biography</v>
      </c>
      <c r="K3529">
        <f>(C3529-H3529)</f>
        <v>-36439040</v>
      </c>
      <c r="L3529">
        <f>CORREL(H3529:H7314,C3529:C7314)</f>
        <v>-7.222801480587826E-2</v>
      </c>
    </row>
    <row r="3530" spans="1:12">
      <c r="A3530" t="s">
        <v>3409</v>
      </c>
      <c r="B3530">
        <v>81</v>
      </c>
      <c r="C3530">
        <v>10539414</v>
      </c>
      <c r="D3530" t="s">
        <v>6032</v>
      </c>
      <c r="E3530" t="s">
        <v>6033</v>
      </c>
      <c r="F3530" t="s">
        <v>15</v>
      </c>
      <c r="G3530" t="s">
        <v>16</v>
      </c>
      <c r="H3530">
        <v>47000000</v>
      </c>
      <c r="I3530">
        <v>4.7</v>
      </c>
      <c r="J3530" t="str">
        <f>IF(ISNUMBER(SEARCH("|",D3530)),LEFT(D3530,SEARCH("|",D3530)-1),D3530)</f>
        <v>Action</v>
      </c>
      <c r="K3530">
        <f>(C3530-H3530)</f>
        <v>-36460586</v>
      </c>
      <c r="L3530">
        <f>CORREL(H3530:H7315,C3530:C7315)</f>
        <v>-7.2717460928181279E-2</v>
      </c>
    </row>
    <row r="3531" spans="1:12">
      <c r="A3531" t="s">
        <v>507</v>
      </c>
      <c r="B3531">
        <v>136</v>
      </c>
      <c r="C3531">
        <v>38509342</v>
      </c>
      <c r="D3531" t="s">
        <v>3007</v>
      </c>
      <c r="E3531" t="s">
        <v>6034</v>
      </c>
      <c r="F3531" t="s">
        <v>15</v>
      </c>
      <c r="G3531" t="s">
        <v>16</v>
      </c>
      <c r="H3531">
        <v>75000000</v>
      </c>
      <c r="I3531">
        <v>5.9</v>
      </c>
      <c r="J3531" t="str">
        <f>IF(ISNUMBER(SEARCH("|",D3531)),LEFT(D3531,SEARCH("|",D3531)-1),D3531)</f>
        <v>Comedy</v>
      </c>
      <c r="K3531">
        <f>(C3531-H3531)</f>
        <v>-36490658</v>
      </c>
      <c r="L3531">
        <f>CORREL(H3531:H7316,C3531:C7316)</f>
        <v>-7.3296576133146524E-2</v>
      </c>
    </row>
    <row r="3532" spans="1:12">
      <c r="A3532" t="s">
        <v>6035</v>
      </c>
      <c r="B3532">
        <v>107</v>
      </c>
      <c r="C3532">
        <v>14375181</v>
      </c>
      <c r="D3532" t="s">
        <v>6036</v>
      </c>
      <c r="E3532" t="s">
        <v>6037</v>
      </c>
      <c r="F3532" t="s">
        <v>15</v>
      </c>
      <c r="G3532" t="s">
        <v>16</v>
      </c>
      <c r="H3532">
        <v>51000000</v>
      </c>
      <c r="I3532">
        <v>4.2</v>
      </c>
      <c r="J3532" t="str">
        <f>IF(ISNUMBER(SEARCH("|",D3532)),LEFT(D3532,SEARCH("|",D3532)-1),D3532)</f>
        <v>Action</v>
      </c>
      <c r="K3532">
        <f>(C3532-H3532)</f>
        <v>-36624819</v>
      </c>
      <c r="L3532">
        <f>CORREL(H3532:H7317,C3532:C7317)</f>
        <v>-7.3251409450465904E-2</v>
      </c>
    </row>
    <row r="3533" spans="1:12">
      <c r="A3533" t="s">
        <v>1083</v>
      </c>
      <c r="B3533">
        <v>117</v>
      </c>
      <c r="C3533">
        <v>43290977</v>
      </c>
      <c r="D3533" t="s">
        <v>453</v>
      </c>
      <c r="E3533" t="s">
        <v>6038</v>
      </c>
      <c r="F3533" t="s">
        <v>15</v>
      </c>
      <c r="G3533" t="s">
        <v>153</v>
      </c>
      <c r="H3533">
        <v>80000000</v>
      </c>
      <c r="I3533">
        <v>6.6</v>
      </c>
      <c r="J3533" t="str">
        <f>IF(ISNUMBER(SEARCH("|",D3533)),LEFT(D3533,SEARCH("|",D3533)-1),D3533)</f>
        <v>Crime</v>
      </c>
      <c r="K3533">
        <f>(C3533-H3533)</f>
        <v>-36709023</v>
      </c>
      <c r="L3533">
        <f>CORREL(H3533:H7318,C3533:C7318)</f>
        <v>-7.3728873746111964E-2</v>
      </c>
    </row>
    <row r="3534" spans="1:12">
      <c r="A3534" t="s">
        <v>3001</v>
      </c>
      <c r="B3534">
        <v>101</v>
      </c>
      <c r="C3534">
        <v>8129455</v>
      </c>
      <c r="D3534" t="s">
        <v>178</v>
      </c>
      <c r="E3534" t="s">
        <v>6039</v>
      </c>
      <c r="F3534" t="s">
        <v>15</v>
      </c>
      <c r="G3534" t="s">
        <v>16</v>
      </c>
      <c r="H3534">
        <v>45000000</v>
      </c>
      <c r="I3534">
        <v>6.3</v>
      </c>
      <c r="J3534" t="str">
        <f>IF(ISNUMBER(SEARCH("|",D3534)),LEFT(D3534,SEARCH("|",D3534)-1),D3534)</f>
        <v>Action</v>
      </c>
      <c r="K3534">
        <f>(C3534-H3534)</f>
        <v>-36870545</v>
      </c>
      <c r="L3534">
        <f>CORREL(H3534:H7319,C3534:C7319)</f>
        <v>-7.3612669594959074E-2</v>
      </c>
    </row>
    <row r="3535" spans="1:12">
      <c r="A3535" t="s">
        <v>265</v>
      </c>
      <c r="B3535">
        <v>97</v>
      </c>
      <c r="C3535">
        <v>33105600</v>
      </c>
      <c r="D3535" t="s">
        <v>4040</v>
      </c>
      <c r="E3535" t="s">
        <v>6040</v>
      </c>
      <c r="F3535" t="s">
        <v>15</v>
      </c>
      <c r="G3535" t="s">
        <v>16</v>
      </c>
      <c r="H3535">
        <v>70000000</v>
      </c>
      <c r="I3535">
        <v>5.4</v>
      </c>
      <c r="J3535" t="str">
        <f>IF(ISNUMBER(SEARCH("|",D3535)),LEFT(D3535,SEARCH("|",D3535)-1),D3535)</f>
        <v>Action</v>
      </c>
      <c r="K3535">
        <f>(C3535-H3535)</f>
        <v>-36894400</v>
      </c>
      <c r="L3535">
        <f>CORREL(H3535:H7320,C3535:C7320)</f>
        <v>-7.4275507590499751E-2</v>
      </c>
    </row>
    <row r="3536" spans="1:12">
      <c r="A3536" t="s">
        <v>159</v>
      </c>
      <c r="B3536">
        <v>101</v>
      </c>
      <c r="C3536">
        <v>28045540</v>
      </c>
      <c r="D3536" t="s">
        <v>1784</v>
      </c>
      <c r="E3536" t="s">
        <v>6041</v>
      </c>
      <c r="F3536" t="s">
        <v>15</v>
      </c>
      <c r="G3536" t="s">
        <v>16</v>
      </c>
      <c r="H3536">
        <v>65000000</v>
      </c>
      <c r="I3536">
        <v>6.1</v>
      </c>
      <c r="J3536" t="str">
        <f>IF(ISNUMBER(SEARCH("|",D3536)),LEFT(D3536,SEARCH("|",D3536)-1),D3536)</f>
        <v>Action</v>
      </c>
      <c r="K3536">
        <f>(C3536-H3536)</f>
        <v>-36954460</v>
      </c>
      <c r="L3536">
        <f>CORREL(H3536:H7321,C3536:C7321)</f>
        <v>-7.4327229794279165E-2</v>
      </c>
    </row>
    <row r="3537" spans="1:12">
      <c r="A3537" t="s">
        <v>1223</v>
      </c>
      <c r="B3537">
        <v>160</v>
      </c>
      <c r="C3537">
        <v>7916887</v>
      </c>
      <c r="D3537" t="s">
        <v>6042</v>
      </c>
      <c r="E3537" t="s">
        <v>6043</v>
      </c>
      <c r="F3537" t="s">
        <v>15</v>
      </c>
      <c r="G3537" t="s">
        <v>16</v>
      </c>
      <c r="H3537">
        <v>45000000</v>
      </c>
      <c r="I3537">
        <v>6</v>
      </c>
      <c r="J3537" t="str">
        <f>IF(ISNUMBER(SEARCH("|",D3537)),LEFT(D3537,SEARCH("|",D3537)-1),D3537)</f>
        <v>Action</v>
      </c>
      <c r="K3537">
        <f>(C3537-H3537)</f>
        <v>-37083113</v>
      </c>
      <c r="L3537">
        <f>CORREL(H3537:H7322,C3537:C7322)</f>
        <v>-7.4481118948376099E-2</v>
      </c>
    </row>
    <row r="3538" spans="1:12">
      <c r="A3538" t="s">
        <v>1537</v>
      </c>
      <c r="B3538">
        <v>110</v>
      </c>
      <c r="C3538">
        <v>623374</v>
      </c>
      <c r="D3538" t="s">
        <v>6044</v>
      </c>
      <c r="E3538" t="s">
        <v>6045</v>
      </c>
      <c r="F3538" t="s">
        <v>15</v>
      </c>
      <c r="G3538" t="s">
        <v>16</v>
      </c>
      <c r="H3538">
        <v>38000000</v>
      </c>
      <c r="I3538">
        <v>5.2</v>
      </c>
      <c r="J3538" t="str">
        <f>IF(ISNUMBER(SEARCH("|",D3538)),LEFT(D3538,SEARCH("|",D3538)-1),D3538)</f>
        <v>Action</v>
      </c>
      <c r="K3538">
        <f>(C3538-H3538)</f>
        <v>-37376626</v>
      </c>
      <c r="L3538">
        <f>CORREL(H3538:H7323,C3538:C7323)</f>
        <v>-7.5162273108656738E-2</v>
      </c>
    </row>
    <row r="3539" spans="1:12">
      <c r="A3539" t="s">
        <v>613</v>
      </c>
      <c r="B3539">
        <v>104</v>
      </c>
      <c r="C3539">
        <v>47592825</v>
      </c>
      <c r="D3539" t="s">
        <v>4040</v>
      </c>
      <c r="E3539" t="s">
        <v>6046</v>
      </c>
      <c r="F3539" t="s">
        <v>15</v>
      </c>
      <c r="G3539" t="s">
        <v>16</v>
      </c>
      <c r="H3539">
        <v>85000000</v>
      </c>
      <c r="I3539">
        <v>6.7</v>
      </c>
      <c r="J3539" t="str">
        <f>IF(ISNUMBER(SEARCH("|",D3539)),LEFT(D3539,SEARCH("|",D3539)-1),D3539)</f>
        <v>Action</v>
      </c>
      <c r="K3539">
        <f>(C3539-H3539)</f>
        <v>-37407175</v>
      </c>
      <c r="L3539">
        <f>CORREL(H3539:H7324,C3539:C7324)</f>
        <v>-7.608927030450012E-2</v>
      </c>
    </row>
    <row r="3540" spans="1:12">
      <c r="A3540" t="s">
        <v>3080</v>
      </c>
      <c r="B3540">
        <v>108</v>
      </c>
      <c r="C3540">
        <v>22433915</v>
      </c>
      <c r="D3540" t="s">
        <v>453</v>
      </c>
      <c r="E3540" t="s">
        <v>6047</v>
      </c>
      <c r="F3540" t="s">
        <v>15</v>
      </c>
      <c r="G3540" t="s">
        <v>16</v>
      </c>
      <c r="H3540">
        <v>60000000</v>
      </c>
      <c r="I3540">
        <v>6.2</v>
      </c>
      <c r="J3540" t="str">
        <f>IF(ISNUMBER(SEARCH("|",D3540)),LEFT(D3540,SEARCH("|",D3540)-1),D3540)</f>
        <v>Crime</v>
      </c>
      <c r="K3540">
        <f>(C3540-H3540)</f>
        <v>-37566085</v>
      </c>
      <c r="L3540">
        <f>CORREL(H3540:H7325,C3540:C7325)</f>
        <v>-7.5918055569448681E-2</v>
      </c>
    </row>
    <row r="3541" spans="1:12">
      <c r="A3541" t="s">
        <v>1663</v>
      </c>
      <c r="B3541">
        <v>128</v>
      </c>
      <c r="C3541">
        <v>22326247</v>
      </c>
      <c r="D3541" t="s">
        <v>20</v>
      </c>
      <c r="E3541" t="s">
        <v>6048</v>
      </c>
      <c r="F3541" t="s">
        <v>15</v>
      </c>
      <c r="G3541" t="s">
        <v>16</v>
      </c>
      <c r="H3541">
        <v>60000000</v>
      </c>
      <c r="I3541">
        <v>5.9</v>
      </c>
      <c r="J3541" t="str">
        <f>IF(ISNUMBER(SEARCH("|",D3541)),LEFT(D3541,SEARCH("|",D3541)-1),D3541)</f>
        <v>Drama</v>
      </c>
      <c r="K3541">
        <f>(C3541-H3541)</f>
        <v>-37673753</v>
      </c>
      <c r="L3541">
        <f>CORREL(H3541:H7326,C3541:C7326)</f>
        <v>-7.6209080488833861E-2</v>
      </c>
    </row>
    <row r="3542" spans="1:12">
      <c r="A3542" t="s">
        <v>765</v>
      </c>
      <c r="B3542">
        <v>112</v>
      </c>
      <c r="C3542">
        <v>6105175</v>
      </c>
      <c r="D3542" t="s">
        <v>96</v>
      </c>
      <c r="E3542" t="s">
        <v>6049</v>
      </c>
      <c r="F3542" t="s">
        <v>15</v>
      </c>
      <c r="G3542" t="s">
        <v>16</v>
      </c>
      <c r="H3542">
        <v>44000000</v>
      </c>
      <c r="I3542">
        <v>6.6</v>
      </c>
      <c r="J3542" t="str">
        <f>IF(ISNUMBER(SEARCH("|",D3542)),LEFT(D3542,SEARCH("|",D3542)-1),D3542)</f>
        <v>Comedy</v>
      </c>
      <c r="K3542">
        <f>(C3542-H3542)</f>
        <v>-37894825</v>
      </c>
      <c r="L3542">
        <f>CORREL(H3542:H7327,C3542:C7327)</f>
        <v>-7.6505120551699765E-2</v>
      </c>
    </row>
    <row r="3543" spans="1:12">
      <c r="A3543" t="s">
        <v>2799</v>
      </c>
      <c r="B3543">
        <v>212</v>
      </c>
      <c r="C3543">
        <v>25052000</v>
      </c>
      <c r="D3543" t="s">
        <v>6050</v>
      </c>
      <c r="E3543" t="s">
        <v>6051</v>
      </c>
      <c r="F3543" t="s">
        <v>15</v>
      </c>
      <c r="G3543" t="s">
        <v>16</v>
      </c>
      <c r="H3543">
        <v>63000000</v>
      </c>
      <c r="I3543">
        <v>6.6</v>
      </c>
      <c r="J3543" t="str">
        <f>IF(ISNUMBER(SEARCH("|",D3543)),LEFT(D3543,SEARCH("|",D3543)-1),D3543)</f>
        <v>Adventure</v>
      </c>
      <c r="K3543">
        <f>(C3543-H3543)</f>
        <v>-37948000</v>
      </c>
      <c r="L3543">
        <f>CORREL(H3543:H7328,C3543:C7328)</f>
        <v>-7.726719920351352E-2</v>
      </c>
    </row>
    <row r="3544" spans="1:12">
      <c r="A3544" t="s">
        <v>521</v>
      </c>
      <c r="B3544">
        <v>131</v>
      </c>
      <c r="C3544">
        <v>42044321</v>
      </c>
      <c r="D3544" t="s">
        <v>233</v>
      </c>
      <c r="E3544" t="s">
        <v>6052</v>
      </c>
      <c r="F3544" t="s">
        <v>15</v>
      </c>
      <c r="G3544" t="s">
        <v>16</v>
      </c>
      <c r="H3544">
        <v>80000000</v>
      </c>
      <c r="I3544">
        <v>6.5</v>
      </c>
      <c r="J3544" t="str">
        <f>IF(ISNUMBER(SEARCH("|",D3544)),LEFT(D3544,SEARCH("|",D3544)-1),D3544)</f>
        <v>Comedy</v>
      </c>
      <c r="K3544">
        <f>(C3544-H3544)</f>
        <v>-37955679</v>
      </c>
      <c r="L3544">
        <f>CORREL(H3544:H7329,C3544:C7329)</f>
        <v>-7.7504161658528137E-2</v>
      </c>
    </row>
    <row r="3545" spans="1:12">
      <c r="A3545" t="s">
        <v>255</v>
      </c>
      <c r="B3545">
        <v>134</v>
      </c>
      <c r="C3545">
        <v>36976367</v>
      </c>
      <c r="D3545" t="s">
        <v>1635</v>
      </c>
      <c r="E3545" t="s">
        <v>6053</v>
      </c>
      <c r="F3545" t="s">
        <v>15</v>
      </c>
      <c r="G3545" t="s">
        <v>16</v>
      </c>
      <c r="H3545">
        <v>75000000</v>
      </c>
      <c r="I3545">
        <v>6</v>
      </c>
      <c r="J3545" t="str">
        <f>IF(ISNUMBER(SEARCH("|",D3545)),LEFT(D3545,SEARCH("|",D3545)-1),D3545)</f>
        <v>Drama</v>
      </c>
      <c r="K3545">
        <f>(C3545-H3545)</f>
        <v>-38023633</v>
      </c>
      <c r="L3545">
        <f>CORREL(H3545:H7330,C3545:C7330)</f>
        <v>-7.7410883643058329E-2</v>
      </c>
    </row>
    <row r="3546" spans="1:12">
      <c r="A3546" t="s">
        <v>1105</v>
      </c>
      <c r="B3546">
        <v>121</v>
      </c>
      <c r="C3546">
        <v>16640210</v>
      </c>
      <c r="D3546" t="s">
        <v>493</v>
      </c>
      <c r="E3546" t="s">
        <v>6054</v>
      </c>
      <c r="F3546" t="s">
        <v>15</v>
      </c>
      <c r="G3546" t="s">
        <v>16</v>
      </c>
      <c r="H3546">
        <v>55000000</v>
      </c>
      <c r="I3546">
        <v>6.8</v>
      </c>
      <c r="J3546" t="str">
        <f>IF(ISNUMBER(SEARCH("|",D3546)),LEFT(D3546,SEARCH("|",D3546)-1),D3546)</f>
        <v>Drama</v>
      </c>
      <c r="K3546">
        <f>(C3546-H3546)</f>
        <v>-38359790</v>
      </c>
      <c r="L3546">
        <f>CORREL(H3546:H7331,C3546:C7331)</f>
        <v>-7.7401684423717421E-2</v>
      </c>
    </row>
    <row r="3547" spans="1:12">
      <c r="A3547" t="s">
        <v>5937</v>
      </c>
      <c r="B3547">
        <v>114</v>
      </c>
      <c r="C3547">
        <v>6565495</v>
      </c>
      <c r="D3547" t="s">
        <v>20</v>
      </c>
      <c r="E3547" t="s">
        <v>6055</v>
      </c>
      <c r="F3547" t="s">
        <v>404</v>
      </c>
      <c r="G3547" t="s">
        <v>1190</v>
      </c>
      <c r="H3547">
        <v>45000000</v>
      </c>
      <c r="I3547">
        <v>7</v>
      </c>
      <c r="J3547" t="str">
        <f>IF(ISNUMBER(SEARCH("|",D3547)),LEFT(D3547,SEARCH("|",D3547)-1),D3547)</f>
        <v>Drama</v>
      </c>
      <c r="K3547">
        <f>(C3547-H3547)</f>
        <v>-38434505</v>
      </c>
      <c r="L3547">
        <f>CORREL(H3547:H7332,C3547:C7332)</f>
        <v>-7.7858177039659471E-2</v>
      </c>
    </row>
    <row r="3548" spans="1:12">
      <c r="A3548" t="s">
        <v>255</v>
      </c>
      <c r="B3548">
        <v>123</v>
      </c>
      <c r="C3548">
        <v>41523271</v>
      </c>
      <c r="D3548" t="s">
        <v>3067</v>
      </c>
      <c r="E3548" t="s">
        <v>6056</v>
      </c>
      <c r="F3548" t="s">
        <v>15</v>
      </c>
      <c r="G3548" t="s">
        <v>16</v>
      </c>
      <c r="H3548">
        <v>80000000</v>
      </c>
      <c r="I3548">
        <v>6.6</v>
      </c>
      <c r="J3548" t="str">
        <f>IF(ISNUMBER(SEARCH("|",D3548)),LEFT(D3548,SEARCH("|",D3548)-1),D3548)</f>
        <v>Comedy</v>
      </c>
      <c r="K3548">
        <f>(C3548-H3548)</f>
        <v>-38476729</v>
      </c>
      <c r="L3548">
        <f>CORREL(H3548:H7333,C3548:C7333)</f>
        <v>-7.8625729848724665E-2</v>
      </c>
    </row>
    <row r="3549" spans="1:12">
      <c r="A3549" t="s">
        <v>2952</v>
      </c>
      <c r="B3549">
        <v>114</v>
      </c>
      <c r="C3549">
        <v>16264475</v>
      </c>
      <c r="D3549" t="s">
        <v>374</v>
      </c>
      <c r="E3549" t="s">
        <v>6057</v>
      </c>
      <c r="F3549" t="s">
        <v>15</v>
      </c>
      <c r="G3549" t="s">
        <v>153</v>
      </c>
      <c r="H3549">
        <v>55000000</v>
      </c>
      <c r="I3549">
        <v>6.9</v>
      </c>
      <c r="J3549" t="str">
        <f>IF(ISNUMBER(SEARCH("|",D3549)),LEFT(D3549,SEARCH("|",D3549)-1),D3549)</f>
        <v>Biography</v>
      </c>
      <c r="K3549">
        <f>(C3549-H3549)</f>
        <v>-38735525</v>
      </c>
      <c r="L3549">
        <f>CORREL(H3549:H7334,C3549:C7334)</f>
        <v>-7.8542201586585925E-2</v>
      </c>
    </row>
    <row r="3550" spans="1:12">
      <c r="A3550" t="s">
        <v>6058</v>
      </c>
      <c r="B3550">
        <v>107</v>
      </c>
      <c r="C3550">
        <v>16088610</v>
      </c>
      <c r="D3550" t="s">
        <v>348</v>
      </c>
      <c r="E3550" t="s">
        <v>6059</v>
      </c>
      <c r="F3550" t="s">
        <v>15</v>
      </c>
      <c r="G3550" t="s">
        <v>16</v>
      </c>
      <c r="H3550">
        <v>55000000</v>
      </c>
      <c r="I3550">
        <v>5.6</v>
      </c>
      <c r="J3550" t="str">
        <f>IF(ISNUMBER(SEARCH("|",D3550)),LEFT(D3550,SEARCH("|",D3550)-1),D3550)</f>
        <v>Comedy</v>
      </c>
      <c r="K3550">
        <f>(C3550-H3550)</f>
        <v>-38911390</v>
      </c>
      <c r="L3550">
        <f>CORREL(H3550:H7335,C3550:C7335)</f>
        <v>-7.9019963669210658E-2</v>
      </c>
    </row>
    <row r="3551" spans="1:12">
      <c r="A3551" t="s">
        <v>2286</v>
      </c>
      <c r="B3551">
        <v>125</v>
      </c>
      <c r="C3551">
        <v>1027749</v>
      </c>
      <c r="D3551" t="s">
        <v>318</v>
      </c>
      <c r="E3551" t="s">
        <v>6060</v>
      </c>
      <c r="F3551" t="s">
        <v>15</v>
      </c>
      <c r="G3551" t="s">
        <v>138</v>
      </c>
      <c r="H3551">
        <v>40000000</v>
      </c>
      <c r="I3551">
        <v>7.1</v>
      </c>
      <c r="J3551" t="str">
        <f>IF(ISNUMBER(SEARCH("|",D3551)),LEFT(D3551,SEARCH("|",D3551)-1),D3551)</f>
        <v>Drama</v>
      </c>
      <c r="K3551">
        <f>(C3551-H3551)</f>
        <v>-38972251</v>
      </c>
      <c r="L3551">
        <f>CORREL(H3551:H7336,C3551:C7336)</f>
        <v>-7.9506991825617837E-2</v>
      </c>
    </row>
    <row r="3552" spans="1:12">
      <c r="A3552" t="s">
        <v>1444</v>
      </c>
      <c r="B3552">
        <v>157</v>
      </c>
      <c r="C3552">
        <v>28965197</v>
      </c>
      <c r="D3552" t="s">
        <v>1012</v>
      </c>
      <c r="E3552" t="s">
        <v>6061</v>
      </c>
      <c r="F3552" t="s">
        <v>15</v>
      </c>
      <c r="G3552" t="s">
        <v>16</v>
      </c>
      <c r="H3552">
        <v>68000000</v>
      </c>
      <c r="I3552">
        <v>7.9</v>
      </c>
      <c r="J3552" t="str">
        <f>IF(ISNUMBER(SEARCH("|",D3552)),LEFT(D3552,SEARCH("|",D3552)-1),D3552)</f>
        <v>Biography</v>
      </c>
      <c r="K3552">
        <f>(C3552-H3552)</f>
        <v>-39034803</v>
      </c>
      <c r="L3552">
        <f>CORREL(H3552:H7337,C3552:C7337)</f>
        <v>-8.0489359704177657E-2</v>
      </c>
    </row>
    <row r="3553" spans="1:12">
      <c r="A3553" t="s">
        <v>1391</v>
      </c>
      <c r="B3553">
        <v>104</v>
      </c>
      <c r="C3553">
        <v>10706786</v>
      </c>
      <c r="D3553" t="s">
        <v>1648</v>
      </c>
      <c r="E3553" t="s">
        <v>6062</v>
      </c>
      <c r="F3553" t="s">
        <v>15</v>
      </c>
      <c r="G3553" t="s">
        <v>16</v>
      </c>
      <c r="H3553">
        <v>50000000</v>
      </c>
      <c r="I3553">
        <v>5.5</v>
      </c>
      <c r="J3553" t="str">
        <f>IF(ISNUMBER(SEARCH("|",D3553)),LEFT(D3553,SEARCH("|",D3553)-1),D3553)</f>
        <v>Action</v>
      </c>
      <c r="K3553">
        <f>(C3553-H3553)</f>
        <v>-39293214</v>
      </c>
      <c r="L3553">
        <f>CORREL(H3553:H7338,C3553:C7338)</f>
        <v>-8.0655316904334654E-2</v>
      </c>
    </row>
    <row r="3554" spans="1:12">
      <c r="A3554" t="s">
        <v>6063</v>
      </c>
      <c r="B3554">
        <v>100</v>
      </c>
      <c r="C3554">
        <v>5664251</v>
      </c>
      <c r="D3554" t="s">
        <v>6064</v>
      </c>
      <c r="E3554" t="s">
        <v>6065</v>
      </c>
      <c r="F3554" t="s">
        <v>15</v>
      </c>
      <c r="G3554" t="s">
        <v>111</v>
      </c>
      <c r="H3554">
        <v>45000000</v>
      </c>
      <c r="I3554">
        <v>6.3</v>
      </c>
      <c r="J3554" t="str">
        <f>IF(ISNUMBER(SEARCH("|",D3554)),LEFT(D3554,SEARCH("|",D3554)-1),D3554)</f>
        <v>Action</v>
      </c>
      <c r="K3554">
        <f>(C3554-H3554)</f>
        <v>-39335749</v>
      </c>
      <c r="L3554">
        <f>CORREL(H3554:H7339,C3554:C7339)</f>
        <v>-8.1321081279216972E-2</v>
      </c>
    </row>
    <row r="3555" spans="1:12">
      <c r="A3555" t="s">
        <v>1161</v>
      </c>
      <c r="B3555">
        <v>93</v>
      </c>
      <c r="C3555">
        <v>652526</v>
      </c>
      <c r="D3555" t="s">
        <v>6066</v>
      </c>
      <c r="E3555" t="s">
        <v>6067</v>
      </c>
      <c r="F3555" t="s">
        <v>15</v>
      </c>
      <c r="G3555" t="s">
        <v>1097</v>
      </c>
      <c r="H3555">
        <v>40000000</v>
      </c>
      <c r="I3555">
        <v>5.0999999999999996</v>
      </c>
      <c r="J3555" t="str">
        <f>IF(ISNUMBER(SEARCH("|",D3555)),LEFT(D3555,SEARCH("|",D3555)-1),D3555)</f>
        <v>Action</v>
      </c>
      <c r="K3555">
        <f>(C3555-H3555)</f>
        <v>-39347474</v>
      </c>
      <c r="L3555">
        <f>CORREL(H3555:H7340,C3555:C7340)</f>
        <v>-8.2162294509761674E-2</v>
      </c>
    </row>
    <row r="3556" spans="1:12">
      <c r="A3556" t="s">
        <v>2906</v>
      </c>
      <c r="B3556">
        <v>114</v>
      </c>
      <c r="C3556">
        <v>50628009</v>
      </c>
      <c r="D3556" t="s">
        <v>6068</v>
      </c>
      <c r="E3556" t="s">
        <v>6069</v>
      </c>
      <c r="F3556" t="s">
        <v>15</v>
      </c>
      <c r="G3556" t="s">
        <v>16</v>
      </c>
      <c r="H3556">
        <v>90000000</v>
      </c>
      <c r="I3556">
        <v>5.6</v>
      </c>
      <c r="J3556" t="str">
        <f>IF(ISNUMBER(SEARCH("|",D3556)),LEFT(D3556,SEARCH("|",D3556)-1),D3556)</f>
        <v>Action</v>
      </c>
      <c r="K3556">
        <f>(C3556-H3556)</f>
        <v>-39371991</v>
      </c>
      <c r="L3556">
        <f>CORREL(H3556:H7341,C3556:C7341)</f>
        <v>-8.3195122965211615E-2</v>
      </c>
    </row>
    <row r="3557" spans="1:12">
      <c r="A3557" t="s">
        <v>1115</v>
      </c>
      <c r="B3557">
        <v>116</v>
      </c>
      <c r="C3557">
        <v>32616869</v>
      </c>
      <c r="D3557" t="s">
        <v>1898</v>
      </c>
      <c r="E3557" t="s">
        <v>6070</v>
      </c>
      <c r="F3557" t="s">
        <v>15</v>
      </c>
      <c r="G3557" t="s">
        <v>16</v>
      </c>
      <c r="H3557">
        <v>72000000</v>
      </c>
      <c r="I3557">
        <v>4.5</v>
      </c>
      <c r="J3557" t="str">
        <f>IF(ISNUMBER(SEARCH("|",D3557)),LEFT(D3557,SEARCH("|",D3557)-1),D3557)</f>
        <v>Action</v>
      </c>
      <c r="K3557">
        <f>(C3557-H3557)</f>
        <v>-39383131</v>
      </c>
      <c r="L3557">
        <f>CORREL(H3557:H7342,C3557:C7342)</f>
        <v>-8.2987351945633142E-2</v>
      </c>
    </row>
    <row r="3558" spans="1:12">
      <c r="A3558" t="s">
        <v>6071</v>
      </c>
      <c r="B3558">
        <v>115</v>
      </c>
      <c r="C3558">
        <v>10556196</v>
      </c>
      <c r="D3558" t="s">
        <v>716</v>
      </c>
      <c r="E3558" t="s">
        <v>6072</v>
      </c>
      <c r="F3558" t="s">
        <v>15</v>
      </c>
      <c r="G3558" t="s">
        <v>16</v>
      </c>
      <c r="H3558">
        <v>50000000</v>
      </c>
      <c r="I3558">
        <v>6.2</v>
      </c>
      <c r="J3558" t="str">
        <f>IF(ISNUMBER(SEARCH("|",D3558)),LEFT(D3558,SEARCH("|",D3558)-1),D3558)</f>
        <v>Crime</v>
      </c>
      <c r="K3558">
        <f>(C3558-H3558)</f>
        <v>-39443804</v>
      </c>
      <c r="L3558">
        <f>CORREL(H3558:H7343,C3558:C7343)</f>
        <v>-8.3084223882590708E-2</v>
      </c>
    </row>
    <row r="3559" spans="1:12">
      <c r="A3559" t="s">
        <v>6073</v>
      </c>
      <c r="B3559">
        <v>94</v>
      </c>
      <c r="C3559">
        <v>511920</v>
      </c>
      <c r="D3559" t="s">
        <v>6074</v>
      </c>
      <c r="E3559" t="s">
        <v>6075</v>
      </c>
      <c r="F3559" t="s">
        <v>15</v>
      </c>
      <c r="G3559" t="s">
        <v>16</v>
      </c>
      <c r="H3559">
        <v>40000000</v>
      </c>
      <c r="I3559">
        <v>4.4000000000000004</v>
      </c>
      <c r="J3559" t="str">
        <f>IF(ISNUMBER(SEARCH("|",D3559)),LEFT(D3559,SEARCH("|",D3559)-1),D3559)</f>
        <v>Adventure</v>
      </c>
      <c r="K3559">
        <f>(C3559-H3559)</f>
        <v>-39488080</v>
      </c>
      <c r="L3559">
        <f>CORREL(H3559:H7344,C3559:C7344)</f>
        <v>-8.3783743281104259E-2</v>
      </c>
    </row>
    <row r="3560" spans="1:12">
      <c r="A3560" t="s">
        <v>6010</v>
      </c>
      <c r="B3560">
        <v>135</v>
      </c>
      <c r="C3560">
        <v>10400000</v>
      </c>
      <c r="D3560" t="s">
        <v>20</v>
      </c>
      <c r="E3560" t="s">
        <v>6076</v>
      </c>
      <c r="F3560" t="s">
        <v>15</v>
      </c>
      <c r="G3560" t="s">
        <v>16</v>
      </c>
      <c r="H3560">
        <v>50000000</v>
      </c>
      <c r="I3560">
        <v>5.0999999999999996</v>
      </c>
      <c r="J3560" t="str">
        <f>IF(ISNUMBER(SEARCH("|",D3560)),LEFT(D3560,SEARCH("|",D3560)-1),D3560)</f>
        <v>Drama</v>
      </c>
      <c r="K3560">
        <f>(C3560-H3560)</f>
        <v>-39600000</v>
      </c>
      <c r="L3560">
        <f>CORREL(H3560:H7345,C3560:C7345)</f>
        <v>-8.4850263370160384E-2</v>
      </c>
    </row>
    <row r="3561" spans="1:12">
      <c r="A3561" t="s">
        <v>625</v>
      </c>
      <c r="B3561">
        <v>116</v>
      </c>
      <c r="C3561">
        <v>30157016</v>
      </c>
      <c r="D3561" t="s">
        <v>4040</v>
      </c>
      <c r="E3561" t="s">
        <v>6077</v>
      </c>
      <c r="F3561" t="s">
        <v>15</v>
      </c>
      <c r="G3561" t="s">
        <v>16</v>
      </c>
      <c r="H3561">
        <v>70000000</v>
      </c>
      <c r="I3561">
        <v>5.6</v>
      </c>
      <c r="J3561" t="str">
        <f>IF(ISNUMBER(SEARCH("|",D3561)),LEFT(D3561,SEARCH("|",D3561)-1),D3561)</f>
        <v>Action</v>
      </c>
      <c r="K3561">
        <f>(C3561-H3561)</f>
        <v>-39842984</v>
      </c>
      <c r="L3561">
        <f>CORREL(H3561:H7346,C3561:C7346)</f>
        <v>-8.5572922212508951E-2</v>
      </c>
    </row>
    <row r="3562" spans="1:12">
      <c r="A3562" t="s">
        <v>204</v>
      </c>
      <c r="B3562">
        <v>127</v>
      </c>
      <c r="C3562">
        <v>10137232</v>
      </c>
      <c r="D3562" t="s">
        <v>6078</v>
      </c>
      <c r="E3562" t="s">
        <v>6079</v>
      </c>
      <c r="F3562" t="s">
        <v>15</v>
      </c>
      <c r="G3562" t="s">
        <v>357</v>
      </c>
      <c r="H3562">
        <v>50000000</v>
      </c>
      <c r="I3562">
        <v>6</v>
      </c>
      <c r="J3562" t="str">
        <f>IF(ISNUMBER(SEARCH("|",D3562)),LEFT(D3562,SEARCH("|",D3562)-1),D3562)</f>
        <v>Action</v>
      </c>
      <c r="K3562">
        <f>(C3562-H3562)</f>
        <v>-39862768</v>
      </c>
      <c r="L3562">
        <f>CORREL(H3562:H7347,C3562:C7347)</f>
        <v>-8.5737288926048594E-2</v>
      </c>
    </row>
    <row r="3563" spans="1:12">
      <c r="A3563" t="s">
        <v>6080</v>
      </c>
      <c r="B3563">
        <v>113</v>
      </c>
      <c r="C3563">
        <v>128978</v>
      </c>
      <c r="D3563" t="s">
        <v>889</v>
      </c>
      <c r="E3563" t="s">
        <v>6081</v>
      </c>
      <c r="F3563" t="s">
        <v>404</v>
      </c>
      <c r="G3563" t="s">
        <v>1814</v>
      </c>
      <c r="H3563">
        <v>40000000</v>
      </c>
      <c r="I3563">
        <v>7.1</v>
      </c>
      <c r="J3563" t="str">
        <f>IF(ISNUMBER(SEARCH("|",D3563)),LEFT(D3563,SEARCH("|",D3563)-1),D3563)</f>
        <v>Action</v>
      </c>
      <c r="K3563">
        <f>(C3563-H3563)</f>
        <v>-39871022</v>
      </c>
      <c r="L3563">
        <f>CORREL(H3563:H7348,C3563:C7348)</f>
        <v>-8.6479985925892386E-2</v>
      </c>
    </row>
    <row r="3564" spans="1:12">
      <c r="A3564" t="s">
        <v>719</v>
      </c>
      <c r="B3564">
        <v>105</v>
      </c>
      <c r="C3564">
        <v>16991902</v>
      </c>
      <c r="D3564" t="s">
        <v>720</v>
      </c>
      <c r="E3564" t="s">
        <v>6082</v>
      </c>
      <c r="F3564" t="s">
        <v>15</v>
      </c>
      <c r="G3564" t="s">
        <v>16</v>
      </c>
      <c r="H3564">
        <v>57000000</v>
      </c>
      <c r="I3564">
        <v>6.2</v>
      </c>
      <c r="J3564" t="str">
        <f>IF(ISNUMBER(SEARCH("|",D3564)),LEFT(D3564,SEARCH("|",D3564)-1),D3564)</f>
        <v>Drama</v>
      </c>
      <c r="K3564">
        <f>(C3564-H3564)</f>
        <v>-40008098</v>
      </c>
      <c r="L3564">
        <f>CORREL(H3564:H7349,C3564:C7349)</f>
        <v>-8.7601342553326772E-2</v>
      </c>
    </row>
    <row r="3565" spans="1:12">
      <c r="A3565" t="s">
        <v>139</v>
      </c>
      <c r="B3565">
        <v>107</v>
      </c>
      <c r="C3565">
        <v>9795017</v>
      </c>
      <c r="D3565" t="s">
        <v>716</v>
      </c>
      <c r="E3565" t="s">
        <v>6083</v>
      </c>
      <c r="F3565" t="s">
        <v>15</v>
      </c>
      <c r="G3565" t="s">
        <v>16</v>
      </c>
      <c r="H3565">
        <v>50000000</v>
      </c>
      <c r="I3565">
        <v>5.0999999999999996</v>
      </c>
      <c r="J3565" t="str">
        <f>IF(ISNUMBER(SEARCH("|",D3565)),LEFT(D3565,SEARCH("|",D3565)-1),D3565)</f>
        <v>Crime</v>
      </c>
      <c r="K3565">
        <f>(C3565-H3565)</f>
        <v>-40204983</v>
      </c>
      <c r="L3565">
        <f>CORREL(H3565:H7350,C3565:C7350)</f>
        <v>-8.8138552555097727E-2</v>
      </c>
    </row>
    <row r="3566" spans="1:12">
      <c r="A3566" t="s">
        <v>1466</v>
      </c>
      <c r="B3566">
        <v>103</v>
      </c>
      <c r="C3566">
        <v>19781879</v>
      </c>
      <c r="D3566" t="s">
        <v>880</v>
      </c>
      <c r="E3566" t="s">
        <v>6084</v>
      </c>
      <c r="F3566" t="s">
        <v>15</v>
      </c>
      <c r="G3566" t="s">
        <v>16</v>
      </c>
      <c r="H3566">
        <v>60000000</v>
      </c>
      <c r="I3566">
        <v>4.8</v>
      </c>
      <c r="J3566" t="str">
        <f>IF(ISNUMBER(SEARCH("|",D3566)),LEFT(D3566,SEARCH("|",D3566)-1),D3566)</f>
        <v>Action</v>
      </c>
      <c r="K3566">
        <f>(C3566-H3566)</f>
        <v>-40218121</v>
      </c>
      <c r="L3566">
        <f>CORREL(H3566:H7351,C3566:C7351)</f>
        <v>-8.8919189010859476E-2</v>
      </c>
    </row>
    <row r="3567" spans="1:12">
      <c r="A3567" t="s">
        <v>285</v>
      </c>
      <c r="B3567">
        <v>139</v>
      </c>
      <c r="C3567">
        <v>4584886</v>
      </c>
      <c r="D3567" t="s">
        <v>20</v>
      </c>
      <c r="E3567" t="s">
        <v>6085</v>
      </c>
      <c r="F3567" t="s">
        <v>15</v>
      </c>
      <c r="G3567" t="s">
        <v>16</v>
      </c>
      <c r="H3567">
        <v>45000000</v>
      </c>
      <c r="I3567">
        <v>6.4</v>
      </c>
      <c r="J3567" t="str">
        <f>IF(ISNUMBER(SEARCH("|",D3567)),LEFT(D3567,SEARCH("|",D3567)-1),D3567)</f>
        <v>Drama</v>
      </c>
      <c r="K3567">
        <f>(C3567-H3567)</f>
        <v>-40415114</v>
      </c>
      <c r="L3567">
        <f>CORREL(H3567:H7352,C3567:C7352)</f>
        <v>-8.9383145888588117E-2</v>
      </c>
    </row>
    <row r="3568" spans="1:12">
      <c r="A3568" t="s">
        <v>1863</v>
      </c>
      <c r="B3568">
        <v>124</v>
      </c>
      <c r="C3568">
        <v>19445217</v>
      </c>
      <c r="D3568" t="s">
        <v>239</v>
      </c>
      <c r="E3568" t="s">
        <v>6086</v>
      </c>
      <c r="F3568" t="s">
        <v>15</v>
      </c>
      <c r="G3568" t="s">
        <v>16</v>
      </c>
      <c r="H3568">
        <v>60000000</v>
      </c>
      <c r="I3568">
        <v>6.2</v>
      </c>
      <c r="J3568" t="str">
        <f>IF(ISNUMBER(SEARCH("|",D3568)),LEFT(D3568,SEARCH("|",D3568)-1),D3568)</f>
        <v>Drama</v>
      </c>
      <c r="K3568">
        <f>(C3568-H3568)</f>
        <v>-40554783</v>
      </c>
      <c r="L3568">
        <f>CORREL(H3568:H7353,C3568:C7353)</f>
        <v>-9.0371259490618097E-2</v>
      </c>
    </row>
    <row r="3569" spans="1:12">
      <c r="A3569" t="s">
        <v>711</v>
      </c>
      <c r="B3569">
        <v>90</v>
      </c>
      <c r="C3569">
        <v>39442871</v>
      </c>
      <c r="D3569" t="s">
        <v>187</v>
      </c>
      <c r="E3569" t="s">
        <v>6087</v>
      </c>
      <c r="F3569" t="s">
        <v>15</v>
      </c>
      <c r="G3569" t="s">
        <v>16</v>
      </c>
      <c r="H3569">
        <v>80000000</v>
      </c>
      <c r="I3569">
        <v>5.3</v>
      </c>
      <c r="J3569" t="str">
        <f>IF(ISNUMBER(SEARCH("|",D3569)),LEFT(D3569,SEARCH("|",D3569)-1),D3569)</f>
        <v>Comedy</v>
      </c>
      <c r="K3569">
        <f>(C3569-H3569)</f>
        <v>-40557129</v>
      </c>
      <c r="L3569">
        <f>CORREL(H3569:H7354,C3569:C7354)</f>
        <v>-9.0857314603060541E-2</v>
      </c>
    </row>
    <row r="3570" spans="1:12">
      <c r="A3570" t="s">
        <v>562</v>
      </c>
      <c r="B3570">
        <v>117</v>
      </c>
      <c r="C3570">
        <v>76418654</v>
      </c>
      <c r="D3570" t="s">
        <v>1727</v>
      </c>
      <c r="E3570" t="s">
        <v>6088</v>
      </c>
      <c r="F3570" t="s">
        <v>15</v>
      </c>
      <c r="G3570" t="s">
        <v>16</v>
      </c>
      <c r="H3570">
        <v>117000000</v>
      </c>
      <c r="I3570">
        <v>6.3</v>
      </c>
      <c r="J3570" t="str">
        <f>IF(ISNUMBER(SEARCH("|",D3570)),LEFT(D3570,SEARCH("|",D3570)-1),D3570)</f>
        <v>Action</v>
      </c>
      <c r="K3570">
        <f>(C3570-H3570)</f>
        <v>-40581346</v>
      </c>
      <c r="L3570">
        <f>CORREL(H3570:H7355,C3570:C7355)</f>
        <v>-9.0842118001787278E-2</v>
      </c>
    </row>
    <row r="3571" spans="1:12">
      <c r="A3571" t="s">
        <v>5458</v>
      </c>
      <c r="B3571">
        <v>109</v>
      </c>
      <c r="C3571">
        <v>18947630</v>
      </c>
      <c r="D3571" t="s">
        <v>1265</v>
      </c>
      <c r="E3571" t="s">
        <v>6089</v>
      </c>
      <c r="F3571" t="s">
        <v>15</v>
      </c>
      <c r="G3571" t="s">
        <v>357</v>
      </c>
      <c r="H3571">
        <v>59660000</v>
      </c>
      <c r="I3571">
        <v>7.1</v>
      </c>
      <c r="J3571" t="str">
        <f>IF(ISNUMBER(SEARCH("|",D3571)),LEFT(D3571,SEARCH("|",D3571)-1),D3571)</f>
        <v>Adventure</v>
      </c>
      <c r="K3571">
        <f>(C3571-H3571)</f>
        <v>-40712370</v>
      </c>
      <c r="L3571">
        <f>CORREL(H3571:H7356,C3571:C7356)</f>
        <v>-9.0455298463802999E-2</v>
      </c>
    </row>
    <row r="3572" spans="1:12">
      <c r="A3572" t="s">
        <v>175</v>
      </c>
      <c r="B3572">
        <v>109</v>
      </c>
      <c r="C3572">
        <v>35286428</v>
      </c>
      <c r="D3572" t="s">
        <v>227</v>
      </c>
      <c r="E3572" t="s">
        <v>6090</v>
      </c>
      <c r="F3572" t="s">
        <v>15</v>
      </c>
      <c r="G3572" t="s">
        <v>16</v>
      </c>
      <c r="H3572">
        <v>76000000</v>
      </c>
      <c r="I3572">
        <v>7.9</v>
      </c>
      <c r="J3572" t="str">
        <f>IF(ISNUMBER(SEARCH("|",D3572)),LEFT(D3572,SEARCH("|",D3572)-1),D3572)</f>
        <v>Drama</v>
      </c>
      <c r="K3572">
        <f>(C3572-H3572)</f>
        <v>-40713572</v>
      </c>
      <c r="L3572">
        <f>CORREL(H3572:H7357,C3572:C7357)</f>
        <v>-9.0960600034579758E-2</v>
      </c>
    </row>
    <row r="3573" spans="1:12">
      <c r="A3573" t="s">
        <v>5818</v>
      </c>
      <c r="B3573">
        <v>133</v>
      </c>
      <c r="C3573">
        <v>6167817</v>
      </c>
      <c r="D3573" t="s">
        <v>1992</v>
      </c>
      <c r="E3573" t="s">
        <v>6091</v>
      </c>
      <c r="F3573" t="s">
        <v>770</v>
      </c>
      <c r="G3573" t="s">
        <v>357</v>
      </c>
      <c r="H3573">
        <v>47000000</v>
      </c>
      <c r="I3573">
        <v>7.7</v>
      </c>
      <c r="J3573" t="str">
        <f>IF(ISNUMBER(SEARCH("|",D3573)),LEFT(D3573,SEARCH("|",D3573)-1),D3573)</f>
        <v>Drama</v>
      </c>
      <c r="K3573">
        <f>(C3573-H3573)</f>
        <v>-40832183</v>
      </c>
      <c r="L3573">
        <f>CORREL(H3573:H7358,C3573:C7358)</f>
        <v>-9.1031979199339294E-2</v>
      </c>
    </row>
    <row r="3574" spans="1:12">
      <c r="A3574" t="s">
        <v>2368</v>
      </c>
      <c r="B3574">
        <v>125</v>
      </c>
      <c r="C3574">
        <v>19076815</v>
      </c>
      <c r="D3574" t="s">
        <v>318</v>
      </c>
      <c r="E3574" t="s">
        <v>6092</v>
      </c>
      <c r="F3574" t="s">
        <v>15</v>
      </c>
      <c r="G3574" t="s">
        <v>16</v>
      </c>
      <c r="H3574">
        <v>60000000</v>
      </c>
      <c r="I3574">
        <v>6.3</v>
      </c>
      <c r="J3574" t="str">
        <f>IF(ISNUMBER(SEARCH("|",D3574)),LEFT(D3574,SEARCH("|",D3574)-1),D3574)</f>
        <v>Drama</v>
      </c>
      <c r="K3574">
        <f>(C3574-H3574)</f>
        <v>-40923185</v>
      </c>
      <c r="L3574">
        <f>CORREL(H3574:H7359,C3574:C7359)</f>
        <v>-9.1991661143188144E-2</v>
      </c>
    </row>
    <row r="3575" spans="1:12">
      <c r="A3575" t="s">
        <v>6093</v>
      </c>
      <c r="B3575">
        <v>85</v>
      </c>
      <c r="C3575">
        <v>58867694</v>
      </c>
      <c r="D3575" t="s">
        <v>6094</v>
      </c>
      <c r="E3575" t="s">
        <v>6095</v>
      </c>
      <c r="F3575" t="s">
        <v>15</v>
      </c>
      <c r="G3575" t="s">
        <v>16</v>
      </c>
      <c r="H3575">
        <v>100000000</v>
      </c>
      <c r="I3575">
        <v>6.8</v>
      </c>
      <c r="J3575" t="str">
        <f>IF(ISNUMBER(SEARCH("|",D3575)),LEFT(D3575,SEARCH("|",D3575)-1),D3575)</f>
        <v>Animation</v>
      </c>
      <c r="K3575">
        <f>(C3575-H3575)</f>
        <v>-41132306</v>
      </c>
      <c r="L3575">
        <f>CORREL(H3575:H7360,C3575:C7360)</f>
        <v>-9.2508477539338177E-2</v>
      </c>
    </row>
    <row r="3576" spans="1:12">
      <c r="A3576" t="s">
        <v>4419</v>
      </c>
      <c r="B3576">
        <v>117</v>
      </c>
      <c r="C3576">
        <v>58607007</v>
      </c>
      <c r="D3576" t="s">
        <v>1535</v>
      </c>
      <c r="E3576" t="s">
        <v>6096</v>
      </c>
      <c r="F3576" t="s">
        <v>15</v>
      </c>
      <c r="G3576" t="s">
        <v>16</v>
      </c>
      <c r="H3576">
        <v>100000000</v>
      </c>
      <c r="I3576">
        <v>6.2</v>
      </c>
      <c r="J3576" t="str">
        <f>IF(ISNUMBER(SEARCH("|",D3576)),LEFT(D3576,SEARCH("|",D3576)-1),D3576)</f>
        <v>Action</v>
      </c>
      <c r="K3576">
        <f>(C3576-H3576)</f>
        <v>-41392993</v>
      </c>
      <c r="L3576">
        <f>CORREL(H3576:H7361,C3576:C7361)</f>
        <v>-9.2199431302716087E-2</v>
      </c>
    </row>
    <row r="3577" spans="1:12">
      <c r="A3577" t="s">
        <v>1141</v>
      </c>
      <c r="B3577">
        <v>108</v>
      </c>
      <c r="C3577">
        <v>5600000</v>
      </c>
      <c r="D3577" t="s">
        <v>4536</v>
      </c>
      <c r="E3577" t="s">
        <v>6097</v>
      </c>
      <c r="F3577" t="s">
        <v>15</v>
      </c>
      <c r="G3577" t="s">
        <v>16</v>
      </c>
      <c r="H3577">
        <v>47000000</v>
      </c>
      <c r="I3577">
        <v>5.8</v>
      </c>
      <c r="J3577" t="str">
        <f>IF(ISNUMBER(SEARCH("|",D3577)),LEFT(D3577,SEARCH("|",D3577)-1),D3577)</f>
        <v>Drama</v>
      </c>
      <c r="K3577">
        <f>(C3577-H3577)</f>
        <v>-41400000</v>
      </c>
      <c r="L3577">
        <f>CORREL(H3577:H7362,C3577:C7362)</f>
        <v>-9.1890364677844061E-2</v>
      </c>
    </row>
    <row r="3578" spans="1:12">
      <c r="A3578" t="s">
        <v>1184</v>
      </c>
      <c r="B3578">
        <v>82</v>
      </c>
      <c r="C3578">
        <v>43575716</v>
      </c>
      <c r="D3578" t="s">
        <v>1493</v>
      </c>
      <c r="E3578" t="s">
        <v>6098</v>
      </c>
      <c r="F3578" t="s">
        <v>15</v>
      </c>
      <c r="G3578" t="s">
        <v>16</v>
      </c>
      <c r="H3578">
        <v>85000000</v>
      </c>
      <c r="I3578">
        <v>4.3</v>
      </c>
      <c r="J3578" t="str">
        <f>IF(ISNUMBER(SEARCH("|",D3578)),LEFT(D3578,SEARCH("|",D3578)-1),D3578)</f>
        <v>Action</v>
      </c>
      <c r="K3578">
        <f>(C3578-H3578)</f>
        <v>-41424284</v>
      </c>
      <c r="L3578">
        <f>CORREL(H3578:H7363,C3578:C7363)</f>
        <v>-9.2890419302922161E-2</v>
      </c>
    </row>
    <row r="3579" spans="1:12">
      <c r="A3579" t="s">
        <v>2310</v>
      </c>
      <c r="B3579">
        <v>89</v>
      </c>
      <c r="C3579">
        <v>38542418</v>
      </c>
      <c r="D3579" t="s">
        <v>600</v>
      </c>
      <c r="E3579" t="s">
        <v>6099</v>
      </c>
      <c r="F3579" t="s">
        <v>15</v>
      </c>
      <c r="G3579" t="s">
        <v>16</v>
      </c>
      <c r="H3579">
        <v>80000000</v>
      </c>
      <c r="I3579">
        <v>6.3</v>
      </c>
      <c r="J3579" t="str">
        <f>IF(ISNUMBER(SEARCH("|",D3579)),LEFT(D3579,SEARCH("|",D3579)-1),D3579)</f>
        <v>Action</v>
      </c>
      <c r="K3579">
        <f>(C3579-H3579)</f>
        <v>-41457582</v>
      </c>
      <c r="L3579">
        <f>CORREL(H3579:H7364,C3579:C7364)</f>
        <v>-9.2795800846174753E-2</v>
      </c>
    </row>
    <row r="3580" spans="1:12">
      <c r="A3580" t="s">
        <v>1865</v>
      </c>
      <c r="B3580">
        <v>220</v>
      </c>
      <c r="C3580">
        <v>15527125</v>
      </c>
      <c r="D3580" t="s">
        <v>1407</v>
      </c>
      <c r="E3580" t="s">
        <v>6100</v>
      </c>
      <c r="F3580" t="s">
        <v>15</v>
      </c>
      <c r="G3580" t="s">
        <v>16</v>
      </c>
      <c r="H3580">
        <v>57000000</v>
      </c>
      <c r="I3580">
        <v>5.8</v>
      </c>
      <c r="J3580" t="str">
        <f>IF(ISNUMBER(SEARCH("|",D3580)),LEFT(D3580,SEARCH("|",D3580)-1),D3580)</f>
        <v>Drama</v>
      </c>
      <c r="K3580">
        <f>(C3580-H3580)</f>
        <v>-41472875</v>
      </c>
      <c r="L3580">
        <f>CORREL(H3580:H7365,C3580:C7365)</f>
        <v>-9.2801517126370192E-2</v>
      </c>
    </row>
    <row r="3581" spans="1:12">
      <c r="A3581" t="s">
        <v>6101</v>
      </c>
      <c r="B3581">
        <v>97</v>
      </c>
      <c r="C3581">
        <v>103400692</v>
      </c>
      <c r="D3581" t="s">
        <v>998</v>
      </c>
      <c r="E3581" t="s">
        <v>6102</v>
      </c>
      <c r="F3581" t="s">
        <v>15</v>
      </c>
      <c r="G3581" t="s">
        <v>16</v>
      </c>
      <c r="H3581">
        <v>145000000</v>
      </c>
      <c r="I3581">
        <v>7.3</v>
      </c>
      <c r="J3581" t="str">
        <f>IF(ISNUMBER(SEARCH("|",D3581)),LEFT(D3581,SEARCH("|",D3581)-1),D3581)</f>
        <v>Adventure</v>
      </c>
      <c r="K3581">
        <f>(C3581-H3581)</f>
        <v>-41599308</v>
      </c>
      <c r="L3581">
        <f>CORREL(H3581:H7366,C3581:C7366)</f>
        <v>-9.3451449122018831E-2</v>
      </c>
    </row>
    <row r="3582" spans="1:12">
      <c r="A3582" t="s">
        <v>587</v>
      </c>
      <c r="B3582">
        <v>196</v>
      </c>
      <c r="C3582">
        <v>133228348</v>
      </c>
      <c r="D3582" t="s">
        <v>3867</v>
      </c>
      <c r="E3582" t="s">
        <v>6103</v>
      </c>
      <c r="F3582" t="s">
        <v>15</v>
      </c>
      <c r="G3582" t="s">
        <v>16</v>
      </c>
      <c r="H3582">
        <v>175000000</v>
      </c>
      <c r="I3582">
        <v>7.2</v>
      </c>
      <c r="J3582" t="str">
        <f>IF(ISNUMBER(SEARCH("|",D3582)),LEFT(D3582,SEARCH("|",D3582)-1),D3582)</f>
        <v>Adventure</v>
      </c>
      <c r="K3582">
        <f>(C3582-H3582)</f>
        <v>-41771652</v>
      </c>
      <c r="L3582">
        <f>CORREL(H3582:H7367,C3582:C7367)</f>
        <v>-9.321515667929646E-2</v>
      </c>
    </row>
    <row r="3583" spans="1:12">
      <c r="A3583" t="s">
        <v>69</v>
      </c>
      <c r="B3583">
        <v>132</v>
      </c>
      <c r="C3583">
        <v>58220776</v>
      </c>
      <c r="D3583" t="s">
        <v>821</v>
      </c>
      <c r="E3583" t="s">
        <v>6104</v>
      </c>
      <c r="F3583" t="s">
        <v>15</v>
      </c>
      <c r="G3583" t="s">
        <v>16</v>
      </c>
      <c r="H3583">
        <v>100000000</v>
      </c>
      <c r="I3583">
        <v>6.8</v>
      </c>
      <c r="J3583" t="str">
        <f>IF(ISNUMBER(SEARCH("|",D3583)),LEFT(D3583,SEARCH("|",D3583)-1),D3583)</f>
        <v>Comedy</v>
      </c>
      <c r="K3583">
        <f>(C3583-H3583)</f>
        <v>-41779224</v>
      </c>
      <c r="L3583">
        <f>CORREL(H3583:H7368,C3583:C7368)</f>
        <v>-9.3675629719328593E-2</v>
      </c>
    </row>
    <row r="3584" spans="1:12">
      <c r="A3584" t="s">
        <v>3792</v>
      </c>
      <c r="B3584">
        <v>131</v>
      </c>
      <c r="C3584">
        <v>18208078</v>
      </c>
      <c r="D3584" t="s">
        <v>1049</v>
      </c>
      <c r="E3584" t="s">
        <v>6105</v>
      </c>
      <c r="F3584" t="s">
        <v>15</v>
      </c>
      <c r="G3584" t="s">
        <v>16</v>
      </c>
      <c r="H3584">
        <v>60000000</v>
      </c>
      <c r="I3584">
        <v>6.9</v>
      </c>
      <c r="J3584" t="str">
        <f>IF(ISNUMBER(SEARCH("|",D3584)),LEFT(D3584,SEARCH("|",D3584)-1),D3584)</f>
        <v>Action</v>
      </c>
      <c r="K3584">
        <f>(C3584-H3584)</f>
        <v>-41791922</v>
      </c>
      <c r="L3584">
        <f>CORREL(H3584:H7369,C3584:C7369)</f>
        <v>-9.3345090961531318E-2</v>
      </c>
    </row>
    <row r="3585" spans="1:12">
      <c r="A3585" t="s">
        <v>6106</v>
      </c>
      <c r="B3585">
        <v>325</v>
      </c>
      <c r="C3585">
        <v>1500000</v>
      </c>
      <c r="D3585" t="s">
        <v>198</v>
      </c>
      <c r="E3585" t="s">
        <v>6107</v>
      </c>
      <c r="F3585" t="s">
        <v>15</v>
      </c>
      <c r="G3585" t="s">
        <v>16</v>
      </c>
      <c r="H3585">
        <v>44000000</v>
      </c>
      <c r="I3585">
        <v>6.8</v>
      </c>
      <c r="J3585" t="str">
        <f>IF(ISNUMBER(SEARCH("|",D3585)),LEFT(D3585,SEARCH("|",D3585)-1),D3585)</f>
        <v>Adventure</v>
      </c>
      <c r="K3585">
        <f>(C3585-H3585)</f>
        <v>-42500000</v>
      </c>
      <c r="L3585">
        <f>CORREL(H3585:H7370,C3585:C7370)</f>
        <v>-9.3901365105284421E-2</v>
      </c>
    </row>
    <row r="3586" spans="1:12">
      <c r="A3586" t="s">
        <v>529</v>
      </c>
      <c r="B3586">
        <v>104</v>
      </c>
      <c r="C3586">
        <v>47474112</v>
      </c>
      <c r="D3586" t="s">
        <v>628</v>
      </c>
      <c r="E3586" t="s">
        <v>6108</v>
      </c>
      <c r="F3586" t="s">
        <v>15</v>
      </c>
      <c r="G3586" t="s">
        <v>16</v>
      </c>
      <c r="H3586">
        <v>90000000</v>
      </c>
      <c r="I3586">
        <v>5.4</v>
      </c>
      <c r="J3586" t="str">
        <f>IF(ISNUMBER(SEARCH("|",D3586)),LEFT(D3586,SEARCH("|",D3586)-1),D3586)</f>
        <v>Action</v>
      </c>
      <c r="K3586">
        <f>(C3586-H3586)</f>
        <v>-42525888</v>
      </c>
      <c r="L3586">
        <f>CORREL(H3586:H7371,C3586:C7371)</f>
        <v>-9.5110345060374468E-2</v>
      </c>
    </row>
    <row r="3587" spans="1:12">
      <c r="A3587" t="s">
        <v>1388</v>
      </c>
      <c r="B3587">
        <v>143</v>
      </c>
      <c r="C3587">
        <v>57366262</v>
      </c>
      <c r="D3587" t="s">
        <v>82</v>
      </c>
      <c r="E3587" t="s">
        <v>6109</v>
      </c>
      <c r="F3587" t="s">
        <v>15</v>
      </c>
      <c r="G3587" t="s">
        <v>1097</v>
      </c>
      <c r="H3587">
        <v>100000000</v>
      </c>
      <c r="I3587">
        <v>8</v>
      </c>
      <c r="J3587" t="str">
        <f>IF(ISNUMBER(SEARCH("|",D3587)),LEFT(D3587,SEARCH("|",D3587)-1),D3587)</f>
        <v>Adventure</v>
      </c>
      <c r="K3587">
        <f>(C3587-H3587)</f>
        <v>-42633738</v>
      </c>
      <c r="L3587">
        <f>CORREL(H3587:H7372,C3587:C7372)</f>
        <v>-9.4928615927687421E-2</v>
      </c>
    </row>
    <row r="3588" spans="1:12">
      <c r="A3588" t="s">
        <v>2974</v>
      </c>
      <c r="B3588">
        <v>106</v>
      </c>
      <c r="C3588">
        <v>17281832</v>
      </c>
      <c r="D3588" t="s">
        <v>151</v>
      </c>
      <c r="E3588" t="s">
        <v>6110</v>
      </c>
      <c r="F3588" t="s">
        <v>15</v>
      </c>
      <c r="G3588" t="s">
        <v>1097</v>
      </c>
      <c r="H3588">
        <v>60000000</v>
      </c>
      <c r="I3588">
        <v>6.1</v>
      </c>
      <c r="J3588" t="str">
        <f>IF(ISNUMBER(SEARCH("|",D3588)),LEFT(D3588,SEARCH("|",D3588)-1),D3588)</f>
        <v>Adventure</v>
      </c>
      <c r="K3588">
        <f>(C3588-H3588)</f>
        <v>-42718168</v>
      </c>
      <c r="L3588">
        <f>CORREL(H3588:H7373,C3588:C7373)</f>
        <v>-9.4602417505704903E-2</v>
      </c>
    </row>
    <row r="3589" spans="1:12">
      <c r="A3589" t="s">
        <v>459</v>
      </c>
      <c r="B3589">
        <v>112</v>
      </c>
      <c r="C3589">
        <v>102176165</v>
      </c>
      <c r="D3589" t="s">
        <v>6111</v>
      </c>
      <c r="E3589" t="s">
        <v>6112</v>
      </c>
      <c r="F3589" t="s">
        <v>15</v>
      </c>
      <c r="G3589" t="s">
        <v>16</v>
      </c>
      <c r="H3589">
        <v>145000000</v>
      </c>
      <c r="I3589">
        <v>5.2</v>
      </c>
      <c r="J3589" t="str">
        <f>IF(ISNUMBER(SEARCH("|",D3589)),LEFT(D3589,SEARCH("|",D3589)-1),D3589)</f>
        <v>Action</v>
      </c>
      <c r="K3589">
        <f>(C3589-H3589)</f>
        <v>-42823835</v>
      </c>
      <c r="L3589">
        <f>CORREL(H3589:H7374,C3589:C7374)</f>
        <v>-9.5205162943769184E-2</v>
      </c>
    </row>
    <row r="3590" spans="1:12">
      <c r="A3590" t="s">
        <v>461</v>
      </c>
      <c r="B3590">
        <v>103</v>
      </c>
      <c r="C3590">
        <v>2154540</v>
      </c>
      <c r="D3590" t="s">
        <v>130</v>
      </c>
      <c r="E3590" t="s">
        <v>6113</v>
      </c>
      <c r="F3590" t="s">
        <v>15</v>
      </c>
      <c r="G3590" t="s">
        <v>16</v>
      </c>
      <c r="H3590">
        <v>45000000</v>
      </c>
      <c r="I3590">
        <v>4.9000000000000004</v>
      </c>
      <c r="J3590" t="str">
        <f>IF(ISNUMBER(SEARCH("|",D3590)),LEFT(D3590,SEARCH("|",D3590)-1),D3590)</f>
        <v>Action</v>
      </c>
      <c r="K3590">
        <f>(C3590-H3590)</f>
        <v>-42845460</v>
      </c>
      <c r="L3590">
        <f>CORREL(H3590:H7375,C3590:C7375)</f>
        <v>-9.4935256285511915E-2</v>
      </c>
    </row>
    <row r="3591" spans="1:12">
      <c r="A3591" t="s">
        <v>927</v>
      </c>
      <c r="B3591">
        <v>111</v>
      </c>
      <c r="C3591">
        <v>42877165</v>
      </c>
      <c r="D3591" t="s">
        <v>35</v>
      </c>
      <c r="E3591" t="s">
        <v>6114</v>
      </c>
      <c r="F3591" t="s">
        <v>15</v>
      </c>
      <c r="G3591" t="s">
        <v>16</v>
      </c>
      <c r="H3591">
        <v>86000000</v>
      </c>
      <c r="I3591">
        <v>6.1</v>
      </c>
      <c r="J3591" t="str">
        <f>IF(ISNUMBER(SEARCH("|",D3591)),LEFT(D3591,SEARCH("|",D3591)-1),D3591)</f>
        <v>Action</v>
      </c>
      <c r="K3591">
        <f>(C3591-H3591)</f>
        <v>-43122835</v>
      </c>
      <c r="L3591">
        <f>CORREL(H3591:H7376,C3591:C7376)</f>
        <v>-9.6143847152965867E-2</v>
      </c>
    </row>
    <row r="3592" spans="1:12">
      <c r="A3592" t="s">
        <v>5326</v>
      </c>
      <c r="B3592">
        <v>280</v>
      </c>
      <c r="C3592">
        <v>12870569</v>
      </c>
      <c r="D3592" t="s">
        <v>1817</v>
      </c>
      <c r="E3592" t="s">
        <v>6115</v>
      </c>
      <c r="F3592" t="s">
        <v>15</v>
      </c>
      <c r="G3592" t="s">
        <v>16</v>
      </c>
      <c r="H3592">
        <v>56000000</v>
      </c>
      <c r="I3592">
        <v>6.3</v>
      </c>
      <c r="J3592" t="str">
        <f>IF(ISNUMBER(SEARCH("|",D3592)),LEFT(D3592,SEARCH("|",D3592)-1),D3592)</f>
        <v>Drama</v>
      </c>
      <c r="K3592">
        <f>(C3592-H3592)</f>
        <v>-43129431</v>
      </c>
      <c r="L3592">
        <f>CORREL(H3592:H7377,C3592:C7377)</f>
        <v>-9.6040501903865094E-2</v>
      </c>
    </row>
    <row r="3593" spans="1:12">
      <c r="A3593" t="s">
        <v>2423</v>
      </c>
      <c r="B3593">
        <v>88</v>
      </c>
      <c r="C3593">
        <v>6471394</v>
      </c>
      <c r="D3593" t="s">
        <v>397</v>
      </c>
      <c r="E3593" t="s">
        <v>6116</v>
      </c>
      <c r="F3593" t="s">
        <v>15</v>
      </c>
      <c r="G3593" t="s">
        <v>16</v>
      </c>
      <c r="H3593">
        <v>50000000</v>
      </c>
      <c r="I3593">
        <v>4.9000000000000004</v>
      </c>
      <c r="J3593" t="str">
        <f>IF(ISNUMBER(SEARCH("|",D3593)),LEFT(D3593,SEARCH("|",D3593)-1),D3593)</f>
        <v>Comedy</v>
      </c>
      <c r="K3593">
        <f>(C3593-H3593)</f>
        <v>-43528606</v>
      </c>
      <c r="L3593">
        <f>CORREL(H3593:H7378,C3593:C7378)</f>
        <v>-9.6821453868566443E-2</v>
      </c>
    </row>
    <row r="3594" spans="1:12">
      <c r="A3594" t="s">
        <v>2827</v>
      </c>
      <c r="B3594">
        <v>87</v>
      </c>
      <c r="C3594">
        <v>6291602</v>
      </c>
      <c r="D3594" t="s">
        <v>1476</v>
      </c>
      <c r="E3594" t="s">
        <v>6117</v>
      </c>
      <c r="F3594" t="s">
        <v>15</v>
      </c>
      <c r="G3594" t="s">
        <v>16</v>
      </c>
      <c r="H3594">
        <v>50000000</v>
      </c>
      <c r="I3594">
        <v>5.6</v>
      </c>
      <c r="J3594" t="str">
        <f>IF(ISNUMBER(SEARCH("|",D3594)),LEFT(D3594,SEARCH("|",D3594)-1),D3594)</f>
        <v>Comedy</v>
      </c>
      <c r="K3594">
        <f>(C3594-H3594)</f>
        <v>-43708398</v>
      </c>
      <c r="L3594">
        <f>CORREL(H3594:H7379,C3594:C7379)</f>
        <v>-9.7871522927072616E-2</v>
      </c>
    </row>
    <row r="3595" spans="1:12">
      <c r="A3595" t="s">
        <v>5818</v>
      </c>
      <c r="B3595">
        <v>122</v>
      </c>
      <c r="C3595">
        <v>33201661</v>
      </c>
      <c r="D3595" t="s">
        <v>128</v>
      </c>
      <c r="E3595" t="s">
        <v>6118</v>
      </c>
      <c r="F3595" t="s">
        <v>770</v>
      </c>
      <c r="G3595" t="s">
        <v>357</v>
      </c>
      <c r="H3595">
        <v>77000000</v>
      </c>
      <c r="I3595">
        <v>8.4</v>
      </c>
      <c r="J3595" t="str">
        <f>IF(ISNUMBER(SEARCH("|",D3595)),LEFT(D3595,SEARCH("|",D3595)-1),D3595)</f>
        <v>Comedy</v>
      </c>
      <c r="K3595">
        <f>(C3595-H3595)</f>
        <v>-43798339</v>
      </c>
      <c r="L3595">
        <f>CORREL(H3595:H7380,C3595:C7380)</f>
        <v>-9.8943442836746373E-2</v>
      </c>
    </row>
    <row r="3596" spans="1:12">
      <c r="A3596" t="s">
        <v>6119</v>
      </c>
      <c r="B3596">
        <v>87</v>
      </c>
      <c r="C3596">
        <v>36073232</v>
      </c>
      <c r="D3596" t="s">
        <v>1421</v>
      </c>
      <c r="E3596" t="s">
        <v>6120</v>
      </c>
      <c r="F3596" t="s">
        <v>15</v>
      </c>
      <c r="G3596" t="s">
        <v>16</v>
      </c>
      <c r="H3596">
        <v>80000000</v>
      </c>
      <c r="I3596">
        <v>5.2</v>
      </c>
      <c r="J3596" t="str">
        <f>IF(ISNUMBER(SEARCH("|",D3596)),LEFT(D3596,SEARCH("|",D3596)-1),D3596)</f>
        <v>Adventure</v>
      </c>
      <c r="K3596">
        <f>(C3596-H3596)</f>
        <v>-43926768</v>
      </c>
      <c r="L3596">
        <f>CORREL(H3596:H7381,C3596:C7381)</f>
        <v>-9.9080389030046456E-2</v>
      </c>
    </row>
    <row r="3597" spans="1:12">
      <c r="A3597" t="s">
        <v>1450</v>
      </c>
      <c r="B3597">
        <v>120</v>
      </c>
      <c r="C3597">
        <v>66002193</v>
      </c>
      <c r="D3597" t="s">
        <v>1287</v>
      </c>
      <c r="E3597" t="s">
        <v>6121</v>
      </c>
      <c r="F3597" t="s">
        <v>15</v>
      </c>
      <c r="G3597" t="s">
        <v>16</v>
      </c>
      <c r="H3597">
        <v>110000000</v>
      </c>
      <c r="I3597">
        <v>5.8</v>
      </c>
      <c r="J3597" t="str">
        <f>IF(ISNUMBER(SEARCH("|",D3597)),LEFT(D3597,SEARCH("|",D3597)-1),D3597)</f>
        <v>Action</v>
      </c>
      <c r="K3597">
        <f>(C3597-H3597)</f>
        <v>-43997807</v>
      </c>
      <c r="L3597">
        <f>CORREL(H3597:H7382,C3597:C7382)</f>
        <v>-9.9143181010199449E-2</v>
      </c>
    </row>
    <row r="3598" spans="1:12">
      <c r="A3598" t="s">
        <v>602</v>
      </c>
      <c r="B3598">
        <v>89</v>
      </c>
      <c r="C3598">
        <v>50802661</v>
      </c>
      <c r="D3598" t="s">
        <v>1146</v>
      </c>
      <c r="E3598" t="s">
        <v>6122</v>
      </c>
      <c r="F3598" t="s">
        <v>15</v>
      </c>
      <c r="G3598" t="s">
        <v>16</v>
      </c>
      <c r="H3598">
        <v>95000000</v>
      </c>
      <c r="I3598">
        <v>6.9</v>
      </c>
      <c r="J3598" t="str">
        <f>IF(ISNUMBER(SEARCH("|",D3598)),LEFT(D3598,SEARCH("|",D3598)-1),D3598)</f>
        <v>Adventure</v>
      </c>
      <c r="K3598">
        <f>(C3598-H3598)</f>
        <v>-44197339</v>
      </c>
      <c r="L3598">
        <f>CORREL(H3598:H7383,C3598:C7383)</f>
        <v>-9.8714180133328749E-2</v>
      </c>
    </row>
    <row r="3599" spans="1:12">
      <c r="A3599" t="s">
        <v>702</v>
      </c>
      <c r="B3599">
        <v>152</v>
      </c>
      <c r="C3599">
        <v>27796042</v>
      </c>
      <c r="D3599" t="s">
        <v>20</v>
      </c>
      <c r="E3599" t="s">
        <v>6123</v>
      </c>
      <c r="F3599" t="s">
        <v>15</v>
      </c>
      <c r="G3599" t="s">
        <v>16</v>
      </c>
      <c r="H3599">
        <v>72000000</v>
      </c>
      <c r="I3599">
        <v>6.9</v>
      </c>
      <c r="J3599" t="str">
        <f>IF(ISNUMBER(SEARCH("|",D3599)),LEFT(D3599,SEARCH("|",D3599)-1),D3599)</f>
        <v>Drama</v>
      </c>
      <c r="K3599">
        <f>(C3599-H3599)</f>
        <v>-44203958</v>
      </c>
      <c r="L3599">
        <f>CORREL(H3599:H7384,C3599:C7384)</f>
        <v>-9.8463185310685847E-2</v>
      </c>
    </row>
    <row r="3600" spans="1:12">
      <c r="A3600" t="s">
        <v>6124</v>
      </c>
      <c r="B3600">
        <v>45</v>
      </c>
      <c r="C3600">
        <v>145109</v>
      </c>
      <c r="D3600" t="s">
        <v>2743</v>
      </c>
      <c r="E3600" t="s">
        <v>6125</v>
      </c>
      <c r="F3600" t="s">
        <v>3483</v>
      </c>
      <c r="G3600" t="s">
        <v>3484</v>
      </c>
      <c r="H3600">
        <v>45000000</v>
      </c>
      <c r="I3600">
        <v>7.3</v>
      </c>
      <c r="J3600" t="str">
        <f>IF(ISNUMBER(SEARCH("|",D3600)),LEFT(D3600,SEARCH("|",D3600)-1),D3600)</f>
        <v>Drama</v>
      </c>
      <c r="K3600">
        <f>(C3600-H3600)</f>
        <v>-44854891</v>
      </c>
      <c r="L3600">
        <f>CORREL(H3600:H7385,C3600:C7385)</f>
        <v>-9.875536248616458E-2</v>
      </c>
    </row>
    <row r="3601" spans="1:12">
      <c r="A3601" t="s">
        <v>392</v>
      </c>
      <c r="B3601">
        <v>148</v>
      </c>
      <c r="C3601">
        <v>200074175</v>
      </c>
      <c r="D3601" t="s">
        <v>473</v>
      </c>
      <c r="E3601" t="s">
        <v>6126</v>
      </c>
      <c r="F3601" t="s">
        <v>15</v>
      </c>
      <c r="G3601" t="s">
        <v>153</v>
      </c>
      <c r="H3601">
        <v>245000000</v>
      </c>
      <c r="I3601">
        <v>6.8</v>
      </c>
      <c r="J3601" t="str">
        <f>IF(ISNUMBER(SEARCH("|",D3601)),LEFT(D3601,SEARCH("|",D3601)-1),D3601)</f>
        <v>Action</v>
      </c>
      <c r="K3601">
        <f>(C3601-H3601)</f>
        <v>-44925825</v>
      </c>
      <c r="L3601">
        <f>CORREL(H3601:H7386,C3601:C7386)</f>
        <v>-0.10013856679800727</v>
      </c>
    </row>
    <row r="3602" spans="1:12">
      <c r="A3602" t="s">
        <v>287</v>
      </c>
      <c r="B3602">
        <v>108</v>
      </c>
      <c r="C3602">
        <v>40048332</v>
      </c>
      <c r="D3602" t="s">
        <v>1049</v>
      </c>
      <c r="E3602" t="s">
        <v>6127</v>
      </c>
      <c r="F3602" t="s">
        <v>15</v>
      </c>
      <c r="G3602" t="s">
        <v>16</v>
      </c>
      <c r="H3602">
        <v>85000000</v>
      </c>
      <c r="I3602">
        <v>5.5</v>
      </c>
      <c r="J3602" t="str">
        <f>IF(ISNUMBER(SEARCH("|",D3602)),LEFT(D3602,SEARCH("|",D3602)-1),D3602)</f>
        <v>Action</v>
      </c>
      <c r="K3602">
        <f>(C3602-H3602)</f>
        <v>-44951668</v>
      </c>
      <c r="L3602">
        <f>CORREL(H3602:H7387,C3602:C7387)</f>
        <v>-0.10451562431424093</v>
      </c>
    </row>
    <row r="3603" spans="1:12">
      <c r="A3603" t="s">
        <v>2682</v>
      </c>
      <c r="B3603">
        <v>116</v>
      </c>
      <c r="C3603">
        <v>30013346</v>
      </c>
      <c r="D3603" t="s">
        <v>303</v>
      </c>
      <c r="E3603" t="s">
        <v>6128</v>
      </c>
      <c r="F3603" t="s">
        <v>15</v>
      </c>
      <c r="G3603" t="s">
        <v>16</v>
      </c>
      <c r="H3603">
        <v>75000000</v>
      </c>
      <c r="I3603">
        <v>5.3</v>
      </c>
      <c r="J3603" t="str">
        <f>IF(ISNUMBER(SEARCH("|",D3603)),LEFT(D3603,SEARCH("|",D3603)-1),D3603)</f>
        <v>Action</v>
      </c>
      <c r="K3603">
        <f>(C3603-H3603)</f>
        <v>-44986654</v>
      </c>
      <c r="L3603">
        <f>CORREL(H3603:H7388,C3603:C7388)</f>
        <v>-0.1044598263163599</v>
      </c>
    </row>
    <row r="3604" spans="1:12">
      <c r="A3604" t="s">
        <v>112</v>
      </c>
      <c r="B3604">
        <v>178</v>
      </c>
      <c r="C3604">
        <v>44606335</v>
      </c>
      <c r="D3604" t="s">
        <v>239</v>
      </c>
      <c r="E3604" t="s">
        <v>6129</v>
      </c>
      <c r="F3604" t="s">
        <v>15</v>
      </c>
      <c r="G3604" t="s">
        <v>16</v>
      </c>
      <c r="H3604">
        <v>90000000</v>
      </c>
      <c r="I3604">
        <v>7.1</v>
      </c>
      <c r="J3604" t="str">
        <f>IF(ISNUMBER(SEARCH("|",D3604)),LEFT(D3604,SEARCH("|",D3604)-1),D3604)</f>
        <v>Drama</v>
      </c>
      <c r="K3604">
        <f>(C3604-H3604)</f>
        <v>-45393665</v>
      </c>
      <c r="L3604">
        <f>CORREL(H3604:H7389,C3604:C7389)</f>
        <v>-0.10468236095569135</v>
      </c>
    </row>
    <row r="3605" spans="1:12">
      <c r="A3605" t="s">
        <v>1801</v>
      </c>
      <c r="B3605">
        <v>145</v>
      </c>
      <c r="C3605">
        <v>34566746</v>
      </c>
      <c r="D3605" t="s">
        <v>930</v>
      </c>
      <c r="E3605" t="s">
        <v>6130</v>
      </c>
      <c r="F3605" t="s">
        <v>15</v>
      </c>
      <c r="G3605" t="s">
        <v>16</v>
      </c>
      <c r="H3605">
        <v>80000000</v>
      </c>
      <c r="I3605">
        <v>7.3</v>
      </c>
      <c r="J3605" t="str">
        <f>IF(ISNUMBER(SEARCH("|",D3605)),LEFT(D3605,SEARCH("|",D3605)-1),D3605)</f>
        <v>Drama</v>
      </c>
      <c r="K3605">
        <f>(C3605-H3605)</f>
        <v>-45433254</v>
      </c>
      <c r="L3605">
        <f>CORREL(H3605:H7390,C3605:C7390)</f>
        <v>-0.10452215978617053</v>
      </c>
    </row>
    <row r="3606" spans="1:12">
      <c r="A3606" t="s">
        <v>1557</v>
      </c>
      <c r="B3606">
        <v>94</v>
      </c>
      <c r="C3606">
        <v>19548064</v>
      </c>
      <c r="D3606" t="s">
        <v>77</v>
      </c>
      <c r="E3606" t="s">
        <v>6131</v>
      </c>
      <c r="F3606" t="s">
        <v>15</v>
      </c>
      <c r="G3606" t="s">
        <v>1814</v>
      </c>
      <c r="H3606">
        <v>65000000</v>
      </c>
      <c r="I3606">
        <v>6.3</v>
      </c>
      <c r="J3606" t="str">
        <f>IF(ISNUMBER(SEARCH("|",D3606)),LEFT(D3606,SEARCH("|",D3606)-1),D3606)</f>
        <v>Action</v>
      </c>
      <c r="K3606">
        <f>(C3606-H3606)</f>
        <v>-45451936</v>
      </c>
      <c r="L3606">
        <f>CORREL(H3606:H7391,C3606:C7391)</f>
        <v>-0.10461052379115783</v>
      </c>
    </row>
    <row r="3607" spans="1:12">
      <c r="A3607" t="s">
        <v>4762</v>
      </c>
      <c r="B3607">
        <v>92</v>
      </c>
      <c r="C3607">
        <v>9483821</v>
      </c>
      <c r="D3607" t="s">
        <v>130</v>
      </c>
      <c r="E3607" t="s">
        <v>6132</v>
      </c>
      <c r="F3607" t="s">
        <v>15</v>
      </c>
      <c r="G3607" t="s">
        <v>16</v>
      </c>
      <c r="H3607">
        <v>55000000</v>
      </c>
      <c r="I3607">
        <v>5.7</v>
      </c>
      <c r="J3607" t="str">
        <f>IF(ISNUMBER(SEARCH("|",D3607)),LEFT(D3607,SEARCH("|",D3607)-1),D3607)</f>
        <v>Action</v>
      </c>
      <c r="K3607">
        <f>(C3607-H3607)</f>
        <v>-45516179</v>
      </c>
      <c r="L3607">
        <f>CORREL(H3607:H7392,C3607:C7392)</f>
        <v>-0.10520496544645629</v>
      </c>
    </row>
    <row r="3608" spans="1:12">
      <c r="A3608" t="s">
        <v>260</v>
      </c>
      <c r="B3608">
        <v>128</v>
      </c>
      <c r="C3608">
        <v>36381716</v>
      </c>
      <c r="D3608" t="s">
        <v>6133</v>
      </c>
      <c r="E3608" t="s">
        <v>6134</v>
      </c>
      <c r="F3608" t="s">
        <v>15</v>
      </c>
      <c r="G3608" t="s">
        <v>16</v>
      </c>
      <c r="H3608">
        <v>82000000</v>
      </c>
      <c r="I3608">
        <v>6.1</v>
      </c>
      <c r="J3608" t="str">
        <f>IF(ISNUMBER(SEARCH("|",D3608)),LEFT(D3608,SEARCH("|",D3608)-1),D3608)</f>
        <v>Action</v>
      </c>
      <c r="K3608">
        <f>(C3608-H3608)</f>
        <v>-45618284</v>
      </c>
      <c r="L3608">
        <f>CORREL(H3608:H7393,C3608:C7393)</f>
        <v>-0.10623490883057239</v>
      </c>
    </row>
    <row r="3609" spans="1:12">
      <c r="A3609" t="s">
        <v>6135</v>
      </c>
      <c r="B3609">
        <v>92</v>
      </c>
      <c r="C3609">
        <v>19059018</v>
      </c>
      <c r="D3609" t="s">
        <v>6136</v>
      </c>
      <c r="E3609" t="s">
        <v>6137</v>
      </c>
      <c r="F3609" t="s">
        <v>15</v>
      </c>
      <c r="G3609" t="s">
        <v>138</v>
      </c>
      <c r="H3609">
        <v>65000000</v>
      </c>
      <c r="I3609">
        <v>5.0999999999999996</v>
      </c>
      <c r="J3609" t="str">
        <f>IF(ISNUMBER(SEARCH("|",D3609)),LEFT(D3609,SEARCH("|",D3609)-1),D3609)</f>
        <v>Action</v>
      </c>
      <c r="K3609">
        <f>(C3609-H3609)</f>
        <v>-45940982</v>
      </c>
      <c r="L3609">
        <f>CORREL(H3609:H7394,C3609:C7394)</f>
        <v>-0.10628143669310354</v>
      </c>
    </row>
    <row r="3610" spans="1:12">
      <c r="A3610" t="s">
        <v>211</v>
      </c>
      <c r="B3610">
        <v>106</v>
      </c>
      <c r="C3610">
        <v>179020854</v>
      </c>
      <c r="D3610" t="s">
        <v>1784</v>
      </c>
      <c r="E3610" t="s">
        <v>6138</v>
      </c>
      <c r="F3610" t="s">
        <v>15</v>
      </c>
      <c r="G3610" t="s">
        <v>16</v>
      </c>
      <c r="H3610">
        <v>225000000</v>
      </c>
      <c r="I3610">
        <v>6.8</v>
      </c>
      <c r="J3610" t="str">
        <f>IF(ISNUMBER(SEARCH("|",D3610)),LEFT(D3610,SEARCH("|",D3610)-1),D3610)</f>
        <v>Action</v>
      </c>
      <c r="K3610">
        <f>(C3610-H3610)</f>
        <v>-45979146</v>
      </c>
      <c r="L3610">
        <f>CORREL(H3610:H7395,C3610:C7395)</f>
        <v>-0.10691541798429173</v>
      </c>
    </row>
    <row r="3611" spans="1:12">
      <c r="A3611" t="s">
        <v>6139</v>
      </c>
      <c r="B3611">
        <v>103</v>
      </c>
      <c r="C3611">
        <v>13395939</v>
      </c>
      <c r="D3611" t="s">
        <v>233</v>
      </c>
      <c r="E3611" t="s">
        <v>6140</v>
      </c>
      <c r="F3611" t="s">
        <v>15</v>
      </c>
      <c r="G3611" t="s">
        <v>153</v>
      </c>
      <c r="H3611">
        <v>60000000</v>
      </c>
      <c r="I3611">
        <v>6.2</v>
      </c>
      <c r="J3611" t="str">
        <f>IF(ISNUMBER(SEARCH("|",D3611)),LEFT(D3611,SEARCH("|",D3611)-1),D3611)</f>
        <v>Comedy</v>
      </c>
      <c r="K3611">
        <f>(C3611-H3611)</f>
        <v>-46604061</v>
      </c>
      <c r="L3611">
        <f>CORREL(H3611:H7396,C3611:C7396)</f>
        <v>-0.11018560655321757</v>
      </c>
    </row>
    <row r="3612" spans="1:12">
      <c r="A3612" t="s">
        <v>5080</v>
      </c>
      <c r="B3612">
        <v>109</v>
      </c>
      <c r="C3612">
        <v>8355815</v>
      </c>
      <c r="D3612" t="s">
        <v>2475</v>
      </c>
      <c r="E3612" t="s">
        <v>6141</v>
      </c>
      <c r="F3612" t="s">
        <v>15</v>
      </c>
      <c r="G3612" t="s">
        <v>153</v>
      </c>
      <c r="H3612">
        <v>55000000</v>
      </c>
      <c r="I3612">
        <v>6.4</v>
      </c>
      <c r="J3612" t="str">
        <f>IF(ISNUMBER(SEARCH("|",D3612)),LEFT(D3612,SEARCH("|",D3612)-1),D3612)</f>
        <v>Comedy</v>
      </c>
      <c r="K3612">
        <f>(C3612-H3612)</f>
        <v>-46644185</v>
      </c>
      <c r="L3612">
        <f>CORREL(H3612:H7397,C3612:C7397)</f>
        <v>-0.11107479082233558</v>
      </c>
    </row>
    <row r="3613" spans="1:12">
      <c r="A3613" t="s">
        <v>182</v>
      </c>
      <c r="B3613">
        <v>90</v>
      </c>
      <c r="C3613">
        <v>23159305</v>
      </c>
      <c r="D3613" t="s">
        <v>902</v>
      </c>
      <c r="E3613" t="s">
        <v>6142</v>
      </c>
      <c r="F3613" t="s">
        <v>15</v>
      </c>
      <c r="G3613" t="s">
        <v>16</v>
      </c>
      <c r="H3613">
        <v>70000000</v>
      </c>
      <c r="I3613">
        <v>8</v>
      </c>
      <c r="J3613" t="str">
        <f>IF(ISNUMBER(SEARCH("|",D3613)),LEFT(D3613,SEARCH("|",D3613)-1),D3613)</f>
        <v>Action</v>
      </c>
      <c r="K3613">
        <f>(C3613-H3613)</f>
        <v>-46840695</v>
      </c>
      <c r="L3613">
        <f>CORREL(H3613:H7398,C3613:C7398)</f>
        <v>-0.11222068137191489</v>
      </c>
    </row>
    <row r="3614" spans="1:12">
      <c r="A3614" t="s">
        <v>6143</v>
      </c>
      <c r="B3614">
        <v>140</v>
      </c>
      <c r="C3614">
        <v>13082288</v>
      </c>
      <c r="D3614" t="s">
        <v>6144</v>
      </c>
      <c r="E3614" t="s">
        <v>6145</v>
      </c>
      <c r="F3614" t="s">
        <v>15</v>
      </c>
      <c r="G3614" t="s">
        <v>153</v>
      </c>
      <c r="H3614">
        <v>60000000</v>
      </c>
      <c r="I3614">
        <v>6.6</v>
      </c>
      <c r="J3614" t="str">
        <f>IF(ISNUMBER(SEARCH("|",D3614)),LEFT(D3614,SEARCH("|",D3614)-1),D3614)</f>
        <v>Action</v>
      </c>
      <c r="K3614">
        <f>(C3614-H3614)</f>
        <v>-46917712</v>
      </c>
      <c r="L3614">
        <f>CORREL(H3614:H7399,C3614:C7399)</f>
        <v>-0.11271443345439711</v>
      </c>
    </row>
    <row r="3615" spans="1:12">
      <c r="A3615" t="s">
        <v>459</v>
      </c>
      <c r="B3615">
        <v>114</v>
      </c>
      <c r="C3615">
        <v>32885565</v>
      </c>
      <c r="D3615" t="s">
        <v>252</v>
      </c>
      <c r="E3615" t="s">
        <v>6146</v>
      </c>
      <c r="F3615" t="s">
        <v>15</v>
      </c>
      <c r="G3615" t="s">
        <v>16</v>
      </c>
      <c r="H3615">
        <v>80000000</v>
      </c>
      <c r="I3615">
        <v>5.8</v>
      </c>
      <c r="J3615" t="str">
        <f>IF(ISNUMBER(SEARCH("|",D3615)),LEFT(D3615,SEARCH("|",D3615)-1),D3615)</f>
        <v>Action</v>
      </c>
      <c r="K3615">
        <f>(C3615-H3615)</f>
        <v>-47114435</v>
      </c>
      <c r="L3615">
        <f>CORREL(H3615:H7400,C3615:C7400)</f>
        <v>-0.11365401790845804</v>
      </c>
    </row>
    <row r="3616" spans="1:12">
      <c r="A3616" t="s">
        <v>3971</v>
      </c>
      <c r="B3616">
        <v>90</v>
      </c>
      <c r="C3616">
        <v>7871693</v>
      </c>
      <c r="D3616" t="s">
        <v>6147</v>
      </c>
      <c r="E3616" t="s">
        <v>6148</v>
      </c>
      <c r="F3616" t="s">
        <v>15</v>
      </c>
      <c r="G3616" t="s">
        <v>16</v>
      </c>
      <c r="H3616">
        <v>55000000</v>
      </c>
      <c r="I3616">
        <v>6.5</v>
      </c>
      <c r="J3616" t="str">
        <f>IF(ISNUMBER(SEARCH("|",D3616)),LEFT(D3616,SEARCH("|",D3616)-1),D3616)</f>
        <v>Adventure</v>
      </c>
      <c r="K3616">
        <f>(C3616-H3616)</f>
        <v>-47128307</v>
      </c>
      <c r="L3616">
        <f>CORREL(H3616:H7401,C3616:C7401)</f>
        <v>-0.11380922146498107</v>
      </c>
    </row>
    <row r="3617" spans="1:12">
      <c r="A3617" t="s">
        <v>2221</v>
      </c>
      <c r="B3617">
        <v>134</v>
      </c>
      <c r="C3617">
        <v>57637485</v>
      </c>
      <c r="D3617" t="s">
        <v>18</v>
      </c>
      <c r="E3617" t="s">
        <v>6149</v>
      </c>
      <c r="F3617" t="s">
        <v>15</v>
      </c>
      <c r="G3617" t="s">
        <v>16</v>
      </c>
      <c r="H3617">
        <v>105000000</v>
      </c>
      <c r="I3617">
        <v>6.7</v>
      </c>
      <c r="J3617" t="str">
        <f>IF(ISNUMBER(SEARCH("|",D3617)),LEFT(D3617,SEARCH("|",D3617)-1),D3617)</f>
        <v>Action</v>
      </c>
      <c r="K3617">
        <f>(C3617-H3617)</f>
        <v>-47362515</v>
      </c>
      <c r="L3617">
        <f>CORREL(H3617:H7402,C3617:C7402)</f>
        <v>-0.11502928675030109</v>
      </c>
    </row>
    <row r="3618" spans="1:12">
      <c r="A3618" t="s">
        <v>2286</v>
      </c>
      <c r="B3618">
        <v>123</v>
      </c>
      <c r="C3618">
        <v>34543701</v>
      </c>
      <c r="D3618" t="s">
        <v>786</v>
      </c>
      <c r="E3618" t="s">
        <v>6150</v>
      </c>
      <c r="F3618" t="s">
        <v>15</v>
      </c>
      <c r="G3618" t="s">
        <v>16</v>
      </c>
      <c r="H3618">
        <v>82000000</v>
      </c>
      <c r="I3618">
        <v>5.9</v>
      </c>
      <c r="J3618" t="str">
        <f>IF(ISNUMBER(SEARCH("|",D3618)),LEFT(D3618,SEARCH("|",D3618)-1),D3618)</f>
        <v>Action</v>
      </c>
      <c r="K3618">
        <f>(C3618-H3618)</f>
        <v>-47456299</v>
      </c>
      <c r="L3618">
        <f>CORREL(H3618:H7403,C3618:C7403)</f>
        <v>-0.11461022149419436</v>
      </c>
    </row>
    <row r="3619" spans="1:12">
      <c r="A3619" t="s">
        <v>2053</v>
      </c>
      <c r="B3619">
        <v>101</v>
      </c>
      <c r="C3619">
        <v>22531698</v>
      </c>
      <c r="D3619" t="s">
        <v>18</v>
      </c>
      <c r="E3619" t="s">
        <v>6151</v>
      </c>
      <c r="F3619" t="s">
        <v>15</v>
      </c>
      <c r="G3619" t="s">
        <v>357</v>
      </c>
      <c r="H3619">
        <v>70000000</v>
      </c>
      <c r="I3619">
        <v>5.6</v>
      </c>
      <c r="J3619" t="str">
        <f>IF(ISNUMBER(SEARCH("|",D3619)),LEFT(D3619,SEARCH("|",D3619)-1),D3619)</f>
        <v>Action</v>
      </c>
      <c r="K3619">
        <f>(C3619-H3619)</f>
        <v>-47468302</v>
      </c>
      <c r="L3619">
        <f>CORREL(H3619:H7404,C3619:C7404)</f>
        <v>-0.11471728295743082</v>
      </c>
    </row>
    <row r="3620" spans="1:12">
      <c r="A3620" t="s">
        <v>4307</v>
      </c>
      <c r="B3620">
        <v>128</v>
      </c>
      <c r="C3620">
        <v>7221458</v>
      </c>
      <c r="D3620" t="s">
        <v>493</v>
      </c>
      <c r="E3620" t="s">
        <v>6152</v>
      </c>
      <c r="F3620" t="s">
        <v>15</v>
      </c>
      <c r="G3620" t="s">
        <v>1097</v>
      </c>
      <c r="H3620">
        <v>55000000</v>
      </c>
      <c r="I3620">
        <v>6.2</v>
      </c>
      <c r="J3620" t="str">
        <f>IF(ISNUMBER(SEARCH("|",D3620)),LEFT(D3620,SEARCH("|",D3620)-1),D3620)</f>
        <v>Drama</v>
      </c>
      <c r="K3620">
        <f>(C3620-H3620)</f>
        <v>-47778542</v>
      </c>
      <c r="L3620">
        <f>CORREL(H3620:H7405,C3620:C7405)</f>
        <v>-0.11526806531497426</v>
      </c>
    </row>
    <row r="3621" spans="1:12">
      <c r="A3621" t="s">
        <v>3063</v>
      </c>
      <c r="B3621">
        <v>147</v>
      </c>
      <c r="C3621">
        <v>2208939</v>
      </c>
      <c r="D3621" t="s">
        <v>6153</v>
      </c>
      <c r="E3621" t="s">
        <v>6154</v>
      </c>
      <c r="F3621" t="s">
        <v>15</v>
      </c>
      <c r="G3621" t="s">
        <v>1097</v>
      </c>
      <c r="H3621">
        <v>50000000</v>
      </c>
      <c r="I3621">
        <v>7.5</v>
      </c>
      <c r="J3621" t="str">
        <f>IF(ISNUMBER(SEARCH("|",D3621)),LEFT(D3621,SEARCH("|",D3621)-1),D3621)</f>
        <v>Crime</v>
      </c>
      <c r="K3621">
        <f>(C3621-H3621)</f>
        <v>-47791061</v>
      </c>
      <c r="L3621">
        <f>CORREL(H3621:H7406,C3621:C7406)</f>
        <v>-0.11655798281916299</v>
      </c>
    </row>
    <row r="3622" spans="1:12">
      <c r="A3622" t="s">
        <v>729</v>
      </c>
      <c r="B3622">
        <v>143</v>
      </c>
      <c r="C3622">
        <v>2175312</v>
      </c>
      <c r="D3622" t="s">
        <v>96</v>
      </c>
      <c r="E3622" t="s">
        <v>6155</v>
      </c>
      <c r="F3622" t="s">
        <v>15</v>
      </c>
      <c r="G3622" t="s">
        <v>16</v>
      </c>
      <c r="H3622">
        <v>50000000</v>
      </c>
      <c r="I3622">
        <v>6.3</v>
      </c>
      <c r="J3622" t="str">
        <f>IF(ISNUMBER(SEARCH("|",D3622)),LEFT(D3622,SEARCH("|",D3622)-1),D3622)</f>
        <v>Comedy</v>
      </c>
      <c r="K3622">
        <f>(C3622-H3622)</f>
        <v>-47824688</v>
      </c>
      <c r="L3622">
        <f>CORREL(H3622:H7407,C3622:C7407)</f>
        <v>-0.11815297331496655</v>
      </c>
    </row>
    <row r="3623" spans="1:12">
      <c r="A3623" t="s">
        <v>719</v>
      </c>
      <c r="B3623">
        <v>114</v>
      </c>
      <c r="C3623">
        <v>12065985</v>
      </c>
      <c r="D3623" t="s">
        <v>65</v>
      </c>
      <c r="E3623" t="s">
        <v>6156</v>
      </c>
      <c r="F3623" t="s">
        <v>15</v>
      </c>
      <c r="G3623" t="s">
        <v>16</v>
      </c>
      <c r="H3623">
        <v>60000000</v>
      </c>
      <c r="I3623">
        <v>4.9000000000000004</v>
      </c>
      <c r="J3623" t="str">
        <f>IF(ISNUMBER(SEARCH("|",D3623)),LEFT(D3623,SEARCH("|",D3623)-1),D3623)</f>
        <v>Comedy</v>
      </c>
      <c r="K3623">
        <f>(C3623-H3623)</f>
        <v>-47934015</v>
      </c>
      <c r="L3623">
        <f>CORREL(H3623:H7408,C3623:C7408)</f>
        <v>-0.11977894524664999</v>
      </c>
    </row>
    <row r="3624" spans="1:12">
      <c r="A3624" t="s">
        <v>4191</v>
      </c>
      <c r="B3624">
        <v>130</v>
      </c>
      <c r="C3624">
        <v>1987287</v>
      </c>
      <c r="D3624" t="s">
        <v>326</v>
      </c>
      <c r="E3624" t="s">
        <v>6157</v>
      </c>
      <c r="F3624" t="s">
        <v>15</v>
      </c>
      <c r="G3624" t="s">
        <v>153</v>
      </c>
      <c r="H3624">
        <v>50000000</v>
      </c>
      <c r="I3624">
        <v>6.9</v>
      </c>
      <c r="J3624" t="str">
        <f>IF(ISNUMBER(SEARCH("|",D3624)),LEFT(D3624,SEARCH("|",D3624)-1),D3624)</f>
        <v>Crime</v>
      </c>
      <c r="K3624">
        <f>(C3624-H3624)</f>
        <v>-48012713</v>
      </c>
      <c r="L3624">
        <f>CORREL(H3624:H7409,C3624:C7409)</f>
        <v>-0.12087864819765637</v>
      </c>
    </row>
    <row r="3625" spans="1:12">
      <c r="A3625" t="s">
        <v>1377</v>
      </c>
      <c r="B3625">
        <v>90</v>
      </c>
      <c r="C3625">
        <v>11802056</v>
      </c>
      <c r="D3625" t="s">
        <v>6158</v>
      </c>
      <c r="E3625" t="s">
        <v>6159</v>
      </c>
      <c r="F3625" t="s">
        <v>15</v>
      </c>
      <c r="G3625" t="s">
        <v>16</v>
      </c>
      <c r="H3625">
        <v>60000000</v>
      </c>
      <c r="I3625">
        <v>4.9000000000000004</v>
      </c>
      <c r="J3625" t="str">
        <f>IF(ISNUMBER(SEARCH("|",D3625)),LEFT(D3625,SEARCH("|",D3625)-1),D3625)</f>
        <v>Adventure</v>
      </c>
      <c r="K3625">
        <f>(C3625-H3625)</f>
        <v>-48197944</v>
      </c>
      <c r="L3625">
        <f>CORREL(H3625:H7410,C3625:C7410)</f>
        <v>-0.12256807321319113</v>
      </c>
    </row>
    <row r="3626" spans="1:12">
      <c r="A3626" t="s">
        <v>112</v>
      </c>
      <c r="B3626">
        <v>121</v>
      </c>
      <c r="C3626">
        <v>5660084</v>
      </c>
      <c r="D3626" t="s">
        <v>2625</v>
      </c>
      <c r="E3626" t="s">
        <v>6160</v>
      </c>
      <c r="F3626" t="s">
        <v>15</v>
      </c>
      <c r="G3626" t="s">
        <v>16</v>
      </c>
      <c r="H3626">
        <v>54000000</v>
      </c>
      <c r="I3626">
        <v>2.4</v>
      </c>
      <c r="J3626" t="str">
        <f>IF(ISNUMBER(SEARCH("|",D3626)),LEFT(D3626,SEARCH("|",D3626)-1),D3626)</f>
        <v>Comedy</v>
      </c>
      <c r="K3626">
        <f>(C3626-H3626)</f>
        <v>-48339916</v>
      </c>
      <c r="L3626">
        <f>CORREL(H3626:H7411,C3626:C7411)</f>
        <v>-0.12372166474679744</v>
      </c>
    </row>
    <row r="3627" spans="1:12">
      <c r="A3627" t="s">
        <v>1637</v>
      </c>
      <c r="B3627">
        <v>114</v>
      </c>
      <c r="C3627">
        <v>61656849</v>
      </c>
      <c r="D3627" t="s">
        <v>321</v>
      </c>
      <c r="E3627" t="s">
        <v>6161</v>
      </c>
      <c r="F3627" t="s">
        <v>15</v>
      </c>
      <c r="G3627" t="s">
        <v>16</v>
      </c>
      <c r="H3627">
        <v>110000000</v>
      </c>
      <c r="I3627">
        <v>6.7</v>
      </c>
      <c r="J3627" t="str">
        <f>IF(ISNUMBER(SEARCH("|",D3627)),LEFT(D3627,SEARCH("|",D3627)-1),D3627)</f>
        <v>Action</v>
      </c>
      <c r="K3627">
        <f>(C3627-H3627)</f>
        <v>-48343151</v>
      </c>
      <c r="L3627">
        <f>CORREL(H3627:H7412,C3627:C7412)</f>
        <v>-0.12524173416681292</v>
      </c>
    </row>
    <row r="3628" spans="1:12">
      <c r="A3628" t="s">
        <v>364</v>
      </c>
      <c r="B3628">
        <v>92</v>
      </c>
      <c r="C3628">
        <v>83348920</v>
      </c>
      <c r="D3628" t="s">
        <v>54</v>
      </c>
      <c r="E3628" t="s">
        <v>6162</v>
      </c>
      <c r="F3628" t="s">
        <v>15</v>
      </c>
      <c r="G3628" t="s">
        <v>16</v>
      </c>
      <c r="H3628">
        <v>132000000</v>
      </c>
      <c r="I3628">
        <v>6.7</v>
      </c>
      <c r="J3628" t="str">
        <f>IF(ISNUMBER(SEARCH("|",D3628)),LEFT(D3628,SEARCH("|",D3628)-1),D3628)</f>
        <v>Adventure</v>
      </c>
      <c r="K3628">
        <f>(C3628-H3628)</f>
        <v>-48651080</v>
      </c>
      <c r="L3628">
        <f>CORREL(H3628:H7413,C3628:C7413)</f>
        <v>-0.12475655297942508</v>
      </c>
    </row>
    <row r="3629" spans="1:12">
      <c r="A3629" t="s">
        <v>1276</v>
      </c>
      <c r="B3629">
        <v>137</v>
      </c>
      <c r="C3629">
        <v>1206135</v>
      </c>
      <c r="D3629" t="s">
        <v>716</v>
      </c>
      <c r="E3629" t="s">
        <v>6163</v>
      </c>
      <c r="F3629" t="s">
        <v>15</v>
      </c>
      <c r="G3629" t="s">
        <v>5000</v>
      </c>
      <c r="H3629">
        <v>50000000</v>
      </c>
      <c r="I3629">
        <v>6.4</v>
      </c>
      <c r="J3629" t="str">
        <f>IF(ISNUMBER(SEARCH("|",D3629)),LEFT(D3629,SEARCH("|",D3629)-1),D3629)</f>
        <v>Crime</v>
      </c>
      <c r="K3629">
        <f>(C3629-H3629)</f>
        <v>-48793865</v>
      </c>
      <c r="L3629">
        <f>CORREL(H3629:H7414,C3629:C7414)</f>
        <v>-0.12418558257929613</v>
      </c>
    </row>
    <row r="3630" spans="1:12">
      <c r="A3630" t="s">
        <v>1444</v>
      </c>
      <c r="B3630">
        <v>165</v>
      </c>
      <c r="C3630">
        <v>58183966</v>
      </c>
      <c r="D3630" t="s">
        <v>106</v>
      </c>
      <c r="E3630" t="s">
        <v>6164</v>
      </c>
      <c r="F3630" t="s">
        <v>15</v>
      </c>
      <c r="G3630" t="s">
        <v>16</v>
      </c>
      <c r="H3630">
        <v>107000000</v>
      </c>
      <c r="I3630">
        <v>6.8</v>
      </c>
      <c r="J3630" t="str">
        <f>IF(ISNUMBER(SEARCH("|",D3630)),LEFT(D3630,SEARCH("|",D3630)-1),D3630)</f>
        <v>Biography</v>
      </c>
      <c r="K3630">
        <f>(C3630-H3630)</f>
        <v>-48816034</v>
      </c>
      <c r="L3630">
        <f>CORREL(H3630:H7415,C3630:C7415)</f>
        <v>-0.12600394620397493</v>
      </c>
    </row>
    <row r="3631" spans="1:12">
      <c r="A3631" t="s">
        <v>1801</v>
      </c>
      <c r="B3631">
        <v>108</v>
      </c>
      <c r="C3631">
        <v>67155742</v>
      </c>
      <c r="D3631" t="s">
        <v>473</v>
      </c>
      <c r="E3631" t="s">
        <v>6165</v>
      </c>
      <c r="F3631" t="s">
        <v>15</v>
      </c>
      <c r="G3631" t="s">
        <v>16</v>
      </c>
      <c r="H3631">
        <v>116000000</v>
      </c>
      <c r="I3631">
        <v>5.8</v>
      </c>
      <c r="J3631" t="str">
        <f>IF(ISNUMBER(SEARCH("|",D3631)),LEFT(D3631,SEARCH("|",D3631)-1),D3631)</f>
        <v>Action</v>
      </c>
      <c r="K3631">
        <f>(C3631-H3631)</f>
        <v>-48844258</v>
      </c>
      <c r="L3631">
        <f>CORREL(H3631:H7416,C3631:C7416)</f>
        <v>-0.1255529404387847</v>
      </c>
    </row>
    <row r="3632" spans="1:12">
      <c r="A3632" t="s">
        <v>722</v>
      </c>
      <c r="B3632">
        <v>124</v>
      </c>
      <c r="C3632">
        <v>5755286</v>
      </c>
      <c r="D3632" t="s">
        <v>2458</v>
      </c>
      <c r="E3632" t="s">
        <v>6166</v>
      </c>
      <c r="F3632" t="s">
        <v>15</v>
      </c>
      <c r="G3632" t="s">
        <v>16</v>
      </c>
      <c r="H3632">
        <v>55000000</v>
      </c>
      <c r="I3632">
        <v>5.9</v>
      </c>
      <c r="J3632" t="str">
        <f>IF(ISNUMBER(SEARCH("|",D3632)),LEFT(D3632,SEARCH("|",D3632)-1),D3632)</f>
        <v>Drama</v>
      </c>
      <c r="K3632">
        <f>(C3632-H3632)</f>
        <v>-49244714</v>
      </c>
      <c r="L3632">
        <f>CORREL(H3632:H7417,C3632:C7417)</f>
        <v>-0.12498497106054211</v>
      </c>
    </row>
    <row r="3633" spans="1:12">
      <c r="A3633" t="s">
        <v>6015</v>
      </c>
      <c r="B3633">
        <v>107</v>
      </c>
      <c r="C3633">
        <v>700000</v>
      </c>
      <c r="D3633" t="s">
        <v>6016</v>
      </c>
      <c r="E3633" t="s">
        <v>6167</v>
      </c>
      <c r="F3633" t="s">
        <v>770</v>
      </c>
      <c r="G3633" t="s">
        <v>357</v>
      </c>
      <c r="H3633">
        <v>50000000</v>
      </c>
      <c r="I3633">
        <v>7</v>
      </c>
      <c r="J3633" t="str">
        <f>IF(ISNUMBER(SEARCH("|",D3633)),LEFT(D3633,SEARCH("|",D3633)-1),D3633)</f>
        <v>Comedy</v>
      </c>
      <c r="K3633">
        <f>(C3633-H3633)</f>
        <v>-49300000</v>
      </c>
      <c r="L3633">
        <f>CORREL(H3633:H7418,C3633:C7418)</f>
        <v>-0.12654714743289172</v>
      </c>
    </row>
    <row r="3634" spans="1:12">
      <c r="A3634" t="s">
        <v>2310</v>
      </c>
      <c r="B3634">
        <v>109</v>
      </c>
      <c r="C3634">
        <v>150350192</v>
      </c>
      <c r="D3634" t="s">
        <v>321</v>
      </c>
      <c r="E3634" t="s">
        <v>6168</v>
      </c>
      <c r="F3634" t="s">
        <v>15</v>
      </c>
      <c r="G3634" t="s">
        <v>16</v>
      </c>
      <c r="H3634">
        <v>200000000</v>
      </c>
      <c r="I3634">
        <v>6.4</v>
      </c>
      <c r="J3634" t="str">
        <f>IF(ISNUMBER(SEARCH("|",D3634)),LEFT(D3634,SEARCH("|",D3634)-1),D3634)</f>
        <v>Action</v>
      </c>
      <c r="K3634">
        <f>(C3634-H3634)</f>
        <v>-49649808</v>
      </c>
      <c r="L3634">
        <f>CORREL(H3634:H7419,C3634:C7419)</f>
        <v>-0.12846396543390801</v>
      </c>
    </row>
    <row r="3635" spans="1:12">
      <c r="A3635" t="s">
        <v>6169</v>
      </c>
      <c r="B3635">
        <v>103</v>
      </c>
      <c r="C3635">
        <v>206400</v>
      </c>
      <c r="D3635" t="s">
        <v>1741</v>
      </c>
      <c r="E3635" t="s">
        <v>6170</v>
      </c>
      <c r="F3635" t="s">
        <v>770</v>
      </c>
      <c r="G3635" t="s">
        <v>357</v>
      </c>
      <c r="H3635">
        <v>50000000</v>
      </c>
      <c r="I3635">
        <v>6.9</v>
      </c>
      <c r="J3635" t="str">
        <f>IF(ISNUMBER(SEARCH("|",D3635)),LEFT(D3635,SEARCH("|",D3635)-1),D3635)</f>
        <v>Comedy</v>
      </c>
      <c r="K3635">
        <f>(C3635-H3635)</f>
        <v>-49793600</v>
      </c>
      <c r="L3635">
        <f>CORREL(H3635:H7420,C3635:C7420)</f>
        <v>-0.13029447782294121</v>
      </c>
    </row>
    <row r="3636" spans="1:12">
      <c r="A3636" t="s">
        <v>3481</v>
      </c>
      <c r="B3636">
        <v>102</v>
      </c>
      <c r="C3636">
        <v>23106</v>
      </c>
      <c r="D3636" t="s">
        <v>3067</v>
      </c>
      <c r="E3636" t="s">
        <v>6171</v>
      </c>
      <c r="F3636" t="s">
        <v>15</v>
      </c>
      <c r="G3636" t="s">
        <v>2966</v>
      </c>
      <c r="H3636">
        <v>50000000</v>
      </c>
      <c r="I3636">
        <v>6.6</v>
      </c>
      <c r="J3636" t="str">
        <f>IF(ISNUMBER(SEARCH("|",D3636)),LEFT(D3636,SEARCH("|",D3636)-1),D3636)</f>
        <v>Comedy</v>
      </c>
      <c r="K3636">
        <f>(C3636-H3636)</f>
        <v>-49976894</v>
      </c>
      <c r="L3636">
        <f>CORREL(H3636:H7421,C3636:C7421)</f>
        <v>-0.13231357305694891</v>
      </c>
    </row>
    <row r="3637" spans="1:12">
      <c r="A3637" t="s">
        <v>6172</v>
      </c>
      <c r="B3637">
        <v>92</v>
      </c>
      <c r="C3637">
        <v>26000610</v>
      </c>
      <c r="D3637" t="s">
        <v>118</v>
      </c>
      <c r="E3637" t="s">
        <v>6173</v>
      </c>
      <c r="F3637" t="s">
        <v>15</v>
      </c>
      <c r="G3637" t="s">
        <v>16</v>
      </c>
      <c r="H3637">
        <v>76000000</v>
      </c>
      <c r="I3637">
        <v>4.0999999999999996</v>
      </c>
      <c r="J3637" t="str">
        <f>IF(ISNUMBER(SEARCH("|",D3637)),LEFT(D3637,SEARCH("|",D3637)-1),D3637)</f>
        <v>Adventure</v>
      </c>
      <c r="K3637">
        <f>(C3637-H3637)</f>
        <v>-49999390</v>
      </c>
      <c r="L3637">
        <f>CORREL(H3637:H7422,C3637:C7422)</f>
        <v>-0.1343875297682581</v>
      </c>
    </row>
    <row r="3638" spans="1:12">
      <c r="A3638" t="s">
        <v>1363</v>
      </c>
      <c r="B3638">
        <v>118</v>
      </c>
      <c r="C3638">
        <v>37899638</v>
      </c>
      <c r="D3638" t="s">
        <v>6174</v>
      </c>
      <c r="E3638" t="s">
        <v>6175</v>
      </c>
      <c r="F3638" t="s">
        <v>15</v>
      </c>
      <c r="G3638" t="s">
        <v>16</v>
      </c>
      <c r="H3638">
        <v>88000000</v>
      </c>
      <c r="I3638">
        <v>5.9</v>
      </c>
      <c r="J3638" t="str">
        <f>IF(ISNUMBER(SEARCH("|",D3638)),LEFT(D3638,SEARCH("|",D3638)-1),D3638)</f>
        <v>Action</v>
      </c>
      <c r="K3638">
        <f>(C3638-H3638)</f>
        <v>-50100362</v>
      </c>
      <c r="L3638">
        <f>CORREL(H3638:H7423,C3638:C7423)</f>
        <v>-0.13493837611711607</v>
      </c>
    </row>
    <row r="3639" spans="1:12">
      <c r="A3639" t="s">
        <v>2154</v>
      </c>
      <c r="B3639">
        <v>102</v>
      </c>
      <c r="C3639">
        <v>1891821</v>
      </c>
      <c r="D3639" t="s">
        <v>2470</v>
      </c>
      <c r="E3639" t="s">
        <v>6176</v>
      </c>
      <c r="F3639" t="s">
        <v>15</v>
      </c>
      <c r="G3639" t="s">
        <v>153</v>
      </c>
      <c r="H3639">
        <v>52000000</v>
      </c>
      <c r="I3639">
        <v>4.2</v>
      </c>
      <c r="J3639" t="str">
        <f>IF(ISNUMBER(SEARCH("|",D3639)),LEFT(D3639,SEARCH("|",D3639)-1),D3639)</f>
        <v>Action</v>
      </c>
      <c r="K3639">
        <f>(C3639-H3639)</f>
        <v>-50108179</v>
      </c>
      <c r="L3639">
        <f>CORREL(H3639:H7424,C3639:C7424)</f>
        <v>-0.13499414920332767</v>
      </c>
    </row>
    <row r="3640" spans="1:12">
      <c r="A3640" t="s">
        <v>6177</v>
      </c>
      <c r="B3640">
        <v>97</v>
      </c>
      <c r="C3640">
        <v>19819494</v>
      </c>
      <c r="D3640" t="s">
        <v>35</v>
      </c>
      <c r="E3640" t="s">
        <v>6178</v>
      </c>
      <c r="F3640" t="s">
        <v>15</v>
      </c>
      <c r="G3640" t="s">
        <v>16</v>
      </c>
      <c r="H3640">
        <v>70000000</v>
      </c>
      <c r="I3640">
        <v>5.8</v>
      </c>
      <c r="J3640" t="str">
        <f>IF(ISNUMBER(SEARCH("|",D3640)),LEFT(D3640,SEARCH("|",D3640)-1),D3640)</f>
        <v>Action</v>
      </c>
      <c r="K3640">
        <f>(C3640-H3640)</f>
        <v>-50180506</v>
      </c>
      <c r="L3640">
        <f>CORREL(H3640:H7425,C3640:C7425)</f>
        <v>-0.13700532314324973</v>
      </c>
    </row>
    <row r="3641" spans="1:12">
      <c r="A3641" t="s">
        <v>1127</v>
      </c>
      <c r="B3641">
        <v>95</v>
      </c>
      <c r="C3641">
        <v>6768055</v>
      </c>
      <c r="D3641" t="s">
        <v>691</v>
      </c>
      <c r="E3641" t="s">
        <v>6179</v>
      </c>
      <c r="F3641" t="s">
        <v>15</v>
      </c>
      <c r="G3641" t="s">
        <v>153</v>
      </c>
      <c r="H3641">
        <v>57000000</v>
      </c>
      <c r="I3641">
        <v>4.2</v>
      </c>
      <c r="J3641" t="str">
        <f>IF(ISNUMBER(SEARCH("|",D3641)),LEFT(D3641,SEARCH("|",D3641)-1),D3641)</f>
        <v>Action</v>
      </c>
      <c r="K3641">
        <f>(C3641-H3641)</f>
        <v>-50231945</v>
      </c>
      <c r="L3641">
        <f>CORREL(H3641:H7426,C3641:C7426)</f>
        <v>-0.13790852921477989</v>
      </c>
    </row>
    <row r="3642" spans="1:12">
      <c r="A3642" t="s">
        <v>961</v>
      </c>
      <c r="B3642">
        <v>129</v>
      </c>
      <c r="C3642">
        <v>54700065</v>
      </c>
      <c r="D3642" t="s">
        <v>6180</v>
      </c>
      <c r="E3642" t="s">
        <v>6181</v>
      </c>
      <c r="F3642" t="s">
        <v>15</v>
      </c>
      <c r="G3642" t="s">
        <v>16</v>
      </c>
      <c r="H3642">
        <v>105000000</v>
      </c>
      <c r="I3642">
        <v>7.2</v>
      </c>
      <c r="J3642" t="str">
        <f>IF(ISNUMBER(SEARCH("|",D3642)),LEFT(D3642,SEARCH("|",D3642)-1),D3642)</f>
        <v>Action</v>
      </c>
      <c r="K3642">
        <f>(C3642-H3642)</f>
        <v>-50299935</v>
      </c>
      <c r="L3642">
        <f>CORREL(H3642:H7427,C3642:C7427)</f>
        <v>-0.13963864834678902</v>
      </c>
    </row>
    <row r="3643" spans="1:12">
      <c r="A3643" t="s">
        <v>1057</v>
      </c>
      <c r="B3643">
        <v>102</v>
      </c>
      <c r="C3643">
        <v>49392095</v>
      </c>
      <c r="D3643" t="s">
        <v>154</v>
      </c>
      <c r="E3643" t="s">
        <v>6182</v>
      </c>
      <c r="F3643" t="s">
        <v>15</v>
      </c>
      <c r="G3643" t="s">
        <v>16</v>
      </c>
      <c r="H3643">
        <v>100000000</v>
      </c>
      <c r="I3643">
        <v>5.4</v>
      </c>
      <c r="J3643" t="str">
        <f>IF(ISNUMBER(SEARCH("|",D3643)),LEFT(D3643,SEARCH("|",D3643)-1),D3643)</f>
        <v>Adventure</v>
      </c>
      <c r="K3643">
        <f>(C3643-H3643)</f>
        <v>-50607905</v>
      </c>
      <c r="L3643">
        <f>CORREL(H3643:H7428,C3643:C7428)</f>
        <v>-0.13921596418915042</v>
      </c>
    </row>
    <row r="3644" spans="1:12">
      <c r="A3644" t="s">
        <v>3344</v>
      </c>
      <c r="B3644">
        <v>113</v>
      </c>
      <c r="C3644">
        <v>104383624</v>
      </c>
      <c r="D3644" t="s">
        <v>151</v>
      </c>
      <c r="E3644" t="s">
        <v>6183</v>
      </c>
      <c r="F3644" t="s">
        <v>15</v>
      </c>
      <c r="G3644" t="s">
        <v>16</v>
      </c>
      <c r="H3644">
        <v>155000000</v>
      </c>
      <c r="I3644">
        <v>6.3</v>
      </c>
      <c r="J3644" t="str">
        <f>IF(ISNUMBER(SEARCH("|",D3644)),LEFT(D3644,SEARCH("|",D3644)-1),D3644)</f>
        <v>Adventure</v>
      </c>
      <c r="K3644">
        <f>(C3644-H3644)</f>
        <v>-50616376</v>
      </c>
      <c r="L3644">
        <f>CORREL(H3644:H7429,C3644:C7429)</f>
        <v>-0.13891752568595178</v>
      </c>
    </row>
    <row r="3645" spans="1:12">
      <c r="A3645" t="s">
        <v>6184</v>
      </c>
      <c r="B3645">
        <v>131</v>
      </c>
      <c r="C3645">
        <v>39292022</v>
      </c>
      <c r="D3645" t="s">
        <v>473</v>
      </c>
      <c r="E3645" t="s">
        <v>6185</v>
      </c>
      <c r="F3645" t="s">
        <v>15</v>
      </c>
      <c r="G3645" t="s">
        <v>16</v>
      </c>
      <c r="H3645">
        <v>90000000</v>
      </c>
      <c r="I3645">
        <v>6.1</v>
      </c>
      <c r="J3645" t="str">
        <f>IF(ISNUMBER(SEARCH("|",D3645)),LEFT(D3645,SEARCH("|",D3645)-1),D3645)</f>
        <v>Action</v>
      </c>
      <c r="K3645">
        <f>(C3645-H3645)</f>
        <v>-50707978</v>
      </c>
      <c r="L3645">
        <f>CORREL(H3645:H7430,C3645:C7430)</f>
        <v>-0.13861832226478216</v>
      </c>
    </row>
    <row r="3646" spans="1:12">
      <c r="A3646" t="s">
        <v>4762</v>
      </c>
      <c r="B3646">
        <v>91</v>
      </c>
      <c r="C3646">
        <v>14218868</v>
      </c>
      <c r="D3646" t="s">
        <v>856</v>
      </c>
      <c r="E3646" t="s">
        <v>6186</v>
      </c>
      <c r="F3646" t="s">
        <v>15</v>
      </c>
      <c r="G3646" t="s">
        <v>16</v>
      </c>
      <c r="H3646">
        <v>65000000</v>
      </c>
      <c r="I3646">
        <v>4.8</v>
      </c>
      <c r="J3646" t="str">
        <f>IF(ISNUMBER(SEARCH("|",D3646)),LEFT(D3646,SEARCH("|",D3646)-1),D3646)</f>
        <v>Horror</v>
      </c>
      <c r="K3646">
        <f>(C3646-H3646)</f>
        <v>-50781132</v>
      </c>
      <c r="L3646">
        <f>CORREL(H3646:H7431,C3646:C7431)</f>
        <v>-0.13862507111243594</v>
      </c>
    </row>
    <row r="3647" spans="1:12">
      <c r="A3647" t="s">
        <v>554</v>
      </c>
      <c r="B3647">
        <v>98</v>
      </c>
      <c r="C3647">
        <v>18990542</v>
      </c>
      <c r="D3647" t="s">
        <v>4922</v>
      </c>
      <c r="E3647" t="s">
        <v>6187</v>
      </c>
      <c r="F3647" t="s">
        <v>15</v>
      </c>
      <c r="G3647" t="s">
        <v>16</v>
      </c>
      <c r="H3647">
        <v>70000000</v>
      </c>
      <c r="I3647">
        <v>3</v>
      </c>
      <c r="J3647" t="str">
        <f>IF(ISNUMBER(SEARCH("|",D3647)),LEFT(D3647,SEARCH("|",D3647)-1),D3647)</f>
        <v>Action</v>
      </c>
      <c r="K3647">
        <f>(C3647-H3647)</f>
        <v>-51009458</v>
      </c>
      <c r="L3647">
        <f>CORREL(H3647:H7432,C3647:C7432)</f>
        <v>-0.13989762302281003</v>
      </c>
    </row>
    <row r="3648" spans="1:12">
      <c r="A3648" t="s">
        <v>1115</v>
      </c>
      <c r="B3648">
        <v>99</v>
      </c>
      <c r="C3648">
        <v>18821279</v>
      </c>
      <c r="D3648" t="s">
        <v>133</v>
      </c>
      <c r="E3648" t="s">
        <v>6188</v>
      </c>
      <c r="F3648" t="s">
        <v>15</v>
      </c>
      <c r="G3648" t="s">
        <v>16</v>
      </c>
      <c r="H3648">
        <v>70000000</v>
      </c>
      <c r="I3648">
        <v>4.2</v>
      </c>
      <c r="J3648" t="str">
        <f>IF(ISNUMBER(SEARCH("|",D3648)),LEFT(D3648,SEARCH("|",D3648)-1),D3648)</f>
        <v>Action</v>
      </c>
      <c r="K3648">
        <f>(C3648-H3648)</f>
        <v>-51178721</v>
      </c>
      <c r="L3648">
        <f>CORREL(H3648:H7433,C3648:C7433)</f>
        <v>-0.14089834147511288</v>
      </c>
    </row>
    <row r="3649" spans="1:12">
      <c r="A3649" t="s">
        <v>1466</v>
      </c>
      <c r="B3649">
        <v>102</v>
      </c>
      <c r="C3649">
        <v>13750556</v>
      </c>
      <c r="D3649" t="s">
        <v>215</v>
      </c>
      <c r="E3649" t="s">
        <v>6189</v>
      </c>
      <c r="F3649" t="s">
        <v>15</v>
      </c>
      <c r="G3649" t="s">
        <v>16</v>
      </c>
      <c r="H3649">
        <v>65000000</v>
      </c>
      <c r="I3649">
        <v>6.5</v>
      </c>
      <c r="J3649" t="str">
        <f>IF(ISNUMBER(SEARCH("|",D3649)),LEFT(D3649,SEARCH("|",D3649)-1),D3649)</f>
        <v>Action</v>
      </c>
      <c r="K3649">
        <f>(C3649-H3649)</f>
        <v>-51249444</v>
      </c>
      <c r="L3649">
        <f>CORREL(H3649:H7434,C3649:C7434)</f>
        <v>-0.14192543881036673</v>
      </c>
    </row>
    <row r="3650" spans="1:12">
      <c r="A3650" t="s">
        <v>6190</v>
      </c>
      <c r="B3650">
        <v>96</v>
      </c>
      <c r="C3650">
        <v>83024900</v>
      </c>
      <c r="D3650" t="s">
        <v>338</v>
      </c>
      <c r="E3650" t="s">
        <v>6191</v>
      </c>
      <c r="F3650" t="s">
        <v>15</v>
      </c>
      <c r="G3650" t="s">
        <v>16</v>
      </c>
      <c r="H3650">
        <v>135000000</v>
      </c>
      <c r="I3650">
        <v>6.5</v>
      </c>
      <c r="J3650" t="str">
        <f>IF(ISNUMBER(SEARCH("|",D3650)),LEFT(D3650,SEARCH("|",D3650)-1),D3650)</f>
        <v>Adventure</v>
      </c>
      <c r="K3650">
        <f>(C3650-H3650)</f>
        <v>-51975100</v>
      </c>
      <c r="L3650">
        <f>CORREL(H3650:H7435,C3650:C7435)</f>
        <v>-0.14328972887123659</v>
      </c>
    </row>
    <row r="3651" spans="1:12">
      <c r="A3651" t="s">
        <v>1420</v>
      </c>
      <c r="B3651">
        <v>94</v>
      </c>
      <c r="C3651">
        <v>22751979</v>
      </c>
      <c r="D3651" t="s">
        <v>2997</v>
      </c>
      <c r="E3651" t="s">
        <v>6192</v>
      </c>
      <c r="F3651" t="s">
        <v>15</v>
      </c>
      <c r="G3651" t="s">
        <v>16</v>
      </c>
      <c r="H3651">
        <v>75000000</v>
      </c>
      <c r="I3651">
        <v>6.6</v>
      </c>
      <c r="J3651" t="str">
        <f>IF(ISNUMBER(SEARCH("|",D3651)),LEFT(D3651,SEARCH("|",D3651)-1),D3651)</f>
        <v>Action</v>
      </c>
      <c r="K3651">
        <f>(C3651-H3651)</f>
        <v>-52248021</v>
      </c>
      <c r="L3651">
        <f>CORREL(H3651:H7436,C3651:C7436)</f>
        <v>-0.14258602536830686</v>
      </c>
    </row>
    <row r="3652" spans="1:12">
      <c r="A3652" t="s">
        <v>554</v>
      </c>
      <c r="B3652">
        <v>102</v>
      </c>
      <c r="C3652">
        <v>32694788</v>
      </c>
      <c r="D3652" t="s">
        <v>5243</v>
      </c>
      <c r="E3652" t="s">
        <v>6193</v>
      </c>
      <c r="F3652" t="s">
        <v>15</v>
      </c>
      <c r="G3652" t="s">
        <v>16</v>
      </c>
      <c r="H3652">
        <v>85000000</v>
      </c>
      <c r="I3652">
        <v>6.6</v>
      </c>
      <c r="J3652" t="str">
        <f>IF(ISNUMBER(SEARCH("|",D3652)),LEFT(D3652,SEARCH("|",D3652)-1),D3652)</f>
        <v>Action</v>
      </c>
      <c r="K3652">
        <f>(C3652-H3652)</f>
        <v>-52305212</v>
      </c>
      <c r="L3652">
        <f>CORREL(H3652:H7437,C3652:C7437)</f>
        <v>-0.14340711210419402</v>
      </c>
    </row>
    <row r="3653" spans="1:12">
      <c r="A3653" t="s">
        <v>2665</v>
      </c>
      <c r="B3653">
        <v>107</v>
      </c>
      <c r="C3653">
        <v>7605668</v>
      </c>
      <c r="D3653" t="s">
        <v>6194</v>
      </c>
      <c r="E3653" t="s">
        <v>6195</v>
      </c>
      <c r="F3653" t="s">
        <v>15</v>
      </c>
      <c r="G3653" t="s">
        <v>153</v>
      </c>
      <c r="H3653">
        <v>60000000</v>
      </c>
      <c r="I3653">
        <v>5.5</v>
      </c>
      <c r="J3653" t="str">
        <f>IF(ISNUMBER(SEARCH("|",D3653)),LEFT(D3653,SEARCH("|",D3653)-1),D3653)</f>
        <v>Action</v>
      </c>
      <c r="K3653">
        <f>(C3653-H3653)</f>
        <v>-52394332</v>
      </c>
      <c r="L3653">
        <f>CORREL(H3653:H7438,C3653:C7438)</f>
        <v>-0.14372139189564159</v>
      </c>
    </row>
    <row r="3654" spans="1:12">
      <c r="A3654" t="s">
        <v>6196</v>
      </c>
      <c r="B3654">
        <v>106</v>
      </c>
      <c r="C3654">
        <v>17473245</v>
      </c>
      <c r="D3654" t="s">
        <v>600</v>
      </c>
      <c r="E3654" t="s">
        <v>6197</v>
      </c>
      <c r="F3654" t="s">
        <v>15</v>
      </c>
      <c r="G3654" t="s">
        <v>16</v>
      </c>
      <c r="H3654">
        <v>70000000</v>
      </c>
      <c r="I3654">
        <v>5.7</v>
      </c>
      <c r="J3654" t="str">
        <f>IF(ISNUMBER(SEARCH("|",D3654)),LEFT(D3654,SEARCH("|",D3654)-1),D3654)</f>
        <v>Action</v>
      </c>
      <c r="K3654">
        <f>(C3654-H3654)</f>
        <v>-52526755</v>
      </c>
      <c r="L3654">
        <f>CORREL(H3654:H7439,C3654:C7439)</f>
        <v>-0.14556609652460131</v>
      </c>
    </row>
    <row r="3655" spans="1:12">
      <c r="A3655" t="s">
        <v>1989</v>
      </c>
      <c r="B3655">
        <v>100</v>
      </c>
      <c r="C3655">
        <v>17218080</v>
      </c>
      <c r="D3655" t="s">
        <v>550</v>
      </c>
      <c r="E3655" t="s">
        <v>6198</v>
      </c>
      <c r="F3655" t="s">
        <v>15</v>
      </c>
      <c r="G3655" t="s">
        <v>16</v>
      </c>
      <c r="H3655">
        <v>70000000</v>
      </c>
      <c r="I3655">
        <v>5.7</v>
      </c>
      <c r="J3655" t="str">
        <f>IF(ISNUMBER(SEARCH("|",D3655)),LEFT(D3655,SEARCH("|",D3655)-1),D3655)</f>
        <v>Action</v>
      </c>
      <c r="K3655">
        <f>(C3655-H3655)</f>
        <v>-52781920</v>
      </c>
      <c r="L3655">
        <f>CORREL(H3655:H7440,C3655:C7440)</f>
        <v>-0.14675806524832632</v>
      </c>
    </row>
    <row r="3656" spans="1:12">
      <c r="A3656" t="s">
        <v>1769</v>
      </c>
      <c r="B3656">
        <v>112</v>
      </c>
      <c r="C3656">
        <v>81638674</v>
      </c>
      <c r="D3656" t="s">
        <v>813</v>
      </c>
      <c r="E3656" t="s">
        <v>6199</v>
      </c>
      <c r="F3656" t="s">
        <v>15</v>
      </c>
      <c r="G3656" t="s">
        <v>16</v>
      </c>
      <c r="H3656">
        <v>135000000</v>
      </c>
      <c r="I3656">
        <v>6.3</v>
      </c>
      <c r="J3656" t="str">
        <f>IF(ISNUMBER(SEARCH("|",D3656)),LEFT(D3656,SEARCH("|",D3656)-1),D3656)</f>
        <v>Action</v>
      </c>
      <c r="K3656">
        <f>(C3656-H3656)</f>
        <v>-53361326</v>
      </c>
      <c r="L3656">
        <f>CORREL(H3656:H7441,C3656:C7441)</f>
        <v>-0.14798741683333674</v>
      </c>
    </row>
    <row r="3657" spans="1:12">
      <c r="A3657" t="s">
        <v>6200</v>
      </c>
      <c r="B3657">
        <v>97</v>
      </c>
      <c r="C3657">
        <v>46440491</v>
      </c>
      <c r="D3657" t="s">
        <v>118</v>
      </c>
      <c r="E3657" t="s">
        <v>6201</v>
      </c>
      <c r="F3657" t="s">
        <v>15</v>
      </c>
      <c r="G3657" t="s">
        <v>153</v>
      </c>
      <c r="H3657">
        <v>100000000</v>
      </c>
      <c r="I3657">
        <v>7.1</v>
      </c>
      <c r="J3657" t="str">
        <f>IF(ISNUMBER(SEARCH("|",D3657)),LEFT(D3657,SEARCH("|",D3657)-1),D3657)</f>
        <v>Adventure</v>
      </c>
      <c r="K3657">
        <f>(C3657-H3657)</f>
        <v>-53559509</v>
      </c>
      <c r="L3657">
        <f>CORREL(H3657:H7442,C3657:C7442)</f>
        <v>-0.14722924254597469</v>
      </c>
    </row>
    <row r="3658" spans="1:12">
      <c r="A3658" t="s">
        <v>618</v>
      </c>
      <c r="B3658">
        <v>122</v>
      </c>
      <c r="C3658">
        <v>130468626</v>
      </c>
      <c r="D3658" t="s">
        <v>18</v>
      </c>
      <c r="E3658" t="s">
        <v>6202</v>
      </c>
      <c r="F3658" t="s">
        <v>15</v>
      </c>
      <c r="G3658" t="s">
        <v>16</v>
      </c>
      <c r="H3658">
        <v>185000000</v>
      </c>
      <c r="I3658">
        <v>7.5</v>
      </c>
      <c r="J3658" t="str">
        <f>IF(ISNUMBER(SEARCH("|",D3658)),LEFT(D3658,SEARCH("|",D3658)-1),D3658)</f>
        <v>Action</v>
      </c>
      <c r="K3658">
        <f>(C3658-H3658)</f>
        <v>-54531374</v>
      </c>
      <c r="L3658">
        <f>CORREL(H3658:H7443,C3658:C7443)</f>
        <v>-0.14699728476112567</v>
      </c>
    </row>
    <row r="3659" spans="1:12">
      <c r="A3659" t="s">
        <v>1000</v>
      </c>
      <c r="B3659">
        <v>110</v>
      </c>
      <c r="C3659">
        <v>20315324</v>
      </c>
      <c r="D3659" t="s">
        <v>677</v>
      </c>
      <c r="E3659" t="s">
        <v>6203</v>
      </c>
      <c r="F3659" t="s">
        <v>15</v>
      </c>
      <c r="G3659" t="s">
        <v>1097</v>
      </c>
      <c r="H3659">
        <v>75000000</v>
      </c>
      <c r="I3659">
        <v>5.8</v>
      </c>
      <c r="J3659" t="str">
        <f>IF(ISNUMBER(SEARCH("|",D3659)),LEFT(D3659,SEARCH("|",D3659)-1),D3659)</f>
        <v>Action</v>
      </c>
      <c r="K3659">
        <f>(C3659-H3659)</f>
        <v>-54684676</v>
      </c>
      <c r="L3659">
        <f>CORREL(H3659:H7444,C3659:C7444)</f>
        <v>-0.14774237076663607</v>
      </c>
    </row>
    <row r="3660" spans="1:12">
      <c r="A3660" t="s">
        <v>968</v>
      </c>
      <c r="B3660">
        <v>105</v>
      </c>
      <c r="C3660">
        <v>10014234</v>
      </c>
      <c r="D3660" t="s">
        <v>397</v>
      </c>
      <c r="E3660" t="s">
        <v>6204</v>
      </c>
      <c r="F3660" t="s">
        <v>15</v>
      </c>
      <c r="G3660" t="s">
        <v>357</v>
      </c>
      <c r="H3660">
        <v>65000000</v>
      </c>
      <c r="I3660">
        <v>5</v>
      </c>
      <c r="J3660" t="str">
        <f>IF(ISNUMBER(SEARCH("|",D3660)),LEFT(D3660,SEARCH("|",D3660)-1),D3660)</f>
        <v>Comedy</v>
      </c>
      <c r="K3660">
        <f>(C3660-H3660)</f>
        <v>-54985766</v>
      </c>
      <c r="L3660">
        <f>CORREL(H3660:H7445,C3660:C7445)</f>
        <v>-0.14876891485958105</v>
      </c>
    </row>
    <row r="3661" spans="1:12">
      <c r="A3661" t="s">
        <v>2821</v>
      </c>
      <c r="B3661">
        <v>77</v>
      </c>
      <c r="C3661">
        <v>64736114</v>
      </c>
      <c r="D3661" t="s">
        <v>118</v>
      </c>
      <c r="E3661" t="s">
        <v>6205</v>
      </c>
      <c r="F3661" t="s">
        <v>15</v>
      </c>
      <c r="G3661" t="s">
        <v>16</v>
      </c>
      <c r="H3661">
        <v>120000000</v>
      </c>
      <c r="I3661">
        <v>5.4</v>
      </c>
      <c r="J3661" t="str">
        <f>IF(ISNUMBER(SEARCH("|",D3661)),LEFT(D3661,SEARCH("|",D3661)-1),D3661)</f>
        <v>Adventure</v>
      </c>
      <c r="K3661">
        <f>(C3661-H3661)</f>
        <v>-55263886</v>
      </c>
      <c r="L3661">
        <f>CORREL(H3661:H7446,C3661:C7446)</f>
        <v>-0.15054465673602593</v>
      </c>
    </row>
    <row r="3662" spans="1:12">
      <c r="A3662" t="s">
        <v>5375</v>
      </c>
      <c r="B3662">
        <v>156</v>
      </c>
      <c r="C3662">
        <v>4535117</v>
      </c>
      <c r="D3662" t="s">
        <v>476</v>
      </c>
      <c r="E3662" t="s">
        <v>6206</v>
      </c>
      <c r="F3662" t="s">
        <v>15</v>
      </c>
      <c r="G3662" t="s">
        <v>1097</v>
      </c>
      <c r="H3662">
        <v>60000000</v>
      </c>
      <c r="I3662">
        <v>3.8</v>
      </c>
      <c r="J3662" t="str">
        <f>IF(ISNUMBER(SEARCH("|",D3662)),LEFT(D3662,SEARCH("|",D3662)-1),D3662)</f>
        <v>Action</v>
      </c>
      <c r="K3662">
        <f>(C3662-H3662)</f>
        <v>-55464883</v>
      </c>
      <c r="L3662">
        <f>CORREL(H3662:H7447,C3662:C7447)</f>
        <v>-0.14982671458229435</v>
      </c>
    </row>
    <row r="3663" spans="1:12">
      <c r="A3663" t="s">
        <v>6207</v>
      </c>
      <c r="B3663">
        <v>91</v>
      </c>
      <c r="C3663">
        <v>14294842</v>
      </c>
      <c r="D3663" t="s">
        <v>1535</v>
      </c>
      <c r="E3663" t="s">
        <v>6208</v>
      </c>
      <c r="F3663" t="s">
        <v>15</v>
      </c>
      <c r="G3663" t="s">
        <v>16</v>
      </c>
      <c r="H3663">
        <v>70000000</v>
      </c>
      <c r="I3663">
        <v>3.6</v>
      </c>
      <c r="J3663" t="str">
        <f>IF(ISNUMBER(SEARCH("|",D3663)),LEFT(D3663,SEARCH("|",D3663)-1),D3663)</f>
        <v>Action</v>
      </c>
      <c r="K3663">
        <f>(C3663-H3663)</f>
        <v>-55705158</v>
      </c>
      <c r="L3663">
        <f>CORREL(H3663:H7448,C3663:C7448)</f>
        <v>-0.15208176712649196</v>
      </c>
    </row>
    <row r="3664" spans="1:12">
      <c r="A3664" t="s">
        <v>272</v>
      </c>
      <c r="B3664">
        <v>110</v>
      </c>
      <c r="C3664">
        <v>124051759</v>
      </c>
      <c r="D3664" t="s">
        <v>368</v>
      </c>
      <c r="E3664" t="s">
        <v>6209</v>
      </c>
      <c r="F3664" t="s">
        <v>15</v>
      </c>
      <c r="G3664" t="s">
        <v>16</v>
      </c>
      <c r="H3664">
        <v>180000000</v>
      </c>
      <c r="I3664">
        <v>6.6</v>
      </c>
      <c r="J3664" t="str">
        <f>IF(ISNUMBER(SEARCH("|",D3664)),LEFT(D3664,SEARCH("|",D3664)-1),D3664)</f>
        <v>Action</v>
      </c>
      <c r="K3664">
        <f>(C3664-H3664)</f>
        <v>-55948241</v>
      </c>
      <c r="L3664">
        <f>CORREL(H3664:H7449,C3664:C7449)</f>
        <v>-0.15360433123474654</v>
      </c>
    </row>
    <row r="3665" spans="1:12">
      <c r="A3665" t="s">
        <v>665</v>
      </c>
      <c r="B3665">
        <v>138</v>
      </c>
      <c r="C3665">
        <v>93926386</v>
      </c>
      <c r="D3665" t="s">
        <v>4832</v>
      </c>
      <c r="E3665" t="s">
        <v>6210</v>
      </c>
      <c r="F3665" t="s">
        <v>15</v>
      </c>
      <c r="G3665" t="s">
        <v>16</v>
      </c>
      <c r="H3665">
        <v>150000000</v>
      </c>
      <c r="I3665">
        <v>7.4</v>
      </c>
      <c r="J3665" t="str">
        <f>IF(ISNUMBER(SEARCH("|",D3665)),LEFT(D3665,SEARCH("|",D3665)-1),D3665)</f>
        <v>Action</v>
      </c>
      <c r="K3665">
        <f>(C3665-H3665)</f>
        <v>-56073614</v>
      </c>
      <c r="L3665">
        <f>CORREL(H3665:H7450,C3665:C7450)</f>
        <v>-0.15406915071126109</v>
      </c>
    </row>
    <row r="3666" spans="1:12">
      <c r="A3666" t="s">
        <v>211</v>
      </c>
      <c r="B3666">
        <v>106</v>
      </c>
      <c r="C3666">
        <v>113745408</v>
      </c>
      <c r="D3666" t="s">
        <v>6211</v>
      </c>
      <c r="E3666" t="s">
        <v>6212</v>
      </c>
      <c r="F3666" t="s">
        <v>15</v>
      </c>
      <c r="G3666" t="s">
        <v>16</v>
      </c>
      <c r="H3666">
        <v>170000000</v>
      </c>
      <c r="I3666">
        <v>4.8</v>
      </c>
      <c r="J3666" t="str">
        <f>IF(ISNUMBER(SEARCH("|",D3666)),LEFT(D3666,SEARCH("|",D3666)-1),D3666)</f>
        <v>Action</v>
      </c>
      <c r="K3666">
        <f>(C3666-H3666)</f>
        <v>-56254592</v>
      </c>
      <c r="L3666">
        <f>CORREL(H3666:H7451,C3666:C7451)</f>
        <v>-0.15339692730077842</v>
      </c>
    </row>
    <row r="3667" spans="1:12">
      <c r="A3667" t="s">
        <v>247</v>
      </c>
      <c r="B3667">
        <v>95</v>
      </c>
      <c r="C3667">
        <v>13596911</v>
      </c>
      <c r="D3667" t="s">
        <v>6213</v>
      </c>
      <c r="E3667" t="s">
        <v>6214</v>
      </c>
      <c r="F3667" t="s">
        <v>15</v>
      </c>
      <c r="G3667" t="s">
        <v>16</v>
      </c>
      <c r="H3667">
        <v>70000000</v>
      </c>
      <c r="I3667">
        <v>6.2</v>
      </c>
      <c r="J3667" t="str">
        <f>IF(ISNUMBER(SEARCH("|",D3667)),LEFT(D3667,SEARCH("|",D3667)-1),D3667)</f>
        <v>Action</v>
      </c>
      <c r="K3667">
        <f>(C3667-H3667)</f>
        <v>-56403089</v>
      </c>
      <c r="L3667">
        <f>CORREL(H3667:H7452,C3667:C7452)</f>
        <v>-0.15340497831601568</v>
      </c>
    </row>
    <row r="3668" spans="1:12">
      <c r="A3668" t="s">
        <v>50</v>
      </c>
      <c r="B3668">
        <v>135</v>
      </c>
      <c r="C3668">
        <v>33574332</v>
      </c>
      <c r="D3668" t="s">
        <v>1817</v>
      </c>
      <c r="E3668" t="s">
        <v>6215</v>
      </c>
      <c r="F3668" t="s">
        <v>15</v>
      </c>
      <c r="G3668" t="s">
        <v>16</v>
      </c>
      <c r="H3668">
        <v>90000000</v>
      </c>
      <c r="I3668">
        <v>7.1</v>
      </c>
      <c r="J3668" t="str">
        <f>IF(ISNUMBER(SEARCH("|",D3668)),LEFT(D3668,SEARCH("|",D3668)-1),D3668)</f>
        <v>Drama</v>
      </c>
      <c r="K3668">
        <f>(C3668-H3668)</f>
        <v>-56425668</v>
      </c>
      <c r="L3668">
        <f>CORREL(H3668:H7453,C3668:C7453)</f>
        <v>-0.15498353246122493</v>
      </c>
    </row>
    <row r="3669" spans="1:12">
      <c r="A3669" t="s">
        <v>1000</v>
      </c>
      <c r="B3669">
        <v>105</v>
      </c>
      <c r="C3669">
        <v>23219748</v>
      </c>
      <c r="D3669" t="s">
        <v>5448</v>
      </c>
      <c r="E3669" t="s">
        <v>6216</v>
      </c>
      <c r="F3669" t="s">
        <v>15</v>
      </c>
      <c r="G3669" t="s">
        <v>472</v>
      </c>
      <c r="H3669">
        <v>80000000</v>
      </c>
      <c r="I3669">
        <v>5.6</v>
      </c>
      <c r="J3669" t="str">
        <f>IF(ISNUMBER(SEARCH("|",D3669)),LEFT(D3669,SEARCH("|",D3669)-1),D3669)</f>
        <v>Action</v>
      </c>
      <c r="K3669">
        <f>(C3669-H3669)</f>
        <v>-56780252</v>
      </c>
      <c r="L3669">
        <f>CORREL(H3669:H7454,C3669:C7454)</f>
        <v>-0.15524502520758085</v>
      </c>
    </row>
    <row r="3670" spans="1:12">
      <c r="A3670" t="s">
        <v>24</v>
      </c>
      <c r="B3670">
        <v>107</v>
      </c>
      <c r="C3670">
        <v>77564037</v>
      </c>
      <c r="D3670" t="s">
        <v>6217</v>
      </c>
      <c r="E3670" t="s">
        <v>6218</v>
      </c>
      <c r="F3670" t="s">
        <v>15</v>
      </c>
      <c r="G3670" t="s">
        <v>16</v>
      </c>
      <c r="H3670">
        <v>135000000</v>
      </c>
      <c r="I3670">
        <v>7.4</v>
      </c>
      <c r="J3670" t="str">
        <f>IF(ISNUMBER(SEARCH("|",D3670)),LEFT(D3670,SEARCH("|",D3670)-1),D3670)</f>
        <v>Action</v>
      </c>
      <c r="K3670">
        <f>(C3670-H3670)</f>
        <v>-57435963</v>
      </c>
      <c r="L3670">
        <f>CORREL(H3670:H7455,C3670:C7455)</f>
        <v>-0.15614987220536081</v>
      </c>
    </row>
    <row r="3671" spans="1:12">
      <c r="A3671" t="s">
        <v>292</v>
      </c>
      <c r="B3671">
        <v>91</v>
      </c>
      <c r="C3671">
        <v>20950820</v>
      </c>
      <c r="D3671" t="s">
        <v>1249</v>
      </c>
      <c r="E3671" t="s">
        <v>6219</v>
      </c>
      <c r="F3671" t="s">
        <v>15</v>
      </c>
      <c r="G3671" t="s">
        <v>1097</v>
      </c>
      <c r="H3671">
        <v>80000000</v>
      </c>
      <c r="I3671">
        <v>5.7</v>
      </c>
      <c r="J3671" t="str">
        <f>IF(ISNUMBER(SEARCH("|",D3671)),LEFT(D3671,SEARCH("|",D3671)-1),D3671)</f>
        <v>Adventure</v>
      </c>
      <c r="K3671">
        <f>(C3671-H3671)</f>
        <v>-59049180</v>
      </c>
      <c r="L3671">
        <f>CORREL(H3671:H7456,C3671:C7456)</f>
        <v>-0.15523326118840078</v>
      </c>
    </row>
    <row r="3672" spans="1:12">
      <c r="A3672" t="s">
        <v>6220</v>
      </c>
      <c r="B3672">
        <v>100</v>
      </c>
      <c r="C3672">
        <v>200807262</v>
      </c>
      <c r="D3672" t="s">
        <v>157</v>
      </c>
      <c r="E3672" t="s">
        <v>6221</v>
      </c>
      <c r="F3672" t="s">
        <v>15</v>
      </c>
      <c r="G3672" t="s">
        <v>16</v>
      </c>
      <c r="H3672">
        <v>260000000</v>
      </c>
      <c r="I3672">
        <v>7.8</v>
      </c>
      <c r="J3672" t="str">
        <f>IF(ISNUMBER(SEARCH("|",D3672)),LEFT(D3672,SEARCH("|",D3672)-1),D3672)</f>
        <v>Adventure</v>
      </c>
      <c r="K3672">
        <f>(C3672-H3672)</f>
        <v>-59192738</v>
      </c>
      <c r="L3672">
        <f>CORREL(H3672:H7457,C3672:C7457)</f>
        <v>-0.15629603576366127</v>
      </c>
    </row>
    <row r="3673" spans="1:12">
      <c r="A3673" t="s">
        <v>6222</v>
      </c>
      <c r="B3673">
        <v>103</v>
      </c>
      <c r="C3673">
        <v>668171</v>
      </c>
      <c r="D3673" t="s">
        <v>1703</v>
      </c>
      <c r="E3673" t="s">
        <v>6223</v>
      </c>
      <c r="F3673" t="s">
        <v>404</v>
      </c>
      <c r="G3673" t="s">
        <v>1190</v>
      </c>
      <c r="H3673">
        <v>60000000</v>
      </c>
      <c r="I3673">
        <v>5.6</v>
      </c>
      <c r="J3673" t="str">
        <f>IF(ISNUMBER(SEARCH("|",D3673)),LEFT(D3673,SEARCH("|",D3673)-1),D3673)</f>
        <v>Action</v>
      </c>
      <c r="K3673">
        <f>(C3673-H3673)</f>
        <v>-59331829</v>
      </c>
      <c r="L3673">
        <f>CORREL(H3673:H7458,C3673:C7458)</f>
        <v>-0.16689301220937222</v>
      </c>
    </row>
    <row r="3674" spans="1:12">
      <c r="A3674" t="s">
        <v>6224</v>
      </c>
      <c r="B3674">
        <v>100</v>
      </c>
      <c r="C3674">
        <v>11466088</v>
      </c>
      <c r="D3674" t="s">
        <v>130</v>
      </c>
      <c r="E3674" t="s">
        <v>6225</v>
      </c>
      <c r="F3674" t="s">
        <v>15</v>
      </c>
      <c r="G3674" t="s">
        <v>16</v>
      </c>
      <c r="H3674">
        <v>71000000</v>
      </c>
      <c r="I3674">
        <v>4.7</v>
      </c>
      <c r="J3674" t="str">
        <f>IF(ISNUMBER(SEARCH("|",D3674)),LEFT(D3674,SEARCH("|",D3674)-1),D3674)</f>
        <v>Action</v>
      </c>
      <c r="K3674">
        <f>(C3674-H3674)</f>
        <v>-59533912</v>
      </c>
      <c r="L3674">
        <f>CORREL(H3674:H7459,C3674:C7459)</f>
        <v>-0.16996238196152133</v>
      </c>
    </row>
    <row r="3675" spans="1:12">
      <c r="A3675" t="s">
        <v>6226</v>
      </c>
      <c r="B3675">
        <v>101</v>
      </c>
      <c r="C3675">
        <v>231417</v>
      </c>
      <c r="D3675" t="s">
        <v>1259</v>
      </c>
      <c r="E3675" t="s">
        <v>6227</v>
      </c>
      <c r="F3675" t="s">
        <v>770</v>
      </c>
      <c r="G3675" t="s">
        <v>357</v>
      </c>
      <c r="H3675">
        <v>60000000</v>
      </c>
      <c r="I3675">
        <v>6.6</v>
      </c>
      <c r="J3675" t="str">
        <f>IF(ISNUMBER(SEARCH("|",D3675)),LEFT(D3675,SEARCH("|",D3675)-1),D3675)</f>
        <v>Comedy</v>
      </c>
      <c r="K3675">
        <f>(C3675-H3675)</f>
        <v>-59768583</v>
      </c>
      <c r="L3675">
        <f>CORREL(H3675:H7460,C3675:C7460)</f>
        <v>-0.17195867748739774</v>
      </c>
    </row>
    <row r="3676" spans="1:12">
      <c r="A3676" t="s">
        <v>6228</v>
      </c>
      <c r="B3676">
        <v>87</v>
      </c>
      <c r="C3676">
        <v>40198710</v>
      </c>
      <c r="D3676" t="s">
        <v>6229</v>
      </c>
      <c r="E3676" t="s">
        <v>6230</v>
      </c>
      <c r="F3676" t="s">
        <v>15</v>
      </c>
      <c r="G3676" t="s">
        <v>16</v>
      </c>
      <c r="H3676">
        <v>100000000</v>
      </c>
      <c r="I3676">
        <v>3.3</v>
      </c>
      <c r="J3676" t="str">
        <f>IF(ISNUMBER(SEARCH("|",D3676)),LEFT(D3676,SEARCH("|",D3676)-1),D3676)</f>
        <v>Action</v>
      </c>
      <c r="K3676">
        <f>(C3676-H3676)</f>
        <v>-59801290</v>
      </c>
      <c r="L3676">
        <f>CORREL(H3676:H7461,C3676:C7461)</f>
        <v>-0.17523097550404554</v>
      </c>
    </row>
    <row r="3677" spans="1:12">
      <c r="A3677" t="s">
        <v>6231</v>
      </c>
      <c r="B3677">
        <v>76</v>
      </c>
      <c r="C3677">
        <v>50026353</v>
      </c>
      <c r="D3677" t="s">
        <v>6232</v>
      </c>
      <c r="E3677" t="s">
        <v>6233</v>
      </c>
      <c r="F3677" t="s">
        <v>15</v>
      </c>
      <c r="G3677" t="s">
        <v>16</v>
      </c>
      <c r="H3677">
        <v>110000000</v>
      </c>
      <c r="I3677">
        <v>5.4</v>
      </c>
      <c r="J3677" t="str">
        <f>IF(ISNUMBER(SEARCH("|",D3677)),LEFT(D3677,SEARCH("|",D3677)-1),D3677)</f>
        <v>Animation</v>
      </c>
      <c r="K3677">
        <f>(C3677-H3677)</f>
        <v>-59973647</v>
      </c>
      <c r="L3677">
        <f>CORREL(H3677:H7462,C3677:C7462)</f>
        <v>-0.17511913233363466</v>
      </c>
    </row>
    <row r="3678" spans="1:12">
      <c r="A3678" t="s">
        <v>6234</v>
      </c>
      <c r="B3678">
        <v>118</v>
      </c>
      <c r="C3678">
        <v>22451</v>
      </c>
      <c r="D3678" t="s">
        <v>6235</v>
      </c>
      <c r="E3678" t="s">
        <v>6236</v>
      </c>
      <c r="F3678" t="s">
        <v>15</v>
      </c>
      <c r="G3678" t="s">
        <v>16</v>
      </c>
      <c r="H3678">
        <v>60000000</v>
      </c>
      <c r="I3678">
        <v>6.2</v>
      </c>
      <c r="J3678" t="str">
        <f>IF(ISNUMBER(SEARCH("|",D3678)),LEFT(D3678,SEARCH("|",D3678)-1),D3678)</f>
        <v>Drama</v>
      </c>
      <c r="K3678">
        <f>(C3678-H3678)</f>
        <v>-59977549</v>
      </c>
      <c r="L3678">
        <f>CORREL(H3678:H7463,C3678:C7463)</f>
        <v>-0.17456246499671296</v>
      </c>
    </row>
    <row r="3679" spans="1:12">
      <c r="A3679" t="s">
        <v>334</v>
      </c>
      <c r="B3679">
        <v>118</v>
      </c>
      <c r="C3679">
        <v>19673424</v>
      </c>
      <c r="D3679" t="s">
        <v>585</v>
      </c>
      <c r="E3679" t="s">
        <v>6237</v>
      </c>
      <c r="F3679" t="s">
        <v>15</v>
      </c>
      <c r="G3679" t="s">
        <v>16</v>
      </c>
      <c r="H3679">
        <v>80000000</v>
      </c>
      <c r="I3679">
        <v>5.8</v>
      </c>
      <c r="J3679" t="str">
        <f>IF(ISNUMBER(SEARCH("|",D3679)),LEFT(D3679,SEARCH("|",D3679)-1),D3679)</f>
        <v>Drama</v>
      </c>
      <c r="K3679">
        <f>(C3679-H3679)</f>
        <v>-60326576</v>
      </c>
      <c r="L3679">
        <f>CORREL(H3679:H7464,C3679:C7464)</f>
        <v>-0.17798130350632982</v>
      </c>
    </row>
    <row r="3680" spans="1:12">
      <c r="A3680" t="s">
        <v>1000</v>
      </c>
      <c r="B3680">
        <v>99</v>
      </c>
      <c r="C3680">
        <v>14567883</v>
      </c>
      <c r="D3680" t="s">
        <v>6238</v>
      </c>
      <c r="E3680" t="s">
        <v>6239</v>
      </c>
      <c r="F3680" t="s">
        <v>15</v>
      </c>
      <c r="G3680" t="s">
        <v>153</v>
      </c>
      <c r="H3680">
        <v>75000000</v>
      </c>
      <c r="I3680">
        <v>6</v>
      </c>
      <c r="J3680" t="str">
        <f>IF(ISNUMBER(SEARCH("|",D3680)),LEFT(D3680,SEARCH("|",D3680)-1),D3680)</f>
        <v>Action</v>
      </c>
      <c r="K3680">
        <f>(C3680-H3680)</f>
        <v>-60432117</v>
      </c>
      <c r="L3680">
        <f>CORREL(H3680:H7465,C3680:C7465)</f>
        <v>-0.17937282151496906</v>
      </c>
    </row>
    <row r="3681" spans="1:12">
      <c r="A3681" t="s">
        <v>431</v>
      </c>
      <c r="B3681">
        <v>116</v>
      </c>
      <c r="C3681">
        <v>19480739</v>
      </c>
      <c r="D3681" t="s">
        <v>28</v>
      </c>
      <c r="E3681" t="s">
        <v>6240</v>
      </c>
      <c r="F3681" t="s">
        <v>15</v>
      </c>
      <c r="G3681" t="s">
        <v>16</v>
      </c>
      <c r="H3681">
        <v>80000000</v>
      </c>
      <c r="I3681">
        <v>5.6</v>
      </c>
      <c r="J3681" t="str">
        <f>IF(ISNUMBER(SEARCH("|",D3681)),LEFT(D3681,SEARCH("|",D3681)-1),D3681)</f>
        <v>Action</v>
      </c>
      <c r="K3681">
        <f>(C3681-H3681)</f>
        <v>-60519261</v>
      </c>
      <c r="L3681">
        <f>CORREL(H3681:H7466,C3681:C7466)</f>
        <v>-0.181287120344504</v>
      </c>
    </row>
    <row r="3682" spans="1:12">
      <c r="A3682" t="s">
        <v>2117</v>
      </c>
      <c r="B3682">
        <v>101</v>
      </c>
      <c r="C3682">
        <v>26082914</v>
      </c>
      <c r="D3682" t="s">
        <v>540</v>
      </c>
      <c r="E3682" t="s">
        <v>6241</v>
      </c>
      <c r="F3682" t="s">
        <v>15</v>
      </c>
      <c r="G3682" t="s">
        <v>16</v>
      </c>
      <c r="H3682">
        <v>87000000</v>
      </c>
      <c r="I3682">
        <v>4.3</v>
      </c>
      <c r="J3682" t="str">
        <f>IF(ISNUMBER(SEARCH("|",D3682)),LEFT(D3682,SEARCH("|",D3682)-1),D3682)</f>
        <v>Action</v>
      </c>
      <c r="K3682">
        <f>(C3682-H3682)</f>
        <v>-60917086</v>
      </c>
      <c r="L3682">
        <f>CORREL(H3682:H7467,C3682:C7467)</f>
        <v>-0.18276410551828562</v>
      </c>
    </row>
    <row r="3683" spans="1:12">
      <c r="A3683" t="s">
        <v>2083</v>
      </c>
      <c r="B3683">
        <v>124</v>
      </c>
      <c r="C3683">
        <v>68642452</v>
      </c>
      <c r="D3683" t="s">
        <v>4040</v>
      </c>
      <c r="E3683" t="s">
        <v>6242</v>
      </c>
      <c r="F3683" t="s">
        <v>15</v>
      </c>
      <c r="G3683" t="s">
        <v>153</v>
      </c>
      <c r="H3683">
        <v>130000000</v>
      </c>
      <c r="I3683">
        <v>6</v>
      </c>
      <c r="J3683" t="str">
        <f>IF(ISNUMBER(SEARCH("|",D3683)),LEFT(D3683,SEARCH("|",D3683)-1),D3683)</f>
        <v>Action</v>
      </c>
      <c r="K3683">
        <f>(C3683-H3683)</f>
        <v>-61357548</v>
      </c>
      <c r="L3683">
        <f>CORREL(H3683:H7468,C3683:C7468)</f>
        <v>-0.1836850495100156</v>
      </c>
    </row>
    <row r="3684" spans="1:12">
      <c r="A3684" t="s">
        <v>6231</v>
      </c>
      <c r="B3684">
        <v>88</v>
      </c>
      <c r="C3684">
        <v>8460990</v>
      </c>
      <c r="D3684" t="s">
        <v>6243</v>
      </c>
      <c r="E3684" t="s">
        <v>6244</v>
      </c>
      <c r="F3684" t="s">
        <v>15</v>
      </c>
      <c r="G3684" t="s">
        <v>16</v>
      </c>
      <c r="H3684">
        <v>70000000</v>
      </c>
      <c r="I3684">
        <v>5.6</v>
      </c>
      <c r="J3684" t="str">
        <f>IF(ISNUMBER(SEARCH("|",D3684)),LEFT(D3684,SEARCH("|",D3684)-1),D3684)</f>
        <v>Adventure</v>
      </c>
      <c r="K3684">
        <f>(C3684-H3684)</f>
        <v>-61539010</v>
      </c>
      <c r="L3684">
        <f>CORREL(H3684:H7469,C3684:C7469)</f>
        <v>-0.18267636700410025</v>
      </c>
    </row>
    <row r="3685" spans="1:12">
      <c r="A3685" t="s">
        <v>518</v>
      </c>
      <c r="B3685">
        <v>97</v>
      </c>
      <c r="C3685">
        <v>18318000</v>
      </c>
      <c r="D3685" t="s">
        <v>4283</v>
      </c>
      <c r="E3685" t="s">
        <v>6245</v>
      </c>
      <c r="F3685" t="s">
        <v>15</v>
      </c>
      <c r="G3685" t="s">
        <v>138</v>
      </c>
      <c r="H3685">
        <v>80000000</v>
      </c>
      <c r="I3685">
        <v>5.8</v>
      </c>
      <c r="J3685" t="str">
        <f>IF(ISNUMBER(SEARCH("|",D3685)),LEFT(D3685,SEARCH("|",D3685)-1),D3685)</f>
        <v>Adventure</v>
      </c>
      <c r="K3685">
        <f>(C3685-H3685)</f>
        <v>-61682000</v>
      </c>
      <c r="L3685">
        <f>CORREL(H3685:H7470,C3685:C7470)</f>
        <v>-0.18536947558212491</v>
      </c>
    </row>
    <row r="3686" spans="1:12">
      <c r="A3686" t="s">
        <v>64</v>
      </c>
      <c r="B3686">
        <v>96</v>
      </c>
      <c r="C3686">
        <v>137850096</v>
      </c>
      <c r="D3686" t="s">
        <v>6246</v>
      </c>
      <c r="E3686" t="s">
        <v>6247</v>
      </c>
      <c r="F3686" t="s">
        <v>15</v>
      </c>
      <c r="G3686" t="s">
        <v>16</v>
      </c>
      <c r="H3686">
        <v>200000000</v>
      </c>
      <c r="I3686">
        <v>6.8</v>
      </c>
      <c r="J3686" t="str">
        <f>IF(ISNUMBER(SEARCH("|",D3686)),LEFT(D3686,SEARCH("|",D3686)-1),D3686)</f>
        <v>Animation</v>
      </c>
      <c r="K3686">
        <f>(C3686-H3686)</f>
        <v>-62149904</v>
      </c>
      <c r="L3686">
        <f>CORREL(H3686:H7471,C3686:C7471)</f>
        <v>-0.1870554968149015</v>
      </c>
    </row>
    <row r="3687" spans="1:12">
      <c r="A3687" t="s">
        <v>197</v>
      </c>
      <c r="B3687">
        <v>177</v>
      </c>
      <c r="C3687">
        <v>17593391</v>
      </c>
      <c r="D3687" t="s">
        <v>1342</v>
      </c>
      <c r="E3687" t="s">
        <v>6248</v>
      </c>
      <c r="F3687" t="s">
        <v>15</v>
      </c>
      <c r="G3687" t="s">
        <v>16</v>
      </c>
      <c r="H3687">
        <v>80000000</v>
      </c>
      <c r="I3687">
        <v>6</v>
      </c>
      <c r="J3687" t="str">
        <f>IF(ISNUMBER(SEARCH("|",D3687)),LEFT(D3687,SEARCH("|",D3687)-1),D3687)</f>
        <v>Action</v>
      </c>
      <c r="K3687">
        <f>(C3687-H3687)</f>
        <v>-62406609</v>
      </c>
      <c r="L3687">
        <f>CORREL(H3687:H7472,C3687:C7472)</f>
        <v>-0.19006657053898757</v>
      </c>
    </row>
    <row r="3688" spans="1:12">
      <c r="A3688" t="s">
        <v>2083</v>
      </c>
      <c r="B3688">
        <v>106</v>
      </c>
      <c r="C3688">
        <v>27356090</v>
      </c>
      <c r="D3688" t="s">
        <v>133</v>
      </c>
      <c r="E3688" t="s">
        <v>6249</v>
      </c>
      <c r="F3688" t="s">
        <v>15</v>
      </c>
      <c r="G3688" t="s">
        <v>16</v>
      </c>
      <c r="H3688">
        <v>90000000</v>
      </c>
      <c r="I3688">
        <v>6</v>
      </c>
      <c r="J3688" t="str">
        <f>IF(ISNUMBER(SEARCH("|",D3688)),LEFT(D3688,SEARCH("|",D3688)-1),D3688)</f>
        <v>Action</v>
      </c>
      <c r="K3688">
        <f>(C3688-H3688)</f>
        <v>-62643910</v>
      </c>
      <c r="L3688">
        <f>CORREL(H3688:H7473,C3688:C7473)</f>
        <v>-0.19186023030318439</v>
      </c>
    </row>
    <row r="3689" spans="1:12">
      <c r="A3689" t="s">
        <v>103</v>
      </c>
      <c r="B3689">
        <v>120</v>
      </c>
      <c r="C3689">
        <v>102315545</v>
      </c>
      <c r="D3689" t="s">
        <v>28</v>
      </c>
      <c r="E3689" t="s">
        <v>6250</v>
      </c>
      <c r="F3689" t="s">
        <v>15</v>
      </c>
      <c r="G3689" t="s">
        <v>16</v>
      </c>
      <c r="H3689">
        <v>165000000</v>
      </c>
      <c r="I3689">
        <v>5.5</v>
      </c>
      <c r="J3689" t="str">
        <f>IF(ISNUMBER(SEARCH("|",D3689)),LEFT(D3689,SEARCH("|",D3689)-1),D3689)</f>
        <v>Action</v>
      </c>
      <c r="K3689">
        <f>(C3689-H3689)</f>
        <v>-62684455</v>
      </c>
      <c r="L3689">
        <f>CORREL(H3689:H7474,C3689:C7474)</f>
        <v>-0.19272918323540031</v>
      </c>
    </row>
    <row r="3690" spans="1:12">
      <c r="A3690" t="s">
        <v>1444</v>
      </c>
      <c r="B3690">
        <v>133</v>
      </c>
      <c r="C3690">
        <v>7097125</v>
      </c>
      <c r="D3690" t="s">
        <v>1645</v>
      </c>
      <c r="E3690" t="s">
        <v>6251</v>
      </c>
      <c r="F3690" t="s">
        <v>15</v>
      </c>
      <c r="G3690" t="s">
        <v>16</v>
      </c>
      <c r="H3690">
        <v>70000000</v>
      </c>
      <c r="I3690">
        <v>5.4</v>
      </c>
      <c r="J3690" t="str">
        <f>IF(ISNUMBER(SEARCH("|",D3690)),LEFT(D3690,SEARCH("|",D3690)-1),D3690)</f>
        <v>Action</v>
      </c>
      <c r="K3690">
        <f>(C3690-H3690)</f>
        <v>-62902875</v>
      </c>
      <c r="L3690">
        <f>CORREL(H3690:H7475,C3690:C7475)</f>
        <v>-0.1925896177470322</v>
      </c>
    </row>
    <row r="3691" spans="1:12">
      <c r="A3691" t="s">
        <v>994</v>
      </c>
      <c r="B3691">
        <v>100</v>
      </c>
      <c r="C3691">
        <v>56114221</v>
      </c>
      <c r="D3691" t="s">
        <v>28</v>
      </c>
      <c r="E3691" t="s">
        <v>6252</v>
      </c>
      <c r="F3691" t="s">
        <v>15</v>
      </c>
      <c r="G3691" t="s">
        <v>16</v>
      </c>
      <c r="H3691">
        <v>120000000</v>
      </c>
      <c r="I3691">
        <v>4.3</v>
      </c>
      <c r="J3691" t="str">
        <f>IF(ISNUMBER(SEARCH("|",D3691)),LEFT(D3691,SEARCH("|",D3691)-1),D3691)</f>
        <v>Action</v>
      </c>
      <c r="K3691">
        <f>(C3691-H3691)</f>
        <v>-63885779</v>
      </c>
      <c r="L3691">
        <f>CORREL(H3691:H7476,C3691:C7476)</f>
        <v>-0.19572999349354692</v>
      </c>
    </row>
    <row r="3692" spans="1:12">
      <c r="A3692" t="s">
        <v>3080</v>
      </c>
      <c r="B3692">
        <v>116</v>
      </c>
      <c r="C3692">
        <v>5851188</v>
      </c>
      <c r="D3692" t="s">
        <v>1137</v>
      </c>
      <c r="E3692" t="s">
        <v>6253</v>
      </c>
      <c r="F3692" t="s">
        <v>15</v>
      </c>
      <c r="G3692" t="s">
        <v>153</v>
      </c>
      <c r="H3692">
        <v>70000000</v>
      </c>
      <c r="I3692">
        <v>4.2</v>
      </c>
      <c r="J3692" t="str">
        <f>IF(ISNUMBER(SEARCH("|",D3692)),LEFT(D3692,SEARCH("|",D3692)-1),D3692)</f>
        <v>Crime</v>
      </c>
      <c r="K3692">
        <f>(C3692-H3692)</f>
        <v>-64148812</v>
      </c>
      <c r="L3692">
        <f>CORREL(H3692:H7477,C3692:C7477)</f>
        <v>-0.19482604687122676</v>
      </c>
    </row>
    <row r="3693" spans="1:12">
      <c r="A3693" t="s">
        <v>929</v>
      </c>
      <c r="B3693">
        <v>138</v>
      </c>
      <c r="C3693">
        <v>35168677</v>
      </c>
      <c r="D3693" t="s">
        <v>2743</v>
      </c>
      <c r="E3693" t="s">
        <v>6254</v>
      </c>
      <c r="F3693" t="s">
        <v>15</v>
      </c>
      <c r="G3693" t="s">
        <v>153</v>
      </c>
      <c r="H3693">
        <v>100000000</v>
      </c>
      <c r="I3693">
        <v>6.7</v>
      </c>
      <c r="J3693" t="str">
        <f>IF(ISNUMBER(SEARCH("|",D3693)),LEFT(D3693,SEARCH("|",D3693)-1),D3693)</f>
        <v>Drama</v>
      </c>
      <c r="K3693">
        <f>(C3693-H3693)</f>
        <v>-64831323</v>
      </c>
      <c r="L3693">
        <f>CORREL(H3693:H7478,C3693:C7478)</f>
        <v>-0.19822693909061398</v>
      </c>
    </row>
    <row r="3694" spans="1:12">
      <c r="A3694" t="s">
        <v>6255</v>
      </c>
      <c r="B3694">
        <v>103</v>
      </c>
      <c r="C3694">
        <v>72413</v>
      </c>
      <c r="D3694" t="s">
        <v>6256</v>
      </c>
      <c r="E3694" t="s">
        <v>6257</v>
      </c>
      <c r="F3694" t="s">
        <v>404</v>
      </c>
      <c r="G3694" t="s">
        <v>1190</v>
      </c>
      <c r="H3694">
        <v>65000000</v>
      </c>
      <c r="I3694">
        <v>6.1</v>
      </c>
      <c r="J3694" t="str">
        <f>IF(ISNUMBER(SEARCH("|",D3694)),LEFT(D3694,SEARCH("|",D3694)-1),D3694)</f>
        <v>Action</v>
      </c>
      <c r="K3694">
        <f>(C3694-H3694)</f>
        <v>-64927587</v>
      </c>
      <c r="L3694">
        <f>CORREL(H3694:H7479,C3694:C7479)</f>
        <v>-0.19847497415699186</v>
      </c>
    </row>
    <row r="3695" spans="1:12">
      <c r="A3695" t="s">
        <v>4815</v>
      </c>
      <c r="B3695">
        <v>99</v>
      </c>
      <c r="C3695">
        <v>15071514</v>
      </c>
      <c r="D3695" t="s">
        <v>793</v>
      </c>
      <c r="E3695" t="s">
        <v>6258</v>
      </c>
      <c r="F3695" t="s">
        <v>15</v>
      </c>
      <c r="G3695" t="s">
        <v>16</v>
      </c>
      <c r="H3695">
        <v>80000000</v>
      </c>
      <c r="I3695">
        <v>5.9</v>
      </c>
      <c r="J3695" t="str">
        <f>IF(ISNUMBER(SEARCH("|",D3695)),LEFT(D3695,SEARCH("|",D3695)-1),D3695)</f>
        <v>Sci-Fi</v>
      </c>
      <c r="K3695">
        <f>(C3695-H3695)</f>
        <v>-64928486</v>
      </c>
      <c r="L3695">
        <f>CORREL(H3695:H7480,C3695:C7480)</f>
        <v>-0.20288877677445716</v>
      </c>
    </row>
    <row r="3696" spans="1:12">
      <c r="A3696" t="s">
        <v>376</v>
      </c>
      <c r="B3696">
        <v>115</v>
      </c>
      <c r="C3696">
        <v>35024475</v>
      </c>
      <c r="D3696" t="s">
        <v>1345</v>
      </c>
      <c r="E3696" t="s">
        <v>6259</v>
      </c>
      <c r="F3696" t="s">
        <v>15</v>
      </c>
      <c r="G3696" t="s">
        <v>357</v>
      </c>
      <c r="H3696">
        <v>100000000</v>
      </c>
      <c r="I3696">
        <v>6.9</v>
      </c>
      <c r="J3696" t="str">
        <f>IF(ISNUMBER(SEARCH("|",D3696)),LEFT(D3696,SEARCH("|",D3696)-1),D3696)</f>
        <v>Action</v>
      </c>
      <c r="K3696">
        <f>(C3696-H3696)</f>
        <v>-64975525</v>
      </c>
      <c r="L3696">
        <f>CORREL(H3696:H7481,C3696:C7481)</f>
        <v>-0.20528425836988901</v>
      </c>
    </row>
    <row r="3697" spans="1:12">
      <c r="A3697" t="s">
        <v>1405</v>
      </c>
      <c r="B3697">
        <v>126</v>
      </c>
      <c r="C3697">
        <v>89732035</v>
      </c>
      <c r="D3697" t="s">
        <v>28</v>
      </c>
      <c r="E3697" t="s">
        <v>6260</v>
      </c>
      <c r="F3697" t="s">
        <v>15</v>
      </c>
      <c r="G3697" t="s">
        <v>16</v>
      </c>
      <c r="H3697">
        <v>155000000</v>
      </c>
      <c r="I3697">
        <v>6.6</v>
      </c>
      <c r="J3697" t="str">
        <f>IF(ISNUMBER(SEARCH("|",D3697)),LEFT(D3697,SEARCH("|",D3697)-1),D3697)</f>
        <v>Action</v>
      </c>
      <c r="K3697">
        <f>(C3697-H3697)</f>
        <v>-65267965</v>
      </c>
      <c r="L3697">
        <f>CORREL(H3697:H7482,C3697:C7482)</f>
        <v>-0.2056150805097241</v>
      </c>
    </row>
    <row r="3698" spans="1:12">
      <c r="A3698" t="s">
        <v>812</v>
      </c>
      <c r="B3698">
        <v>99</v>
      </c>
      <c r="C3698">
        <v>83640426</v>
      </c>
      <c r="D3698" t="s">
        <v>133</v>
      </c>
      <c r="E3698" t="s">
        <v>6261</v>
      </c>
      <c r="F3698" t="s">
        <v>15</v>
      </c>
      <c r="G3698" t="s">
        <v>16</v>
      </c>
      <c r="H3698">
        <v>150000000</v>
      </c>
      <c r="I3698">
        <v>5.8</v>
      </c>
      <c r="J3698" t="str">
        <f>IF(ISNUMBER(SEARCH("|",D3698)),LEFT(D3698,SEARCH("|",D3698)-1),D3698)</f>
        <v>Action</v>
      </c>
      <c r="K3698">
        <f>(C3698-H3698)</f>
        <v>-66359574</v>
      </c>
      <c r="L3698">
        <f>CORREL(H3698:H7483,C3698:C7483)</f>
        <v>-0.20472820329621111</v>
      </c>
    </row>
    <row r="3699" spans="1:12">
      <c r="A3699" t="s">
        <v>1492</v>
      </c>
      <c r="B3699">
        <v>94</v>
      </c>
      <c r="C3699">
        <v>17010646</v>
      </c>
      <c r="D3699" t="s">
        <v>296</v>
      </c>
      <c r="E3699" t="s">
        <v>6262</v>
      </c>
      <c r="F3699" t="s">
        <v>15</v>
      </c>
      <c r="G3699" t="s">
        <v>16</v>
      </c>
      <c r="H3699">
        <v>84000000</v>
      </c>
      <c r="I3699">
        <v>2.2000000000000002</v>
      </c>
      <c r="J3699" t="str">
        <f>IF(ISNUMBER(SEARCH("|",D3699)),LEFT(D3699,SEARCH("|",D3699)-1),D3699)</f>
        <v>Comedy</v>
      </c>
      <c r="K3699">
        <f>(C3699-H3699)</f>
        <v>-66989354</v>
      </c>
      <c r="L3699">
        <f>CORREL(H3699:H7484,C3699:C7484)</f>
        <v>-0.20362432697619318</v>
      </c>
    </row>
    <row r="3700" spans="1:12">
      <c r="A3700" t="s">
        <v>6263</v>
      </c>
      <c r="B3700">
        <v>120</v>
      </c>
      <c r="C3700">
        <v>47952020</v>
      </c>
      <c r="D3700" t="s">
        <v>60</v>
      </c>
      <c r="E3700" t="s">
        <v>6264</v>
      </c>
      <c r="F3700" t="s">
        <v>15</v>
      </c>
      <c r="G3700" t="s">
        <v>16</v>
      </c>
      <c r="H3700">
        <v>115000000</v>
      </c>
      <c r="I3700">
        <v>6.1</v>
      </c>
      <c r="J3700" t="str">
        <f>IF(ISNUMBER(SEARCH("|",D3700)),LEFT(D3700,SEARCH("|",D3700)-1),D3700)</f>
        <v>Action</v>
      </c>
      <c r="K3700">
        <f>(C3700-H3700)</f>
        <v>-67047980</v>
      </c>
      <c r="L3700">
        <f>CORREL(H3700:H7485,C3700:C7485)</f>
        <v>-0.2058062360124685</v>
      </c>
    </row>
    <row r="3701" spans="1:12">
      <c r="A3701" t="s">
        <v>64</v>
      </c>
      <c r="B3701">
        <v>115</v>
      </c>
      <c r="C3701">
        <v>82161969</v>
      </c>
      <c r="D3701" t="s">
        <v>6265</v>
      </c>
      <c r="E3701" t="s">
        <v>6266</v>
      </c>
      <c r="F3701" t="s">
        <v>15</v>
      </c>
      <c r="G3701" t="s">
        <v>16</v>
      </c>
      <c r="H3701">
        <v>150000000</v>
      </c>
      <c r="I3701">
        <v>6.3</v>
      </c>
      <c r="J3701" t="str">
        <f>IF(ISNUMBER(SEARCH("|",D3701)),LEFT(D3701,SEARCH("|",D3701)-1),D3701)</f>
        <v>Action</v>
      </c>
      <c r="K3701">
        <f>(C3701-H3701)</f>
        <v>-67838031</v>
      </c>
      <c r="L3701">
        <f>CORREL(H3701:H7486,C3701:C7486)</f>
        <v>-0.20515849290318064</v>
      </c>
    </row>
    <row r="3702" spans="1:12">
      <c r="A3702" t="s">
        <v>1875</v>
      </c>
      <c r="B3702">
        <v>85</v>
      </c>
      <c r="C3702">
        <v>42776259</v>
      </c>
      <c r="D3702" t="s">
        <v>917</v>
      </c>
      <c r="E3702" t="s">
        <v>6267</v>
      </c>
      <c r="F3702" t="s">
        <v>15</v>
      </c>
      <c r="G3702" t="s">
        <v>16</v>
      </c>
      <c r="H3702">
        <v>112000000</v>
      </c>
      <c r="I3702">
        <v>4.9000000000000004</v>
      </c>
      <c r="J3702" t="str">
        <f>IF(ISNUMBER(SEARCH("|",D3702)),LEFT(D3702,SEARCH("|",D3702)-1),D3702)</f>
        <v>Adventure</v>
      </c>
      <c r="K3702">
        <f>(C3702-H3702)</f>
        <v>-69223741</v>
      </c>
      <c r="L3702">
        <f>CORREL(H3702:H7487,C3702:C7487)</f>
        <v>-0.20393106152185794</v>
      </c>
    </row>
    <row r="3703" spans="1:12">
      <c r="A3703" t="s">
        <v>662</v>
      </c>
      <c r="B3703">
        <v>141</v>
      </c>
      <c r="C3703">
        <v>617840</v>
      </c>
      <c r="D3703" t="s">
        <v>6268</v>
      </c>
      <c r="E3703" t="s">
        <v>6269</v>
      </c>
      <c r="F3703" t="s">
        <v>15</v>
      </c>
      <c r="G3703" t="s">
        <v>1304</v>
      </c>
      <c r="H3703">
        <v>70000000</v>
      </c>
      <c r="I3703">
        <v>7.2</v>
      </c>
      <c r="J3703" t="str">
        <f>IF(ISNUMBER(SEARCH("|",D3703)),LEFT(D3703,SEARCH("|",D3703)-1),D3703)</f>
        <v>Adventure</v>
      </c>
      <c r="K3703">
        <f>(C3703-H3703)</f>
        <v>-69382160</v>
      </c>
      <c r="L3703">
        <f>CORREL(H3703:H7488,C3703:C7488)</f>
        <v>-0.20355307600978143</v>
      </c>
    </row>
    <row r="3704" spans="1:12">
      <c r="A3704" t="s">
        <v>79</v>
      </c>
      <c r="B3704">
        <v>100</v>
      </c>
      <c r="C3704">
        <v>60522097</v>
      </c>
      <c r="D3704" t="s">
        <v>28</v>
      </c>
      <c r="E3704" t="s">
        <v>6270</v>
      </c>
      <c r="F3704" t="s">
        <v>15</v>
      </c>
      <c r="G3704" t="s">
        <v>16</v>
      </c>
      <c r="H3704">
        <v>130000000</v>
      </c>
      <c r="I3704">
        <v>4.9000000000000004</v>
      </c>
      <c r="J3704" t="str">
        <f>IF(ISNUMBER(SEARCH("|",D3704)),LEFT(D3704,SEARCH("|",D3704)-1),D3704)</f>
        <v>Action</v>
      </c>
      <c r="K3704">
        <f>(C3704-H3704)</f>
        <v>-69477903</v>
      </c>
      <c r="L3704">
        <f>CORREL(H3704:H7489,C3704:C7489)</f>
        <v>-0.20829287097540247</v>
      </c>
    </row>
    <row r="3705" spans="1:12">
      <c r="A3705" t="s">
        <v>2291</v>
      </c>
      <c r="B3705">
        <v>93</v>
      </c>
      <c r="C3705">
        <v>5409517</v>
      </c>
      <c r="D3705" t="s">
        <v>6271</v>
      </c>
      <c r="E3705" t="s">
        <v>6272</v>
      </c>
      <c r="F3705" t="s">
        <v>15</v>
      </c>
      <c r="G3705" t="s">
        <v>16</v>
      </c>
      <c r="H3705">
        <v>75000000</v>
      </c>
      <c r="I3705">
        <v>4.7</v>
      </c>
      <c r="J3705" t="str">
        <f>IF(ISNUMBER(SEARCH("|",D3705)),LEFT(D3705,SEARCH("|",D3705)-1),D3705)</f>
        <v>Animation</v>
      </c>
      <c r="K3705">
        <f>(C3705-H3705)</f>
        <v>-69590483</v>
      </c>
      <c r="L3705">
        <f>CORREL(H3705:H7490,C3705:C7490)</f>
        <v>-0.2070339401436532</v>
      </c>
    </row>
    <row r="3706" spans="1:12">
      <c r="A3706" t="s">
        <v>2551</v>
      </c>
      <c r="B3706">
        <v>132</v>
      </c>
      <c r="C3706">
        <v>10166502</v>
      </c>
      <c r="D3706" t="s">
        <v>258</v>
      </c>
      <c r="E3706" t="s">
        <v>6273</v>
      </c>
      <c r="F3706" t="s">
        <v>6274</v>
      </c>
      <c r="G3706" t="s">
        <v>16</v>
      </c>
      <c r="H3706">
        <v>80000000</v>
      </c>
      <c r="I3706">
        <v>6.7</v>
      </c>
      <c r="J3706" t="str">
        <f>IF(ISNUMBER(SEARCH("|",D3706)),LEFT(D3706,SEARCH("|",D3706)-1),D3706)</f>
        <v>Action</v>
      </c>
      <c r="K3706">
        <f>(C3706-H3706)</f>
        <v>-69833498</v>
      </c>
      <c r="L3706">
        <f>CORREL(H3706:H7491,C3706:C7491)</f>
        <v>-0.21112412828314744</v>
      </c>
    </row>
    <row r="3707" spans="1:12">
      <c r="A3707" t="s">
        <v>599</v>
      </c>
      <c r="B3707">
        <v>94</v>
      </c>
      <c r="C3707">
        <v>15131330</v>
      </c>
      <c r="D3707" t="s">
        <v>998</v>
      </c>
      <c r="E3707" t="s">
        <v>6275</v>
      </c>
      <c r="F3707" t="s">
        <v>15</v>
      </c>
      <c r="G3707" t="s">
        <v>357</v>
      </c>
      <c r="H3707">
        <v>86000000</v>
      </c>
      <c r="I3707">
        <v>6</v>
      </c>
      <c r="J3707" t="str">
        <f>IF(ISNUMBER(SEARCH("|",D3707)),LEFT(D3707,SEARCH("|",D3707)-1),D3707)</f>
        <v>Adventure</v>
      </c>
      <c r="K3707">
        <f>(C3707-H3707)</f>
        <v>-70868670</v>
      </c>
      <c r="L3707">
        <f>CORREL(H3707:H7492,C3707:C7492)</f>
        <v>-0.21457343852578642</v>
      </c>
    </row>
    <row r="3708" spans="1:12">
      <c r="A3708" t="s">
        <v>518</v>
      </c>
      <c r="B3708">
        <v>100</v>
      </c>
      <c r="C3708">
        <v>63992328</v>
      </c>
      <c r="D3708" t="s">
        <v>6276</v>
      </c>
      <c r="E3708" t="s">
        <v>6277</v>
      </c>
      <c r="F3708" t="s">
        <v>15</v>
      </c>
      <c r="G3708" t="s">
        <v>138</v>
      </c>
      <c r="H3708">
        <v>135000000</v>
      </c>
      <c r="I3708">
        <v>5.9</v>
      </c>
      <c r="J3708" t="str">
        <f>IF(ISNUMBER(SEARCH("|",D3708)),LEFT(D3708,SEARCH("|",D3708)-1),D3708)</f>
        <v>Animation</v>
      </c>
      <c r="K3708">
        <f>(C3708-H3708)</f>
        <v>-71007672</v>
      </c>
      <c r="L3708">
        <f>CORREL(H3708:H7493,C3708:C7493)</f>
        <v>-0.2173570629079111</v>
      </c>
    </row>
    <row r="3709" spans="1:12">
      <c r="A3709" t="s">
        <v>569</v>
      </c>
      <c r="B3709">
        <v>153</v>
      </c>
      <c r="C3709">
        <v>40911830</v>
      </c>
      <c r="D3709" t="s">
        <v>258</v>
      </c>
      <c r="E3709" t="s">
        <v>6278</v>
      </c>
      <c r="F3709" t="s">
        <v>15</v>
      </c>
      <c r="G3709" t="s">
        <v>16</v>
      </c>
      <c r="H3709">
        <v>115000000</v>
      </c>
      <c r="I3709">
        <v>6</v>
      </c>
      <c r="J3709" t="str">
        <f>IF(ISNUMBER(SEARCH("|",D3709)),LEFT(D3709,SEARCH("|",D3709)-1),D3709)</f>
        <v>Action</v>
      </c>
      <c r="K3709">
        <f>(C3709-H3709)</f>
        <v>-74088170</v>
      </c>
      <c r="L3709">
        <f>CORREL(H3709:H7494,C3709:C7494)</f>
        <v>-0.21595116282843238</v>
      </c>
    </row>
    <row r="3710" spans="1:12">
      <c r="A3710" t="s">
        <v>1500</v>
      </c>
      <c r="B3710">
        <v>118</v>
      </c>
      <c r="C3710">
        <v>125320003</v>
      </c>
      <c r="D3710" t="s">
        <v>28</v>
      </c>
      <c r="E3710" t="s">
        <v>6279</v>
      </c>
      <c r="F3710" t="s">
        <v>15</v>
      </c>
      <c r="G3710" t="s">
        <v>16</v>
      </c>
      <c r="H3710">
        <v>200000000</v>
      </c>
      <c r="I3710">
        <v>6.6</v>
      </c>
      <c r="J3710" t="str">
        <f>IF(ISNUMBER(SEARCH("|",D3710)),LEFT(D3710,SEARCH("|",D3710)-1),D3710)</f>
        <v>Action</v>
      </c>
      <c r="K3710">
        <f>(C3710-H3710)</f>
        <v>-74679997</v>
      </c>
      <c r="L3710">
        <f>CORREL(H3710:H7495,C3710:C7495)</f>
        <v>-0.21575259440913439</v>
      </c>
    </row>
    <row r="3711" spans="1:12">
      <c r="A3711" t="s">
        <v>207</v>
      </c>
      <c r="B3711">
        <v>96</v>
      </c>
      <c r="C3711">
        <v>100289690</v>
      </c>
      <c r="D3711" t="s">
        <v>296</v>
      </c>
      <c r="E3711" t="s">
        <v>6280</v>
      </c>
      <c r="F3711" t="s">
        <v>15</v>
      </c>
      <c r="G3711" t="s">
        <v>16</v>
      </c>
      <c r="H3711">
        <v>175000000</v>
      </c>
      <c r="I3711">
        <v>5.4</v>
      </c>
      <c r="J3711" t="str">
        <f>IF(ISNUMBER(SEARCH("|",D3711)),LEFT(D3711,SEARCH("|",D3711)-1),D3711)</f>
        <v>Comedy</v>
      </c>
      <c r="K3711">
        <f>(C3711-H3711)</f>
        <v>-74710310</v>
      </c>
      <c r="L3711">
        <f>CORREL(H3711:H7496,C3711:C7496)</f>
        <v>-0.21801936179242931</v>
      </c>
    </row>
    <row r="3712" spans="1:12">
      <c r="A3712" t="s">
        <v>3063</v>
      </c>
      <c r="B3712">
        <v>172</v>
      </c>
      <c r="C3712">
        <v>27098580</v>
      </c>
      <c r="D3712" t="s">
        <v>436</v>
      </c>
      <c r="E3712" t="s">
        <v>6281</v>
      </c>
      <c r="F3712" t="s">
        <v>15</v>
      </c>
      <c r="G3712" t="s">
        <v>1097</v>
      </c>
      <c r="H3712">
        <v>102000000</v>
      </c>
      <c r="I3712">
        <v>7.5</v>
      </c>
      <c r="J3712" t="str">
        <f>IF(ISNUMBER(SEARCH("|",D3712)),LEFT(D3712,SEARCH("|",D3712)-1),D3712)</f>
        <v>Drama</v>
      </c>
      <c r="K3712">
        <f>(C3712-H3712)</f>
        <v>-74901420</v>
      </c>
      <c r="L3712">
        <f>CORREL(H3712:H7497,C3712:C7497)</f>
        <v>-0.21768436227109414</v>
      </c>
    </row>
    <row r="3713" spans="1:12">
      <c r="A3713" t="s">
        <v>352</v>
      </c>
      <c r="B3713">
        <v>150</v>
      </c>
      <c r="C3713">
        <v>65007045</v>
      </c>
      <c r="D3713" t="s">
        <v>4057</v>
      </c>
      <c r="E3713" t="s">
        <v>6282</v>
      </c>
      <c r="F3713" t="s">
        <v>15</v>
      </c>
      <c r="G3713" t="s">
        <v>153</v>
      </c>
      <c r="H3713">
        <v>140000000</v>
      </c>
      <c r="I3713">
        <v>6.1</v>
      </c>
      <c r="J3713" t="str">
        <f>IF(ISNUMBER(SEARCH("|",D3713)),LEFT(D3713,SEARCH("|",D3713)-1),D3713)</f>
        <v>Action</v>
      </c>
      <c r="K3713">
        <f>(C3713-H3713)</f>
        <v>-74992955</v>
      </c>
      <c r="L3713">
        <f>CORREL(H3713:H7498,C3713:C7498)</f>
        <v>-0.21875789333994336</v>
      </c>
    </row>
    <row r="3714" spans="1:12">
      <c r="A3714" t="s">
        <v>295</v>
      </c>
      <c r="B3714">
        <v>122</v>
      </c>
      <c r="C3714">
        <v>24985612</v>
      </c>
      <c r="D3714" t="s">
        <v>6283</v>
      </c>
      <c r="E3714" t="s">
        <v>6284</v>
      </c>
      <c r="F3714" t="s">
        <v>15</v>
      </c>
      <c r="G3714" t="s">
        <v>16</v>
      </c>
      <c r="H3714">
        <v>100000000</v>
      </c>
      <c r="I3714">
        <v>7</v>
      </c>
      <c r="J3714" t="str">
        <f>IF(ISNUMBER(SEARCH("|",D3714)),LEFT(D3714,SEARCH("|",D3714)-1),D3714)</f>
        <v>Action</v>
      </c>
      <c r="K3714">
        <f>(C3714-H3714)</f>
        <v>-75014388</v>
      </c>
      <c r="L3714">
        <f>CORREL(H3714:H7499,C3714:C7499)</f>
        <v>-0.21710281264625123</v>
      </c>
    </row>
    <row r="3715" spans="1:12">
      <c r="A3715" t="s">
        <v>320</v>
      </c>
      <c r="B3715">
        <v>135</v>
      </c>
      <c r="C3715">
        <v>43929341</v>
      </c>
      <c r="D3715" t="s">
        <v>6285</v>
      </c>
      <c r="E3715" t="s">
        <v>6286</v>
      </c>
      <c r="F3715" t="s">
        <v>15</v>
      </c>
      <c r="G3715" t="s">
        <v>16</v>
      </c>
      <c r="H3715">
        <v>120000000</v>
      </c>
      <c r="I3715">
        <v>6.1</v>
      </c>
      <c r="J3715" t="str">
        <f>IF(ISNUMBER(SEARCH("|",D3715)),LEFT(D3715,SEARCH("|",D3715)-1),D3715)</f>
        <v>Action</v>
      </c>
      <c r="K3715">
        <f>(C3715-H3715)</f>
        <v>-76070659</v>
      </c>
      <c r="L3715">
        <f>CORREL(H3715:H7500,C3715:C7500)</f>
        <v>-0.21845635046152836</v>
      </c>
    </row>
    <row r="3716" spans="1:12">
      <c r="A3716" t="s">
        <v>6287</v>
      </c>
      <c r="B3716">
        <v>114</v>
      </c>
      <c r="C3716">
        <v>28772222</v>
      </c>
      <c r="D3716" t="s">
        <v>6288</v>
      </c>
      <c r="E3716" t="s">
        <v>6289</v>
      </c>
      <c r="F3716" t="s">
        <v>15</v>
      </c>
      <c r="G3716" t="s">
        <v>16</v>
      </c>
      <c r="H3716">
        <v>105000000</v>
      </c>
      <c r="I3716">
        <v>5.3</v>
      </c>
      <c r="J3716" t="str">
        <f>IF(ISNUMBER(SEARCH("|",D3716)),LEFT(D3716,SEARCH("|",D3716)-1),D3716)</f>
        <v>Action</v>
      </c>
      <c r="K3716">
        <f>(C3716-H3716)</f>
        <v>-76227778</v>
      </c>
      <c r="L3716">
        <f>CORREL(H3716:H7501,C3716:C7501)</f>
        <v>-0.21776719419022084</v>
      </c>
    </row>
    <row r="3717" spans="1:12">
      <c r="A3717" t="s">
        <v>103</v>
      </c>
      <c r="B3717">
        <v>131</v>
      </c>
      <c r="C3717">
        <v>73103784</v>
      </c>
      <c r="D3717" t="s">
        <v>1049</v>
      </c>
      <c r="E3717" t="s">
        <v>6290</v>
      </c>
      <c r="F3717" t="s">
        <v>15</v>
      </c>
      <c r="G3717" t="s">
        <v>16</v>
      </c>
      <c r="H3717">
        <v>150000000</v>
      </c>
      <c r="I3717">
        <v>6.4</v>
      </c>
      <c r="J3717" t="str">
        <f>IF(ISNUMBER(SEARCH("|",D3717)),LEFT(D3717,SEARCH("|",D3717)-1),D3717)</f>
        <v>Action</v>
      </c>
      <c r="K3717">
        <f>(C3717-H3717)</f>
        <v>-76896216</v>
      </c>
      <c r="L3717">
        <f>CORREL(H3717:H7502,C3717:C7502)</f>
        <v>-0.21865337657321757</v>
      </c>
    </row>
    <row r="3718" spans="1:12">
      <c r="A3718" t="s">
        <v>6291</v>
      </c>
      <c r="B3718">
        <v>119</v>
      </c>
      <c r="C3718">
        <v>23014504</v>
      </c>
      <c r="D3718" t="s">
        <v>6292</v>
      </c>
      <c r="E3718" t="s">
        <v>6293</v>
      </c>
      <c r="F3718" t="s">
        <v>15</v>
      </c>
      <c r="G3718" t="s">
        <v>153</v>
      </c>
      <c r="H3718">
        <v>100000000</v>
      </c>
      <c r="I3718">
        <v>6.3</v>
      </c>
      <c r="J3718" t="str">
        <f>IF(ISNUMBER(SEARCH("|",D3718)),LEFT(D3718,SEARCH("|",D3718)-1),D3718)</f>
        <v>Drama</v>
      </c>
      <c r="K3718">
        <f>(C3718-H3718)</f>
        <v>-76985496</v>
      </c>
      <c r="L3718">
        <f>CORREL(H3718:H7503,C3718:C7503)</f>
        <v>-0.21676468391269346</v>
      </c>
    </row>
    <row r="3719" spans="1:12">
      <c r="A3719" t="s">
        <v>803</v>
      </c>
      <c r="B3719">
        <v>113</v>
      </c>
      <c r="C3719">
        <v>100189501</v>
      </c>
      <c r="D3719" t="s">
        <v>28</v>
      </c>
      <c r="E3719" t="s">
        <v>6294</v>
      </c>
      <c r="F3719" t="s">
        <v>15</v>
      </c>
      <c r="G3719" t="s">
        <v>16</v>
      </c>
      <c r="H3719">
        <v>178000000</v>
      </c>
      <c r="I3719">
        <v>7.9</v>
      </c>
      <c r="J3719" t="str">
        <f>IF(ISNUMBER(SEARCH("|",D3719)),LEFT(D3719,SEARCH("|",D3719)-1),D3719)</f>
        <v>Action</v>
      </c>
      <c r="K3719">
        <f>(C3719-H3719)</f>
        <v>-77810499</v>
      </c>
      <c r="L3719">
        <f>CORREL(H3719:H7504,C3719:C7504)</f>
        <v>-0.21843001224229749</v>
      </c>
    </row>
    <row r="3720" spans="1:12">
      <c r="A3720" t="s">
        <v>5336</v>
      </c>
      <c r="B3720">
        <v>102</v>
      </c>
      <c r="C3720">
        <v>17176900</v>
      </c>
      <c r="D3720" t="s">
        <v>133</v>
      </c>
      <c r="E3720" t="s">
        <v>6295</v>
      </c>
      <c r="F3720" t="s">
        <v>15</v>
      </c>
      <c r="G3720" t="s">
        <v>16</v>
      </c>
      <c r="H3720">
        <v>95000000</v>
      </c>
      <c r="I3720">
        <v>5.5</v>
      </c>
      <c r="J3720" t="str">
        <f>IF(ISNUMBER(SEARCH("|",D3720)),LEFT(D3720,SEARCH("|",D3720)-1),D3720)</f>
        <v>Action</v>
      </c>
      <c r="K3720">
        <f>(C3720-H3720)</f>
        <v>-77823100</v>
      </c>
      <c r="L3720">
        <f>CORREL(H3720:H7505,C3720:C7505)</f>
        <v>-0.21768421291736451</v>
      </c>
    </row>
    <row r="3721" spans="1:12">
      <c r="A3721" t="s">
        <v>611</v>
      </c>
      <c r="B3721">
        <v>108</v>
      </c>
      <c r="C3721">
        <v>1339152</v>
      </c>
      <c r="D3721" t="s">
        <v>6296</v>
      </c>
      <c r="E3721" t="s">
        <v>6297</v>
      </c>
      <c r="F3721" t="s">
        <v>15</v>
      </c>
      <c r="G3721" t="s">
        <v>357</v>
      </c>
      <c r="H3721">
        <v>81200000</v>
      </c>
      <c r="I3721">
        <v>7.8</v>
      </c>
      <c r="J3721" t="str">
        <f>IF(ISNUMBER(SEARCH("|",D3721)),LEFT(D3721,SEARCH("|",D3721)-1),D3721)</f>
        <v>Adventure</v>
      </c>
      <c r="K3721">
        <f>(C3721-H3721)</f>
        <v>-79860848</v>
      </c>
      <c r="L3721">
        <f>CORREL(H3721:H7506,C3721:C7506)</f>
        <v>-0.2202780957818416</v>
      </c>
    </row>
    <row r="3722" spans="1:12">
      <c r="A3722" t="s">
        <v>1305</v>
      </c>
      <c r="B3722">
        <v>165</v>
      </c>
      <c r="C3722">
        <v>49551662</v>
      </c>
      <c r="D3722" t="s">
        <v>4818</v>
      </c>
      <c r="E3722" t="s">
        <v>6298</v>
      </c>
      <c r="F3722" t="s">
        <v>15</v>
      </c>
      <c r="G3722" t="s">
        <v>138</v>
      </c>
      <c r="H3722">
        <v>130000000</v>
      </c>
      <c r="I3722">
        <v>6.6</v>
      </c>
      <c r="J3722" t="str">
        <f>IF(ISNUMBER(SEARCH("|",D3722)),LEFT(D3722,SEARCH("|",D3722)-1),D3722)</f>
        <v>Adventure</v>
      </c>
      <c r="K3722">
        <f>(C3722-H3722)</f>
        <v>-80448338</v>
      </c>
      <c r="L3722">
        <f>CORREL(H3722:H7507,C3722:C7507)</f>
        <v>-0.22618426817807538</v>
      </c>
    </row>
    <row r="3723" spans="1:12">
      <c r="A3723" t="s">
        <v>352</v>
      </c>
      <c r="B3723">
        <v>194</v>
      </c>
      <c r="C3723">
        <v>47396698</v>
      </c>
      <c r="D3723" t="s">
        <v>4832</v>
      </c>
      <c r="E3723" t="s">
        <v>6299</v>
      </c>
      <c r="F3723" t="s">
        <v>15</v>
      </c>
      <c r="G3723" t="s">
        <v>16</v>
      </c>
      <c r="H3723">
        <v>130000000</v>
      </c>
      <c r="I3723">
        <v>7.2</v>
      </c>
      <c r="J3723" t="str">
        <f>IF(ISNUMBER(SEARCH("|",D3723)),LEFT(D3723,SEARCH("|",D3723)-1),D3723)</f>
        <v>Action</v>
      </c>
      <c r="K3723">
        <f>(C3723-H3723)</f>
        <v>-82603302</v>
      </c>
      <c r="L3723">
        <f>CORREL(H3723:H7508,C3723:C7508)</f>
        <v>-0.22487751767899686</v>
      </c>
    </row>
    <row r="3724" spans="1:12">
      <c r="A3724" t="s">
        <v>1067</v>
      </c>
      <c r="B3724">
        <v>104</v>
      </c>
      <c r="C3724">
        <v>6712451</v>
      </c>
      <c r="D3724" t="s">
        <v>128</v>
      </c>
      <c r="E3724" t="s">
        <v>6300</v>
      </c>
      <c r="F3724" t="s">
        <v>15</v>
      </c>
      <c r="G3724" t="s">
        <v>6301</v>
      </c>
      <c r="H3724">
        <v>90000000</v>
      </c>
      <c r="I3724">
        <v>4.4000000000000004</v>
      </c>
      <c r="J3724" t="str">
        <f>IF(ISNUMBER(SEARCH("|",D3724)),LEFT(D3724,SEARCH("|",D3724)-1),D3724)</f>
        <v>Comedy</v>
      </c>
      <c r="K3724">
        <f>(C3724-H3724)</f>
        <v>-83287549</v>
      </c>
      <c r="L3724">
        <f>CORREL(H3724:H7509,C3724:C7509)</f>
        <v>-0.22370071763420235</v>
      </c>
    </row>
    <row r="3725" spans="1:12">
      <c r="A3725" t="s">
        <v>56</v>
      </c>
      <c r="B3725">
        <v>150</v>
      </c>
      <c r="C3725">
        <v>141614023</v>
      </c>
      <c r="D3725" t="s">
        <v>5089</v>
      </c>
      <c r="E3725" t="s">
        <v>6302</v>
      </c>
      <c r="F3725" t="s">
        <v>15</v>
      </c>
      <c r="G3725" t="s">
        <v>16</v>
      </c>
      <c r="H3725">
        <v>225000000</v>
      </c>
      <c r="I3725">
        <v>6.6</v>
      </c>
      <c r="J3725" t="str">
        <f>IF(ISNUMBER(SEARCH("|",D3725)),LEFT(D3725,SEARCH("|",D3725)-1),D3725)</f>
        <v>Action</v>
      </c>
      <c r="K3725">
        <f>(C3725-H3725)</f>
        <v>-83385977</v>
      </c>
      <c r="L3725">
        <f>CORREL(H3725:H7510,C3725:C7510)</f>
        <v>-0.22865218942739451</v>
      </c>
    </row>
    <row r="3726" spans="1:12">
      <c r="A3726" t="s">
        <v>1083</v>
      </c>
      <c r="B3726">
        <v>123</v>
      </c>
      <c r="C3726">
        <v>116593191</v>
      </c>
      <c r="D3726" t="s">
        <v>28</v>
      </c>
      <c r="E3726" t="s">
        <v>6303</v>
      </c>
      <c r="F3726" t="s">
        <v>15</v>
      </c>
      <c r="G3726" t="s">
        <v>16</v>
      </c>
      <c r="H3726">
        <v>200000000</v>
      </c>
      <c r="I3726">
        <v>5.6</v>
      </c>
      <c r="J3726" t="str">
        <f>IF(ISNUMBER(SEARCH("|",D3726)),LEFT(D3726,SEARCH("|",D3726)-1),D3726)</f>
        <v>Action</v>
      </c>
      <c r="K3726">
        <f>(C3726-H3726)</f>
        <v>-83406809</v>
      </c>
      <c r="L3726">
        <f>CORREL(H3726:H7511,C3726:C7511)</f>
        <v>-0.23579742975441834</v>
      </c>
    </row>
    <row r="3727" spans="1:12">
      <c r="A3727" t="s">
        <v>6304</v>
      </c>
      <c r="B3727">
        <v>113</v>
      </c>
      <c r="C3727">
        <v>617228</v>
      </c>
      <c r="D3727" t="s">
        <v>6305</v>
      </c>
      <c r="E3727" t="s">
        <v>6306</v>
      </c>
      <c r="F3727" t="s">
        <v>6307</v>
      </c>
      <c r="G3727" t="s">
        <v>5000</v>
      </c>
      <c r="H3727">
        <v>84450000</v>
      </c>
      <c r="I3727">
        <v>7.4</v>
      </c>
      <c r="J3727" t="str">
        <f>IF(ISNUMBER(SEARCH("|",D3727)),LEFT(D3727,SEARCH("|",D3727)-1),D3727)</f>
        <v>Comedy</v>
      </c>
      <c r="K3727">
        <f>(C3727-H3727)</f>
        <v>-83832772</v>
      </c>
      <c r="L3727">
        <f>CORREL(H3727:H7512,C3727:C7512)</f>
        <v>-0.23880460727917416</v>
      </c>
    </row>
    <row r="3728" spans="1:12">
      <c r="A3728" t="s">
        <v>1557</v>
      </c>
      <c r="B3728">
        <v>85</v>
      </c>
      <c r="C3728">
        <v>64459316</v>
      </c>
      <c r="D3728" t="s">
        <v>54</v>
      </c>
      <c r="E3728" t="s">
        <v>6308</v>
      </c>
      <c r="F3728" t="s">
        <v>15</v>
      </c>
      <c r="G3728" t="s">
        <v>153</v>
      </c>
      <c r="H3728">
        <v>149000000</v>
      </c>
      <c r="I3728">
        <v>6.7</v>
      </c>
      <c r="J3728" t="str">
        <f>IF(ISNUMBER(SEARCH("|",D3728)),LEFT(D3728,SEARCH("|",D3728)-1),D3728)</f>
        <v>Adventure</v>
      </c>
      <c r="K3728">
        <f>(C3728-H3728)</f>
        <v>-84540684</v>
      </c>
      <c r="L3728">
        <f>CORREL(H3728:H7513,C3728:C7513)</f>
        <v>-0.2459832002810686</v>
      </c>
    </row>
    <row r="3729" spans="1:12">
      <c r="A3729" t="s">
        <v>105</v>
      </c>
      <c r="B3729">
        <v>137</v>
      </c>
      <c r="C3729">
        <v>22406362</v>
      </c>
      <c r="D3729" t="s">
        <v>6309</v>
      </c>
      <c r="E3729" t="s">
        <v>6310</v>
      </c>
      <c r="F3729" t="s">
        <v>15</v>
      </c>
      <c r="G3729" t="s">
        <v>16</v>
      </c>
      <c r="H3729">
        <v>107000000</v>
      </c>
      <c r="I3729">
        <v>6</v>
      </c>
      <c r="J3729" t="str">
        <f>IF(ISNUMBER(SEARCH("|",D3729)),LEFT(D3729,SEARCH("|",D3729)-1),D3729)</f>
        <v>Drama</v>
      </c>
      <c r="K3729">
        <f>(C3729-H3729)</f>
        <v>-84593638</v>
      </c>
      <c r="L3729">
        <f>CORREL(H3729:H7514,C3729:C7514)</f>
        <v>-0.24359524425110066</v>
      </c>
    </row>
    <row r="3730" spans="1:12">
      <c r="A3730" t="s">
        <v>275</v>
      </c>
      <c r="B3730">
        <v>120</v>
      </c>
      <c r="C3730">
        <v>24004159</v>
      </c>
      <c r="D3730" t="s">
        <v>550</v>
      </c>
      <c r="E3730" t="s">
        <v>6311</v>
      </c>
      <c r="F3730" t="s">
        <v>15</v>
      </c>
      <c r="G3730" t="s">
        <v>16</v>
      </c>
      <c r="H3730">
        <v>110000000</v>
      </c>
      <c r="I3730">
        <v>5.8</v>
      </c>
      <c r="J3730" t="str">
        <f>IF(ISNUMBER(SEARCH("|",D3730)),LEFT(D3730,SEARCH("|",D3730)-1),D3730)</f>
        <v>Action</v>
      </c>
      <c r="K3730">
        <f>(C3730-H3730)</f>
        <v>-85995841</v>
      </c>
      <c r="L3730">
        <f>CORREL(H3730:H7515,C3730:C7515)</f>
        <v>-0.24548070940514602</v>
      </c>
    </row>
    <row r="3731" spans="1:12">
      <c r="A3731" t="s">
        <v>367</v>
      </c>
      <c r="B3731">
        <v>176</v>
      </c>
      <c r="C3731">
        <v>88246220</v>
      </c>
      <c r="D3731" t="s">
        <v>18</v>
      </c>
      <c r="E3731" t="s">
        <v>6312</v>
      </c>
      <c r="F3731" t="s">
        <v>15</v>
      </c>
      <c r="G3731" t="s">
        <v>16</v>
      </c>
      <c r="H3731">
        <v>175000000</v>
      </c>
      <c r="I3731">
        <v>6.1</v>
      </c>
      <c r="J3731" t="str">
        <f>IF(ISNUMBER(SEARCH("|",D3731)),LEFT(D3731,SEARCH("|",D3731)-1),D3731)</f>
        <v>Action</v>
      </c>
      <c r="K3731">
        <f>(C3731-H3731)</f>
        <v>-86753780</v>
      </c>
      <c r="L3731">
        <f>CORREL(H3731:H7516,C3731:C7516)</f>
        <v>-0.24710557382236698</v>
      </c>
    </row>
    <row r="3732" spans="1:12">
      <c r="A3732" t="s">
        <v>752</v>
      </c>
      <c r="B3732">
        <v>109</v>
      </c>
      <c r="C3732">
        <v>63143812</v>
      </c>
      <c r="D3732" t="s">
        <v>5089</v>
      </c>
      <c r="E3732" t="s">
        <v>6313</v>
      </c>
      <c r="F3732" t="s">
        <v>15</v>
      </c>
      <c r="G3732" t="s">
        <v>16</v>
      </c>
      <c r="H3732">
        <v>150000000</v>
      </c>
      <c r="I3732">
        <v>6.1</v>
      </c>
      <c r="J3732" t="str">
        <f>IF(ISNUMBER(SEARCH("|",D3732)),LEFT(D3732,SEARCH("|",D3732)-1),D3732)</f>
        <v>Action</v>
      </c>
      <c r="K3732">
        <f>(C3732-H3732)</f>
        <v>-86856188</v>
      </c>
      <c r="L3732">
        <f>CORREL(H3732:H7517,C3732:C7517)</f>
        <v>-0.2457391997220508</v>
      </c>
    </row>
    <row r="3733" spans="1:12">
      <c r="A3733" t="s">
        <v>1115</v>
      </c>
      <c r="B3733">
        <v>124</v>
      </c>
      <c r="C3733">
        <v>11000000</v>
      </c>
      <c r="D3733" t="s">
        <v>550</v>
      </c>
      <c r="E3733" t="s">
        <v>6314</v>
      </c>
      <c r="F3733" t="s">
        <v>15</v>
      </c>
      <c r="G3733" t="s">
        <v>16</v>
      </c>
      <c r="H3733">
        <v>98000000</v>
      </c>
      <c r="I3733">
        <v>5.6</v>
      </c>
      <c r="J3733" t="str">
        <f>IF(ISNUMBER(SEARCH("|",D3733)),LEFT(D3733,SEARCH("|",D3733)-1),D3733)</f>
        <v>Action</v>
      </c>
      <c r="K3733">
        <f>(C3733-H3733)</f>
        <v>-87000000</v>
      </c>
      <c r="L3733">
        <f>CORREL(H3733:H7518,C3733:C7518)</f>
        <v>-0.24299451125676047</v>
      </c>
    </row>
    <row r="3734" spans="1:12">
      <c r="A3734" t="s">
        <v>24</v>
      </c>
      <c r="B3734">
        <v>117</v>
      </c>
      <c r="C3734">
        <v>52792307</v>
      </c>
      <c r="D3734" t="s">
        <v>151</v>
      </c>
      <c r="E3734" t="s">
        <v>6315</v>
      </c>
      <c r="F3734" t="s">
        <v>15</v>
      </c>
      <c r="G3734" t="s">
        <v>153</v>
      </c>
      <c r="H3734">
        <v>140000000</v>
      </c>
      <c r="I3734">
        <v>6.8</v>
      </c>
      <c r="J3734" t="str">
        <f>IF(ISNUMBER(SEARCH("|",D3734)),LEFT(D3734,SEARCH("|",D3734)-1),D3734)</f>
        <v>Adventure</v>
      </c>
      <c r="K3734">
        <f>(C3734-H3734)</f>
        <v>-87207693</v>
      </c>
      <c r="L3734">
        <f>CORREL(H3734:H7519,C3734:C7519)</f>
        <v>-0.24765887458074756</v>
      </c>
    </row>
    <row r="3735" spans="1:12">
      <c r="A3735" t="s">
        <v>580</v>
      </c>
      <c r="B3735">
        <v>119</v>
      </c>
      <c r="C3735">
        <v>61937495</v>
      </c>
      <c r="D3735" t="s">
        <v>1367</v>
      </c>
      <c r="E3735" t="s">
        <v>6316</v>
      </c>
      <c r="F3735" t="s">
        <v>15</v>
      </c>
      <c r="G3735" t="s">
        <v>16</v>
      </c>
      <c r="H3735">
        <v>150000000</v>
      </c>
      <c r="I3735">
        <v>5.8</v>
      </c>
      <c r="J3735" t="str">
        <f>IF(ISNUMBER(SEARCH("|",D3735)),LEFT(D3735,SEARCH("|",D3735)-1),D3735)</f>
        <v>Drama</v>
      </c>
      <c r="K3735">
        <f>(C3735-H3735)</f>
        <v>-88062505</v>
      </c>
      <c r="L3735">
        <f>CORREL(H3735:H7520,C3735:C7520)</f>
        <v>-0.24513707043263722</v>
      </c>
    </row>
    <row r="3736" spans="1:12">
      <c r="A3736" t="s">
        <v>1707</v>
      </c>
      <c r="B3736">
        <v>131</v>
      </c>
      <c r="C3736">
        <v>101785482</v>
      </c>
      <c r="D3736" t="s">
        <v>28</v>
      </c>
      <c r="E3736" t="s">
        <v>6317</v>
      </c>
      <c r="F3736" t="s">
        <v>15</v>
      </c>
      <c r="G3736" t="s">
        <v>16</v>
      </c>
      <c r="H3736">
        <v>190000000</v>
      </c>
      <c r="I3736">
        <v>7</v>
      </c>
      <c r="J3736" t="str">
        <f>IF(ISNUMBER(SEARCH("|",D3736)),LEFT(D3736,SEARCH("|",D3736)-1),D3736)</f>
        <v>Action</v>
      </c>
      <c r="K3736">
        <f>(C3736-H3736)</f>
        <v>-88214518</v>
      </c>
      <c r="L3736">
        <f>CORREL(H3736:H7521,C3736:C7521)</f>
        <v>-0.24208317799109494</v>
      </c>
    </row>
    <row r="3737" spans="1:12">
      <c r="A3737" t="s">
        <v>5937</v>
      </c>
      <c r="B3737">
        <v>119</v>
      </c>
      <c r="C3737">
        <v>11041228</v>
      </c>
      <c r="D3737" t="s">
        <v>368</v>
      </c>
      <c r="E3737" t="s">
        <v>6318</v>
      </c>
      <c r="F3737" t="s">
        <v>404</v>
      </c>
      <c r="G3737" t="s">
        <v>1190</v>
      </c>
      <c r="H3737">
        <v>100000000</v>
      </c>
      <c r="I3737">
        <v>7.6</v>
      </c>
      <c r="J3737" t="str">
        <f>IF(ISNUMBER(SEARCH("|",D3737)),LEFT(D3737,SEARCH("|",D3737)-1),D3737)</f>
        <v>Action</v>
      </c>
      <c r="K3737">
        <f>(C3737-H3737)</f>
        <v>-88958772</v>
      </c>
      <c r="L3737">
        <f>CORREL(H3737:H7522,C3737:C7522)</f>
        <v>-0.24255850586363734</v>
      </c>
    </row>
    <row r="3738" spans="1:12">
      <c r="A3738" t="s">
        <v>521</v>
      </c>
      <c r="B3738">
        <v>121</v>
      </c>
      <c r="C3738">
        <v>30212620</v>
      </c>
      <c r="D3738" t="s">
        <v>233</v>
      </c>
      <c r="E3738" t="s">
        <v>6319</v>
      </c>
      <c r="F3738" t="s">
        <v>15</v>
      </c>
      <c r="G3738" t="s">
        <v>16</v>
      </c>
      <c r="H3738">
        <v>120000000</v>
      </c>
      <c r="I3738">
        <v>5.3</v>
      </c>
      <c r="J3738" t="str">
        <f>IF(ISNUMBER(SEARCH("|",D3738)),LEFT(D3738,SEARCH("|",D3738)-1),D3738)</f>
        <v>Comedy</v>
      </c>
      <c r="K3738">
        <f>(C3738-H3738)</f>
        <v>-89787380</v>
      </c>
      <c r="L3738">
        <f>CORREL(H3738:H7523,C3738:C7523)</f>
        <v>-0.24727135631236186</v>
      </c>
    </row>
    <row r="3739" spans="1:12">
      <c r="A3739" t="s">
        <v>2714</v>
      </c>
      <c r="B3739">
        <v>110</v>
      </c>
      <c r="C3739">
        <v>190562</v>
      </c>
      <c r="D3739" t="s">
        <v>6320</v>
      </c>
      <c r="E3739" t="s">
        <v>6321</v>
      </c>
      <c r="F3739" t="s">
        <v>15</v>
      </c>
      <c r="G3739" t="s">
        <v>153</v>
      </c>
      <c r="H3739">
        <v>90000000</v>
      </c>
      <c r="I3739">
        <v>4.4000000000000004</v>
      </c>
      <c r="J3739" t="str">
        <f>IF(ISNUMBER(SEARCH("|",D3739)),LEFT(D3739,SEARCH("|",D3739)-1),D3739)</f>
        <v>Action</v>
      </c>
      <c r="K3739">
        <f>(C3739-H3739)</f>
        <v>-89809438</v>
      </c>
      <c r="L3739">
        <f>CORREL(H3739:H7524,C3739:C7524)</f>
        <v>-0.24722296311448277</v>
      </c>
    </row>
    <row r="3740" spans="1:12">
      <c r="A3740" t="s">
        <v>125</v>
      </c>
      <c r="B3740">
        <v>136</v>
      </c>
      <c r="C3740">
        <v>35799026</v>
      </c>
      <c r="D3740" t="s">
        <v>4677</v>
      </c>
      <c r="E3740" t="s">
        <v>6322</v>
      </c>
      <c r="F3740" t="s">
        <v>15</v>
      </c>
      <c r="G3740" t="s">
        <v>16</v>
      </c>
      <c r="H3740">
        <v>126000000</v>
      </c>
      <c r="I3740">
        <v>6.9</v>
      </c>
      <c r="J3740" t="str">
        <f>IF(ISNUMBER(SEARCH("|",D3740)),LEFT(D3740,SEARCH("|",D3740)-1),D3740)</f>
        <v>Action</v>
      </c>
      <c r="K3740">
        <f>(C3740-H3740)</f>
        <v>-90200974</v>
      </c>
      <c r="L3740">
        <f>CORREL(H3740:H7525,C3740:C7525)</f>
        <v>-0.25615836291279442</v>
      </c>
    </row>
    <row r="3741" spans="1:12">
      <c r="A3741" t="s">
        <v>204</v>
      </c>
      <c r="B3741">
        <v>114</v>
      </c>
      <c r="C3741">
        <v>26871</v>
      </c>
      <c r="D3741" t="s">
        <v>215</v>
      </c>
      <c r="E3741" t="s">
        <v>6323</v>
      </c>
      <c r="F3741" t="s">
        <v>15</v>
      </c>
      <c r="G3741" t="s">
        <v>1097</v>
      </c>
      <c r="H3741">
        <v>92000000</v>
      </c>
      <c r="I3741">
        <v>7</v>
      </c>
      <c r="J3741" t="str">
        <f>IF(ISNUMBER(SEARCH("|",D3741)),LEFT(D3741,SEARCH("|",D3741)-1),D3741)</f>
        <v>Action</v>
      </c>
      <c r="K3741">
        <f>(C3741-H3741)</f>
        <v>-91973129</v>
      </c>
      <c r="L3741">
        <f>CORREL(H3741:H7526,C3741:C7526)</f>
        <v>-0.25513636561108877</v>
      </c>
    </row>
    <row r="3742" spans="1:12">
      <c r="A3742" t="s">
        <v>1220</v>
      </c>
      <c r="B3742">
        <v>113</v>
      </c>
      <c r="C3742">
        <v>76846624</v>
      </c>
      <c r="D3742" t="s">
        <v>151</v>
      </c>
      <c r="E3742" t="s">
        <v>6324</v>
      </c>
      <c r="F3742" t="s">
        <v>15</v>
      </c>
      <c r="G3742" t="s">
        <v>16</v>
      </c>
      <c r="H3742">
        <v>170000000</v>
      </c>
      <c r="I3742">
        <v>6.4</v>
      </c>
      <c r="J3742" t="str">
        <f>IF(ISNUMBER(SEARCH("|",D3742)),LEFT(D3742,SEARCH("|",D3742)-1),D3742)</f>
        <v>Adventure</v>
      </c>
      <c r="K3742">
        <f>(C3742-H3742)</f>
        <v>-93153376</v>
      </c>
      <c r="L3742">
        <f>CORREL(H3742:H7527,C3742:C7527)</f>
        <v>-0.26480443956285804</v>
      </c>
    </row>
    <row r="3743" spans="1:12">
      <c r="A3743" t="s">
        <v>5937</v>
      </c>
      <c r="B3743">
        <v>146</v>
      </c>
      <c r="C3743">
        <v>9213</v>
      </c>
      <c r="D3743" t="s">
        <v>147</v>
      </c>
      <c r="E3743" t="s">
        <v>6325</v>
      </c>
      <c r="F3743" t="s">
        <v>404</v>
      </c>
      <c r="G3743" t="s">
        <v>1190</v>
      </c>
      <c r="H3743">
        <v>94000000</v>
      </c>
      <c r="I3743">
        <v>7.6</v>
      </c>
      <c r="J3743" t="str">
        <f>IF(ISNUMBER(SEARCH("|",D3743)),LEFT(D3743,SEARCH("|",D3743)-1),D3743)</f>
        <v>Drama</v>
      </c>
      <c r="K3743">
        <f>(C3743-H3743)</f>
        <v>-93990787</v>
      </c>
      <c r="L3743">
        <f>CORREL(H3743:H7528,C3743:C7528)</f>
        <v>-0.2614370909030998</v>
      </c>
    </row>
    <row r="3744" spans="1:12">
      <c r="A3744" t="s">
        <v>352</v>
      </c>
      <c r="B3744">
        <v>156</v>
      </c>
      <c r="C3744">
        <v>105219735</v>
      </c>
      <c r="D3744" t="s">
        <v>6256</v>
      </c>
      <c r="E3744" t="s">
        <v>6326</v>
      </c>
      <c r="F3744" t="s">
        <v>15</v>
      </c>
      <c r="G3744" t="s">
        <v>16</v>
      </c>
      <c r="H3744">
        <v>200000000</v>
      </c>
      <c r="I3744">
        <v>6.7</v>
      </c>
      <c r="J3744" t="str">
        <f>IF(ISNUMBER(SEARCH("|",D3744)),LEFT(D3744,SEARCH("|",D3744)-1),D3744)</f>
        <v>Action</v>
      </c>
      <c r="K3744">
        <f>(C3744-H3744)</f>
        <v>-94780265</v>
      </c>
      <c r="L3744">
        <f>CORREL(H3744:H7529,C3744:C7529)</f>
        <v>-0.27175692298625193</v>
      </c>
    </row>
    <row r="3745" spans="1:12">
      <c r="A3745" t="s">
        <v>2906</v>
      </c>
      <c r="B3745">
        <v>95</v>
      </c>
      <c r="C3745">
        <v>4411102</v>
      </c>
      <c r="D3745" t="s">
        <v>1985</v>
      </c>
      <c r="E3745" t="s">
        <v>6327</v>
      </c>
      <c r="F3745" t="s">
        <v>15</v>
      </c>
      <c r="G3745" t="s">
        <v>16</v>
      </c>
      <c r="H3745">
        <v>100000000</v>
      </c>
      <c r="I3745">
        <v>3.8</v>
      </c>
      <c r="J3745" t="str">
        <f>IF(ISNUMBER(SEARCH("|",D3745)),LEFT(D3745,SEARCH("|",D3745)-1),D3745)</f>
        <v>Action</v>
      </c>
      <c r="K3745">
        <f>(C3745-H3745)</f>
        <v>-95588898</v>
      </c>
      <c r="L3745">
        <f>CORREL(H3745:H7530,C3745:C7530)</f>
        <v>-0.27456279829573688</v>
      </c>
    </row>
    <row r="3746" spans="1:12">
      <c r="A3746" t="s">
        <v>1105</v>
      </c>
      <c r="B3746">
        <v>126</v>
      </c>
      <c r="C3746">
        <v>73820094</v>
      </c>
      <c r="D3746" t="s">
        <v>6328</v>
      </c>
      <c r="E3746" t="s">
        <v>6329</v>
      </c>
      <c r="F3746" t="s">
        <v>15</v>
      </c>
      <c r="G3746" t="s">
        <v>16</v>
      </c>
      <c r="H3746">
        <v>170000000</v>
      </c>
      <c r="I3746">
        <v>7.5</v>
      </c>
      <c r="J3746" t="str">
        <f>IF(ISNUMBER(SEARCH("|",D3746)),LEFT(D3746,SEARCH("|",D3746)-1),D3746)</f>
        <v>Adventure</v>
      </c>
      <c r="K3746">
        <f>(C3746-H3746)</f>
        <v>-96179906</v>
      </c>
      <c r="L3746">
        <f>CORREL(H3746:H7531,C3746:C7531)</f>
        <v>-0.28376757717274803</v>
      </c>
    </row>
    <row r="3747" spans="1:12">
      <c r="A3747" t="s">
        <v>1450</v>
      </c>
      <c r="B3747">
        <v>96</v>
      </c>
      <c r="C3747">
        <v>33592415</v>
      </c>
      <c r="D3747" t="s">
        <v>5565</v>
      </c>
      <c r="E3747" t="s">
        <v>6330</v>
      </c>
      <c r="F3747" t="s">
        <v>15</v>
      </c>
      <c r="G3747" t="s">
        <v>16</v>
      </c>
      <c r="H3747">
        <v>130000000</v>
      </c>
      <c r="I3747">
        <v>5.6</v>
      </c>
      <c r="J3747" t="str">
        <f>IF(ISNUMBER(SEARCH("|",D3747)),LEFT(D3747,SEARCH("|",D3747)-1),D3747)</f>
        <v>Action</v>
      </c>
      <c r="K3747">
        <f>(C3747-H3747)</f>
        <v>-96407585</v>
      </c>
      <c r="L3747">
        <f>CORREL(H3747:H7532,C3747:C7532)</f>
        <v>-0.28018480665455181</v>
      </c>
    </row>
    <row r="3748" spans="1:12">
      <c r="A3748" t="s">
        <v>182</v>
      </c>
      <c r="B3748">
        <v>130</v>
      </c>
      <c r="C3748">
        <v>93417865</v>
      </c>
      <c r="D3748" t="s">
        <v>6331</v>
      </c>
      <c r="E3748" t="s">
        <v>6332</v>
      </c>
      <c r="F3748" t="s">
        <v>15</v>
      </c>
      <c r="G3748" t="s">
        <v>16</v>
      </c>
      <c r="H3748">
        <v>190000000</v>
      </c>
      <c r="I3748">
        <v>6.5</v>
      </c>
      <c r="J3748" t="str">
        <f>IF(ISNUMBER(SEARCH("|",D3748)),LEFT(D3748,SEARCH("|",D3748)-1),D3748)</f>
        <v>Action</v>
      </c>
      <c r="K3748">
        <f>(C3748-H3748)</f>
        <v>-96582135</v>
      </c>
      <c r="L3748">
        <f>CORREL(H3748:H7533,C3748:C7533)</f>
        <v>-0.27882980500481547</v>
      </c>
    </row>
    <row r="3749" spans="1:12">
      <c r="A3749" t="s">
        <v>6333</v>
      </c>
      <c r="B3749">
        <v>112</v>
      </c>
      <c r="C3749">
        <v>3058380</v>
      </c>
      <c r="D3749" t="s">
        <v>20</v>
      </c>
      <c r="E3749" t="s">
        <v>6334</v>
      </c>
      <c r="F3749" t="s">
        <v>770</v>
      </c>
      <c r="G3749" t="s">
        <v>357</v>
      </c>
      <c r="H3749">
        <v>100000000</v>
      </c>
      <c r="I3749">
        <v>7.3</v>
      </c>
      <c r="J3749" t="str">
        <f>IF(ISNUMBER(SEARCH("|",D3749)),LEFT(D3749,SEARCH("|",D3749)-1),D3749)</f>
        <v>Drama</v>
      </c>
      <c r="K3749">
        <f>(C3749-H3749)</f>
        <v>-96941620</v>
      </c>
      <c r="L3749">
        <f>CORREL(H3749:H7534,C3749:C7534)</f>
        <v>-0.27941528960220929</v>
      </c>
    </row>
    <row r="3750" spans="1:12">
      <c r="A3750" t="s">
        <v>587</v>
      </c>
      <c r="B3750">
        <v>98</v>
      </c>
      <c r="C3750">
        <v>60655503</v>
      </c>
      <c r="D3750" t="s">
        <v>252</v>
      </c>
      <c r="E3750" t="s">
        <v>6335</v>
      </c>
      <c r="F3750" t="s">
        <v>15</v>
      </c>
      <c r="G3750" t="s">
        <v>16</v>
      </c>
      <c r="H3750">
        <v>160000000</v>
      </c>
      <c r="I3750">
        <v>5.6</v>
      </c>
      <c r="J3750" t="str">
        <f>IF(ISNUMBER(SEARCH("|",D3750)),LEFT(D3750,SEARCH("|",D3750)-1),D3750)</f>
        <v>Action</v>
      </c>
      <c r="K3750">
        <f>(C3750-H3750)</f>
        <v>-99344497</v>
      </c>
      <c r="L3750">
        <f>CORREL(H3750:H7535,C3750:C7535)</f>
        <v>-0.2902192987561788</v>
      </c>
    </row>
    <row r="3751" spans="1:12">
      <c r="A3751" t="s">
        <v>156</v>
      </c>
      <c r="B3751">
        <v>95</v>
      </c>
      <c r="C3751">
        <v>38120554</v>
      </c>
      <c r="D3751" t="s">
        <v>1216</v>
      </c>
      <c r="E3751" t="s">
        <v>6336</v>
      </c>
      <c r="F3751" t="s">
        <v>15</v>
      </c>
      <c r="G3751" t="s">
        <v>16</v>
      </c>
      <c r="H3751">
        <v>140000000</v>
      </c>
      <c r="I3751">
        <v>7.1</v>
      </c>
      <c r="J3751" t="str">
        <f>IF(ISNUMBER(SEARCH("|",D3751)),LEFT(D3751,SEARCH("|",D3751)-1),D3751)</f>
        <v>Adventure</v>
      </c>
      <c r="K3751">
        <f>(C3751-H3751)</f>
        <v>-101879446</v>
      </c>
      <c r="L3751">
        <f>CORREL(H3751:H7536,C3751:C7536)</f>
        <v>-0.28498365830481182</v>
      </c>
    </row>
    <row r="3752" spans="1:12">
      <c r="A3752" t="s">
        <v>6071</v>
      </c>
      <c r="B3752">
        <v>132</v>
      </c>
      <c r="C3752">
        <v>274299</v>
      </c>
      <c r="D3752" t="s">
        <v>6337</v>
      </c>
      <c r="E3752" t="s">
        <v>6338</v>
      </c>
      <c r="F3752" t="s">
        <v>15</v>
      </c>
      <c r="G3752" t="s">
        <v>357</v>
      </c>
      <c r="H3752">
        <v>103000000</v>
      </c>
      <c r="I3752">
        <v>7.3</v>
      </c>
      <c r="J3752" t="str">
        <f>IF(ISNUMBER(SEARCH("|",D3752)),LEFT(D3752,SEARCH("|",D3752)-1),D3752)</f>
        <v>Biography</v>
      </c>
      <c r="K3752">
        <f>(C3752-H3752)</f>
        <v>-102725701</v>
      </c>
      <c r="L3752">
        <f>CORREL(H3752:H7537,C3752:C7537)</f>
        <v>-0.28155293278197302</v>
      </c>
    </row>
    <row r="3753" spans="1:12">
      <c r="A3753" t="s">
        <v>459</v>
      </c>
      <c r="B3753">
        <v>121</v>
      </c>
      <c r="C3753">
        <v>31704416</v>
      </c>
      <c r="D3753" t="s">
        <v>18</v>
      </c>
      <c r="E3753" t="s">
        <v>6339</v>
      </c>
      <c r="F3753" t="s">
        <v>15</v>
      </c>
      <c r="G3753" t="s">
        <v>16</v>
      </c>
      <c r="H3753">
        <v>135000000</v>
      </c>
      <c r="I3753">
        <v>5</v>
      </c>
      <c r="J3753" t="str">
        <f>IF(ISNUMBER(SEARCH("|",D3753)),LEFT(D3753,SEARCH("|",D3753)-1),D3753)</f>
        <v>Action</v>
      </c>
      <c r="K3753">
        <f>(C3753-H3753)</f>
        <v>-103295584</v>
      </c>
      <c r="L3753">
        <f>CORREL(H3753:H7538,C3753:C7538)</f>
        <v>-0.2949527098917451</v>
      </c>
    </row>
    <row r="3754" spans="1:12">
      <c r="A3754" t="s">
        <v>6340</v>
      </c>
      <c r="B3754">
        <v>106</v>
      </c>
      <c r="C3754">
        <v>32131830</v>
      </c>
      <c r="D3754" t="s">
        <v>6341</v>
      </c>
      <c r="E3754" t="s">
        <v>6342</v>
      </c>
      <c r="F3754" t="s">
        <v>15</v>
      </c>
      <c r="G3754" t="s">
        <v>16</v>
      </c>
      <c r="H3754">
        <v>137000000</v>
      </c>
      <c r="I3754">
        <v>6.4</v>
      </c>
      <c r="J3754" t="str">
        <f>IF(ISNUMBER(SEARCH("|",D3754)),LEFT(D3754,SEARCH("|",D3754)-1),D3754)</f>
        <v>Action</v>
      </c>
      <c r="K3754">
        <f>(C3754-H3754)</f>
        <v>-104868170</v>
      </c>
      <c r="L3754">
        <f>CORREL(H3754:H7539,C3754:C7539)</f>
        <v>-0.29321165874127525</v>
      </c>
    </row>
    <row r="3755" spans="1:12">
      <c r="A3755" t="s">
        <v>1634</v>
      </c>
      <c r="B3755">
        <v>126</v>
      </c>
      <c r="C3755">
        <v>31141074</v>
      </c>
      <c r="D3755" t="s">
        <v>133</v>
      </c>
      <c r="E3755" t="s">
        <v>6343</v>
      </c>
      <c r="F3755" t="s">
        <v>15</v>
      </c>
      <c r="G3755" t="s">
        <v>16</v>
      </c>
      <c r="H3755">
        <v>140000000</v>
      </c>
      <c r="I3755">
        <v>5.5</v>
      </c>
      <c r="J3755" t="str">
        <f>IF(ISNUMBER(SEARCH("|",D3755)),LEFT(D3755,SEARCH("|",D3755)-1),D3755)</f>
        <v>Action</v>
      </c>
      <c r="K3755">
        <f>(C3755-H3755)</f>
        <v>-108858926</v>
      </c>
      <c r="L3755">
        <f>CORREL(H3755:H7540,C3755:C7540)</f>
        <v>-0.29121504978498719</v>
      </c>
    </row>
    <row r="3756" spans="1:12">
      <c r="A3756" t="s">
        <v>285</v>
      </c>
      <c r="B3756">
        <v>116</v>
      </c>
      <c r="C3756">
        <v>90755643</v>
      </c>
      <c r="D3756" t="s">
        <v>74</v>
      </c>
      <c r="E3756" t="s">
        <v>6344</v>
      </c>
      <c r="F3756" t="s">
        <v>15</v>
      </c>
      <c r="G3756" t="s">
        <v>16</v>
      </c>
      <c r="H3756">
        <v>200000000</v>
      </c>
      <c r="I3756">
        <v>6.6</v>
      </c>
      <c r="J3756" t="str">
        <f>IF(ISNUMBER(SEARCH("|",D3756)),LEFT(D3756,SEARCH("|",D3756)-1),D3756)</f>
        <v>Action</v>
      </c>
      <c r="K3756">
        <f>(C3756-H3756)</f>
        <v>-109244357</v>
      </c>
      <c r="L3756">
        <f>CORREL(H3756:H7541,C3756:C7541)</f>
        <v>-0.28943144085556377</v>
      </c>
    </row>
    <row r="3757" spans="1:12">
      <c r="A3757" t="s">
        <v>91</v>
      </c>
      <c r="B3757">
        <v>113</v>
      </c>
      <c r="C3757">
        <v>70083519</v>
      </c>
      <c r="D3757" t="s">
        <v>151</v>
      </c>
      <c r="E3757" t="s">
        <v>6345</v>
      </c>
      <c r="F3757" t="s">
        <v>15</v>
      </c>
      <c r="G3757" t="s">
        <v>16</v>
      </c>
      <c r="H3757">
        <v>180000000</v>
      </c>
      <c r="I3757">
        <v>6.1</v>
      </c>
      <c r="J3757" t="str">
        <f>IF(ISNUMBER(SEARCH("|",D3757)),LEFT(D3757,SEARCH("|",D3757)-1),D3757)</f>
        <v>Adventure</v>
      </c>
      <c r="K3757">
        <f>(C3757-H3757)</f>
        <v>-109916481</v>
      </c>
      <c r="L3757">
        <f>CORREL(H3757:H7542,C3757:C7542)</f>
        <v>-0.28800031388411557</v>
      </c>
    </row>
    <row r="3758" spans="1:12">
      <c r="A3758" t="s">
        <v>251</v>
      </c>
      <c r="B3758">
        <v>121</v>
      </c>
      <c r="C3758">
        <v>48068396</v>
      </c>
      <c r="D3758" t="s">
        <v>1944</v>
      </c>
      <c r="E3758" t="s">
        <v>6346</v>
      </c>
      <c r="F3758" t="s">
        <v>15</v>
      </c>
      <c r="G3758" t="s">
        <v>16</v>
      </c>
      <c r="H3758">
        <v>160000000</v>
      </c>
      <c r="I3758">
        <v>3.7</v>
      </c>
      <c r="J3758" t="str">
        <f>IF(ISNUMBER(SEARCH("|",D3758)),LEFT(D3758,SEARCH("|",D3758)-1),D3758)</f>
        <v>Action</v>
      </c>
      <c r="K3758">
        <f>(C3758-H3758)</f>
        <v>-111931604</v>
      </c>
      <c r="L3758">
        <f>CORREL(H3758:H7543,C3758:C7543)</f>
        <v>-0.28100959612370635</v>
      </c>
    </row>
    <row r="3759" spans="1:12">
      <c r="A3759" t="s">
        <v>1894</v>
      </c>
      <c r="B3759">
        <v>123</v>
      </c>
      <c r="C3759">
        <v>46978995</v>
      </c>
      <c r="D3759" t="s">
        <v>133</v>
      </c>
      <c r="E3759" t="s">
        <v>6347</v>
      </c>
      <c r="F3759" t="s">
        <v>15</v>
      </c>
      <c r="G3759" t="s">
        <v>16</v>
      </c>
      <c r="H3759">
        <v>160000000</v>
      </c>
      <c r="I3759">
        <v>7.3</v>
      </c>
      <c r="J3759" t="str">
        <f>IF(ISNUMBER(SEARCH("|",D3759)),LEFT(D3759,SEARCH("|",D3759)-1),D3759)</f>
        <v>Action</v>
      </c>
      <c r="K3759">
        <f>(C3759-H3759)</f>
        <v>-113021005</v>
      </c>
      <c r="L3759">
        <f>CORREL(H3759:H7544,C3759:C7544)</f>
        <v>-0.2725122846890759</v>
      </c>
    </row>
    <row r="3760" spans="1:12">
      <c r="A3760" t="s">
        <v>1991</v>
      </c>
      <c r="B3760">
        <v>111</v>
      </c>
      <c r="C3760">
        <v>34964818</v>
      </c>
      <c r="D3760" t="s">
        <v>151</v>
      </c>
      <c r="E3760" t="s">
        <v>6348</v>
      </c>
      <c r="F3760" t="s">
        <v>15</v>
      </c>
      <c r="G3760" t="s">
        <v>16</v>
      </c>
      <c r="H3760">
        <v>150000000</v>
      </c>
      <c r="I3760">
        <v>5.8</v>
      </c>
      <c r="J3760" t="str">
        <f>IF(ISNUMBER(SEARCH("|",D3760)),LEFT(D3760,SEARCH("|",D3760)-1),D3760)</f>
        <v>Adventure</v>
      </c>
      <c r="K3760">
        <f>(C3760-H3760)</f>
        <v>-115035182</v>
      </c>
      <c r="L3760">
        <f>CORREL(H3760:H7545,C3760:C7545)</f>
        <v>-0.26325438122689915</v>
      </c>
    </row>
    <row r="3761" spans="1:12">
      <c r="A3761" t="s">
        <v>317</v>
      </c>
      <c r="B3761">
        <v>206</v>
      </c>
      <c r="C3761">
        <v>34293771</v>
      </c>
      <c r="D3761" t="s">
        <v>6349</v>
      </c>
      <c r="E3761" t="s">
        <v>6350</v>
      </c>
      <c r="F3761" t="s">
        <v>15</v>
      </c>
      <c r="G3761" t="s">
        <v>1097</v>
      </c>
      <c r="H3761">
        <v>155000000</v>
      </c>
      <c r="I3761">
        <v>5.5</v>
      </c>
      <c r="J3761" t="str">
        <f>IF(ISNUMBER(SEARCH("|",D3761)),LEFT(D3761,SEARCH("|",D3761)-1),D3761)</f>
        <v>Action</v>
      </c>
      <c r="K3761">
        <f>(C3761-H3761)</f>
        <v>-120706229</v>
      </c>
      <c r="L3761">
        <f>CORREL(H3761:H7546,C3761:C7546)</f>
        <v>-0.25628719698684438</v>
      </c>
    </row>
    <row r="3762" spans="1:12">
      <c r="A3762" t="s">
        <v>132</v>
      </c>
      <c r="B3762">
        <v>150</v>
      </c>
      <c r="C3762">
        <v>89289910</v>
      </c>
      <c r="D3762" t="s">
        <v>5021</v>
      </c>
      <c r="E3762" t="s">
        <v>6351</v>
      </c>
      <c r="F3762" t="s">
        <v>15</v>
      </c>
      <c r="G3762" t="s">
        <v>16</v>
      </c>
      <c r="H3762">
        <v>215000000</v>
      </c>
      <c r="I3762">
        <v>6.5</v>
      </c>
      <c r="J3762" t="str">
        <f>IF(ISNUMBER(SEARCH("|",D3762)),LEFT(D3762,SEARCH("|",D3762)-1),D3762)</f>
        <v>Action</v>
      </c>
      <c r="K3762">
        <f>(C3762-H3762)</f>
        <v>-125710090</v>
      </c>
      <c r="L3762">
        <f>CORREL(H3762:H7547,C3762:C7547)</f>
        <v>-0.24893834537870313</v>
      </c>
    </row>
    <row r="3763" spans="1:12">
      <c r="A3763" t="s">
        <v>5715</v>
      </c>
      <c r="B3763">
        <v>88</v>
      </c>
      <c r="C3763">
        <v>21379315</v>
      </c>
      <c r="D3763" t="s">
        <v>1038</v>
      </c>
      <c r="E3763" t="s">
        <v>6352</v>
      </c>
      <c r="F3763" t="s">
        <v>15</v>
      </c>
      <c r="G3763" t="s">
        <v>16</v>
      </c>
      <c r="H3763">
        <v>150000000</v>
      </c>
      <c r="I3763">
        <v>5.4</v>
      </c>
      <c r="J3763" t="str">
        <f>IF(ISNUMBER(SEARCH("|",D3763)),LEFT(D3763,SEARCH("|",D3763)-1),D3763)</f>
        <v>Action</v>
      </c>
      <c r="K3763">
        <f>(C3763-H3763)</f>
        <v>-128620685</v>
      </c>
      <c r="L3763">
        <f>CORREL(H3763:H7548,C3763:C7548)</f>
        <v>-0.2434770230194046</v>
      </c>
    </row>
    <row r="3764" spans="1:12">
      <c r="A3764" t="s">
        <v>320</v>
      </c>
      <c r="B3764">
        <v>127</v>
      </c>
      <c r="C3764">
        <v>47375327</v>
      </c>
      <c r="D3764" t="s">
        <v>28</v>
      </c>
      <c r="E3764" t="s">
        <v>6353</v>
      </c>
      <c r="F3764" t="s">
        <v>15</v>
      </c>
      <c r="G3764" t="s">
        <v>16</v>
      </c>
      <c r="H3764">
        <v>176000000</v>
      </c>
      <c r="I3764">
        <v>5.4</v>
      </c>
      <c r="J3764" t="str">
        <f>IF(ISNUMBER(SEARCH("|",D3764)),LEFT(D3764,SEARCH("|",D3764)-1),D3764)</f>
        <v>Action</v>
      </c>
      <c r="K3764">
        <f>(C3764-H3764)</f>
        <v>-128624673</v>
      </c>
      <c r="L3764">
        <f>CORREL(H3764:H7549,C3764:C7549)</f>
        <v>-0.23956152212076631</v>
      </c>
    </row>
    <row r="3765" spans="1:12">
      <c r="A3765" t="s">
        <v>469</v>
      </c>
      <c r="B3765">
        <v>114</v>
      </c>
      <c r="C3765">
        <v>65171860</v>
      </c>
      <c r="D3765" t="s">
        <v>345</v>
      </c>
      <c r="E3765" t="s">
        <v>6354</v>
      </c>
      <c r="F3765" t="s">
        <v>15</v>
      </c>
      <c r="G3765" t="s">
        <v>16</v>
      </c>
      <c r="H3765">
        <v>195000000</v>
      </c>
      <c r="I3765">
        <v>6.3</v>
      </c>
      <c r="J3765" t="str">
        <f>IF(ISNUMBER(SEARCH("|",D3765)),LEFT(D3765,SEARCH("|",D3765)-1),D3765)</f>
        <v>Adventure</v>
      </c>
      <c r="K3765">
        <f>(C3765-H3765)</f>
        <v>-129828140</v>
      </c>
      <c r="L3765">
        <f>CORREL(H3765:H7550,C3765:C7550)</f>
        <v>-0.22278770826730568</v>
      </c>
    </row>
    <row r="3766" spans="1:12">
      <c r="A3766" t="s">
        <v>6355</v>
      </c>
      <c r="B3766">
        <v>128</v>
      </c>
      <c r="C3766">
        <v>38297305</v>
      </c>
      <c r="D3766" t="s">
        <v>60</v>
      </c>
      <c r="E3766" t="s">
        <v>6356</v>
      </c>
      <c r="F3766" t="s">
        <v>15</v>
      </c>
      <c r="G3766" t="s">
        <v>16</v>
      </c>
      <c r="H3766">
        <v>175000000</v>
      </c>
      <c r="I3766">
        <v>6.3</v>
      </c>
      <c r="J3766" t="str">
        <f>IF(ISNUMBER(SEARCH("|",D3766)),LEFT(D3766,SEARCH("|",D3766)-1),D3766)</f>
        <v>Action</v>
      </c>
      <c r="K3766">
        <f>(C3766-H3766)</f>
        <v>-136702695</v>
      </c>
      <c r="L3766">
        <f>CORREL(H3766:H7551,C3766:C7551)</f>
        <v>-0.20207490494298222</v>
      </c>
    </row>
    <row r="3767" spans="1:12">
      <c r="A3767" t="s">
        <v>6015</v>
      </c>
      <c r="B3767">
        <v>118</v>
      </c>
      <c r="C3767">
        <v>146072</v>
      </c>
      <c r="D3767" t="s">
        <v>6357</v>
      </c>
      <c r="E3767" t="s">
        <v>6358</v>
      </c>
      <c r="F3767" t="s">
        <v>770</v>
      </c>
      <c r="G3767" t="s">
        <v>357</v>
      </c>
      <c r="H3767">
        <v>140000000</v>
      </c>
      <c r="I3767">
        <v>6</v>
      </c>
      <c r="J3767" t="str">
        <f>IF(ISNUMBER(SEARCH("|",D3767)),LEFT(D3767,SEARCH("|",D3767)-1),D3767)</f>
        <v>Comedy</v>
      </c>
      <c r="K3767">
        <f>(C3767-H3767)</f>
        <v>-139853928</v>
      </c>
      <c r="L3767">
        <f>CORREL(H3767:H7552,C3767:C7552)</f>
        <v>-0.1804901628295239</v>
      </c>
    </row>
    <row r="3768" spans="1:12">
      <c r="A3768" t="s">
        <v>613</v>
      </c>
      <c r="B3768">
        <v>131</v>
      </c>
      <c r="C3768">
        <v>65173160</v>
      </c>
      <c r="D3768" t="s">
        <v>18</v>
      </c>
      <c r="E3768" t="s">
        <v>6359</v>
      </c>
      <c r="F3768" t="s">
        <v>15</v>
      </c>
      <c r="G3768" t="s">
        <v>16</v>
      </c>
      <c r="H3768">
        <v>209000000</v>
      </c>
      <c r="I3768">
        <v>5.9</v>
      </c>
      <c r="J3768" t="str">
        <f>IF(ISNUMBER(SEARCH("|",D3768)),LEFT(D3768,SEARCH("|",D3768)-1),D3768)</f>
        <v>Action</v>
      </c>
      <c r="K3768">
        <f>(C3768-H3768)</f>
        <v>-143826840</v>
      </c>
      <c r="L3768">
        <f>CORREL(H3768:H7553,C3768:C7553)</f>
        <v>-0.19460998549090214</v>
      </c>
    </row>
    <row r="3769" spans="1:12">
      <c r="A3769" t="s">
        <v>5634</v>
      </c>
      <c r="B3769">
        <v>81</v>
      </c>
      <c r="C3769">
        <v>10762178</v>
      </c>
      <c r="D3769" t="s">
        <v>768</v>
      </c>
      <c r="E3769" t="s">
        <v>6360</v>
      </c>
      <c r="F3769" t="s">
        <v>15</v>
      </c>
      <c r="G3769" t="s">
        <v>357</v>
      </c>
      <c r="H3769">
        <v>160000000</v>
      </c>
      <c r="I3769">
        <v>8</v>
      </c>
      <c r="J3769" t="str">
        <f>IF(ISNUMBER(SEARCH("|",D3769)),LEFT(D3769,SEARCH("|",D3769)-1),D3769)</f>
        <v>Documentary</v>
      </c>
      <c r="K3769">
        <f>(C3769-H3769)</f>
        <v>-149237822</v>
      </c>
      <c r="L3769">
        <f>CORREL(H3769:H7554,C3769:C7554)</f>
        <v>-0.160154844962098</v>
      </c>
    </row>
    <row r="3770" spans="1:12">
      <c r="A3770" t="s">
        <v>6361</v>
      </c>
      <c r="B3770">
        <v>133</v>
      </c>
      <c r="C3770">
        <v>199228</v>
      </c>
      <c r="D3770" t="s">
        <v>65</v>
      </c>
      <c r="E3770" t="s">
        <v>6362</v>
      </c>
      <c r="F3770" t="s">
        <v>2834</v>
      </c>
      <c r="G3770" t="s">
        <v>2835</v>
      </c>
      <c r="H3770">
        <v>150000000</v>
      </c>
      <c r="I3770">
        <v>7.2</v>
      </c>
      <c r="J3770" t="str">
        <f>IF(ISNUMBER(SEARCH("|",D3770)),LEFT(D3770,SEARCH("|",D3770)-1),D3770)</f>
        <v>Comedy</v>
      </c>
      <c r="K3770">
        <f>(C3770-H3770)</f>
        <v>-149800772</v>
      </c>
      <c r="L3770">
        <f>CORREL(H3770:H7555,C3770:C7555)</f>
        <v>-0.1549066291869885</v>
      </c>
    </row>
    <row r="3771" spans="1:12">
      <c r="A3771" t="s">
        <v>64</v>
      </c>
      <c r="B3771">
        <v>100</v>
      </c>
      <c r="C3771">
        <v>665426</v>
      </c>
      <c r="D3771" t="s">
        <v>998</v>
      </c>
      <c r="E3771" t="s">
        <v>6363</v>
      </c>
      <c r="F3771" t="s">
        <v>15</v>
      </c>
      <c r="G3771" t="s">
        <v>16</v>
      </c>
      <c r="H3771">
        <v>165000000</v>
      </c>
      <c r="I3771">
        <v>6.6</v>
      </c>
      <c r="J3771" t="str">
        <f>IF(ISNUMBER(SEARCH("|",D3771)),LEFT(D3771,SEARCH("|",D3771)-1),D3771)</f>
        <v>Adventure</v>
      </c>
      <c r="K3771">
        <f>(C3771-H3771)</f>
        <v>-164334574</v>
      </c>
      <c r="L3771">
        <f>CORREL(H3771:H7556,C3771:C7556)</f>
        <v>-0.17013022447625736</v>
      </c>
    </row>
    <row r="3772" spans="1:12">
      <c r="A3772" t="s">
        <v>6364</v>
      </c>
      <c r="B3772">
        <v>111</v>
      </c>
      <c r="C3772">
        <v>11905519</v>
      </c>
      <c r="D3772" t="s">
        <v>35</v>
      </c>
      <c r="E3772" t="s">
        <v>6365</v>
      </c>
      <c r="F3772" t="s">
        <v>6366</v>
      </c>
      <c r="G3772" t="s">
        <v>4908</v>
      </c>
      <c r="H3772">
        <v>200000000</v>
      </c>
      <c r="I3772">
        <v>7.1</v>
      </c>
      <c r="J3772" t="str">
        <f>IF(ISNUMBER(SEARCH("|",D3772)),LEFT(D3772,SEARCH("|",D3772)-1),D3772)</f>
        <v>Action</v>
      </c>
      <c r="K3772">
        <f>(C3772-H3772)</f>
        <v>-188094481</v>
      </c>
      <c r="L3772">
        <f>CORREL(H3772:H7557,C3772:C7557)</f>
        <v>-0.1864835867211484</v>
      </c>
    </row>
    <row r="3773" spans="1:12">
      <c r="A3773" t="s">
        <v>53</v>
      </c>
      <c r="B3773">
        <v>132</v>
      </c>
      <c r="C3773">
        <v>73058679</v>
      </c>
      <c r="D3773" t="s">
        <v>28</v>
      </c>
      <c r="E3773" t="s">
        <v>6367</v>
      </c>
      <c r="F3773" t="s">
        <v>15</v>
      </c>
      <c r="G3773" t="s">
        <v>16</v>
      </c>
      <c r="H3773">
        <v>263700000</v>
      </c>
      <c r="I3773">
        <v>6.6</v>
      </c>
      <c r="J3773" t="str">
        <f>IF(ISNUMBER(SEARCH("|",D3773)),LEFT(D3773,SEARCH("|",D3773)-1),D3773)</f>
        <v>Action</v>
      </c>
      <c r="K3773">
        <f>(C3773-H3773)</f>
        <v>-190641321</v>
      </c>
      <c r="L3773">
        <f>CORREL(H3773:H7558,C3773:C7558)</f>
        <v>-0.1795140845774694</v>
      </c>
    </row>
    <row r="3774" spans="1:12">
      <c r="A3774" t="s">
        <v>6368</v>
      </c>
      <c r="B3774">
        <v>110</v>
      </c>
      <c r="C3774">
        <v>102055</v>
      </c>
      <c r="D3774" t="s">
        <v>638</v>
      </c>
      <c r="E3774" t="s">
        <v>6369</v>
      </c>
      <c r="F3774" t="s">
        <v>6366</v>
      </c>
      <c r="G3774" t="s">
        <v>4908</v>
      </c>
      <c r="H3774">
        <v>300000000</v>
      </c>
      <c r="I3774">
        <v>6.2</v>
      </c>
      <c r="J3774" t="str">
        <f>IF(ISNUMBER(SEARCH("|",D3774)),LEFT(D3774,SEARCH("|",D3774)-1),D3774)</f>
        <v>Action</v>
      </c>
      <c r="K3774">
        <f>(C3774-H3774)</f>
        <v>-299897945</v>
      </c>
      <c r="L3774">
        <f>CORREL(H3774:H7559,C3774:C7559)</f>
        <v>-0.13489390029678189</v>
      </c>
    </row>
    <row r="3775" spans="1:12">
      <c r="A3775" t="s">
        <v>599</v>
      </c>
      <c r="B3775">
        <v>158</v>
      </c>
      <c r="C3775">
        <v>14131298</v>
      </c>
      <c r="D3775" t="s">
        <v>4909</v>
      </c>
      <c r="E3775" t="s">
        <v>6370</v>
      </c>
      <c r="F3775" t="s">
        <v>15</v>
      </c>
      <c r="G3775" t="s">
        <v>357</v>
      </c>
      <c r="H3775">
        <v>390000000</v>
      </c>
      <c r="I3775">
        <v>6.4</v>
      </c>
      <c r="J3775" t="str">
        <f>IF(ISNUMBER(SEARCH("|",D3775)),LEFT(D3775,SEARCH("|",D3775)-1),D3775)</f>
        <v>Adventure</v>
      </c>
      <c r="K3775">
        <f>(C3775-H3775)</f>
        <v>-375868702</v>
      </c>
      <c r="L3775">
        <f>CORREL(H3775:H7560,C3775:C7560)</f>
        <v>-0.16925071245916251</v>
      </c>
    </row>
    <row r="3776" spans="1:12">
      <c r="A3776" t="s">
        <v>6371</v>
      </c>
      <c r="B3776">
        <v>300</v>
      </c>
      <c r="C3776">
        <v>454255</v>
      </c>
      <c r="D3776" t="s">
        <v>4832</v>
      </c>
      <c r="E3776" t="s">
        <v>6372</v>
      </c>
      <c r="F3776" t="s">
        <v>6366</v>
      </c>
      <c r="G3776" t="s">
        <v>4908</v>
      </c>
      <c r="H3776">
        <v>400000000</v>
      </c>
      <c r="I3776">
        <v>6.6</v>
      </c>
      <c r="J3776" t="str">
        <f>IF(ISNUMBER(SEARCH("|",D3776)),LEFT(D3776,SEARCH("|",D3776)-1),D3776)</f>
        <v>Action</v>
      </c>
      <c r="K3776">
        <f>(C3776-H3776)</f>
        <v>-399545745</v>
      </c>
      <c r="L3776">
        <f>CORREL(H3776:H7561,C3776:C7561)</f>
        <v>-5.5623087986008186E-2</v>
      </c>
    </row>
    <row r="3777" spans="1:12">
      <c r="A3777" t="s">
        <v>569</v>
      </c>
      <c r="B3777">
        <v>150</v>
      </c>
      <c r="C3777">
        <v>626809</v>
      </c>
      <c r="D3777" t="s">
        <v>4832</v>
      </c>
      <c r="E3777" t="s">
        <v>6373</v>
      </c>
      <c r="F3777" t="s">
        <v>404</v>
      </c>
      <c r="G3777" t="s">
        <v>1190</v>
      </c>
      <c r="H3777">
        <v>553632000</v>
      </c>
      <c r="I3777">
        <v>7.4</v>
      </c>
      <c r="J3777" t="str">
        <f>IF(ISNUMBER(SEARCH("|",D3777)),LEFT(D3777,SEARCH("|",D3777)-1),D3777)</f>
        <v>Action</v>
      </c>
      <c r="K3777">
        <f>(C3777-H3777)</f>
        <v>-553005191</v>
      </c>
      <c r="L3777">
        <f>CORREL(H3777:H7562,C3777:C7562)</f>
        <v>-9.1136697840911288E-2</v>
      </c>
    </row>
    <row r="3778" spans="1:12">
      <c r="A3778" t="s">
        <v>6374</v>
      </c>
      <c r="B3778">
        <v>90</v>
      </c>
      <c r="C3778">
        <v>1602466</v>
      </c>
      <c r="D3778" t="s">
        <v>6375</v>
      </c>
      <c r="E3778" t="s">
        <v>6376</v>
      </c>
      <c r="F3778" t="s">
        <v>15</v>
      </c>
      <c r="G3778" t="s">
        <v>2835</v>
      </c>
      <c r="H3778">
        <v>600000000</v>
      </c>
      <c r="I3778">
        <v>6</v>
      </c>
      <c r="J3778" t="str">
        <f>IF(ISNUMBER(SEARCH("|",D3778)),LEFT(D3778,SEARCH("|",D3778)-1),D3778)</f>
        <v>Action</v>
      </c>
      <c r="K3778">
        <f>(C3778-H3778)</f>
        <v>-598397534</v>
      </c>
      <c r="L3778">
        <f>CORREL(H3778:H7563,C3778:C7563)</f>
        <v>-0.12902863738742121</v>
      </c>
    </row>
    <row r="3779" spans="1:12">
      <c r="A3779" t="s">
        <v>4810</v>
      </c>
      <c r="B3779">
        <v>193</v>
      </c>
      <c r="C3779">
        <v>3275443</v>
      </c>
      <c r="D3779" t="s">
        <v>256</v>
      </c>
      <c r="E3779" t="s">
        <v>6377</v>
      </c>
      <c r="F3779" t="s">
        <v>2834</v>
      </c>
      <c r="G3779" t="s">
        <v>2835</v>
      </c>
      <c r="H3779">
        <v>700000000</v>
      </c>
      <c r="I3779">
        <v>6</v>
      </c>
      <c r="J3779" t="str">
        <f>IF(ISNUMBER(SEARCH("|",D3779)),LEFT(D3779,SEARCH("|",D3779)-1),D3779)</f>
        <v>Drama</v>
      </c>
      <c r="K3779">
        <f>(C3779-H3779)</f>
        <v>-696724557</v>
      </c>
      <c r="L3779">
        <f>CORREL(H3779:H7564,C3779:C7564)</f>
        <v>-0.1493007042012077</v>
      </c>
    </row>
    <row r="3780" spans="1:12">
      <c r="A3780" t="s">
        <v>6378</v>
      </c>
      <c r="B3780">
        <v>115</v>
      </c>
      <c r="C3780">
        <v>1687311</v>
      </c>
      <c r="D3780" t="s">
        <v>4144</v>
      </c>
      <c r="E3780" t="s">
        <v>6379</v>
      </c>
      <c r="F3780" t="s">
        <v>1316</v>
      </c>
      <c r="G3780" t="s">
        <v>1304</v>
      </c>
      <c r="H3780">
        <v>700000000</v>
      </c>
      <c r="I3780">
        <v>7.2</v>
      </c>
      <c r="J3780" t="str">
        <f>IF(ISNUMBER(SEARCH("|",D3780)),LEFT(D3780,SEARCH("|",D3780)-1),D3780)</f>
        <v>Drama</v>
      </c>
      <c r="K3780">
        <f>(C3780-H3780)</f>
        <v>-698312689</v>
      </c>
      <c r="L3780">
        <f>CORREL(H3780:H7565,C3780:C7565)</f>
        <v>-0.12602999492688105</v>
      </c>
    </row>
    <row r="3781" spans="1:12">
      <c r="A3781" t="s">
        <v>6380</v>
      </c>
      <c r="B3781">
        <v>99</v>
      </c>
      <c r="C3781">
        <v>10037390</v>
      </c>
      <c r="D3781" t="s">
        <v>1128</v>
      </c>
      <c r="E3781" t="s">
        <v>6381</v>
      </c>
      <c r="F3781" t="s">
        <v>3875</v>
      </c>
      <c r="G3781" t="s">
        <v>90</v>
      </c>
      <c r="H3781">
        <v>1000000000</v>
      </c>
      <c r="I3781">
        <v>6</v>
      </c>
      <c r="J3781" t="str">
        <f>IF(ISNUMBER(SEARCH("|",D3781)),LEFT(D3781,SEARCH("|",D3781)-1),D3781)</f>
        <v>Action</v>
      </c>
      <c r="K3781">
        <f>(C3781-H3781)</f>
        <v>-989962610</v>
      </c>
      <c r="L3781">
        <f>CORREL(H3781:H7566,C3781:C7566)</f>
        <v>-0.14891909128639252</v>
      </c>
    </row>
    <row r="3782" spans="1:12">
      <c r="A3782" t="s">
        <v>6382</v>
      </c>
      <c r="B3782">
        <v>124</v>
      </c>
      <c r="C3782">
        <v>439162</v>
      </c>
      <c r="D3782" t="s">
        <v>6383</v>
      </c>
      <c r="E3782" t="s">
        <v>6384</v>
      </c>
      <c r="F3782" t="s">
        <v>3875</v>
      </c>
      <c r="G3782" t="s">
        <v>90</v>
      </c>
      <c r="H3782">
        <v>1100000000</v>
      </c>
      <c r="I3782">
        <v>8.1</v>
      </c>
      <c r="J3782" t="str">
        <f>IF(ISNUMBER(SEARCH("|",D3782)),LEFT(D3782,SEARCH("|",D3782)-1),D3782)</f>
        <v>Action</v>
      </c>
      <c r="K3782">
        <f>(C3782-H3782)</f>
        <v>-1099560838</v>
      </c>
      <c r="L3782">
        <f>CORREL(H3782:H7567,C3782:C7567)</f>
        <v>0.5622700233499921</v>
      </c>
    </row>
    <row r="3783" spans="1:12">
      <c r="A3783" t="s">
        <v>6382</v>
      </c>
      <c r="B3783">
        <v>103</v>
      </c>
      <c r="C3783">
        <v>410388</v>
      </c>
      <c r="D3783" t="s">
        <v>6385</v>
      </c>
      <c r="E3783" t="s">
        <v>6386</v>
      </c>
      <c r="F3783" t="s">
        <v>3875</v>
      </c>
      <c r="G3783" t="s">
        <v>90</v>
      </c>
      <c r="H3783">
        <v>2127519898</v>
      </c>
      <c r="I3783">
        <v>6.9</v>
      </c>
      <c r="J3783" t="str">
        <f>IF(ISNUMBER(SEARCH("|",D3783)),LEFT(D3783,SEARCH("|",D3783)-1),D3783)</f>
        <v>Action</v>
      </c>
      <c r="K3783">
        <f>(C3783-H3783)</f>
        <v>-2127109510</v>
      </c>
      <c r="L3783">
        <f>CORREL(H3783:H7568,C3783:C7568)</f>
        <v>0.52206931845808879</v>
      </c>
    </row>
    <row r="3784" spans="1:12">
      <c r="A3784" t="s">
        <v>4894</v>
      </c>
      <c r="B3784">
        <v>134</v>
      </c>
      <c r="C3784">
        <v>2298191</v>
      </c>
      <c r="D3784" t="s">
        <v>6387</v>
      </c>
      <c r="E3784" t="s">
        <v>6388</v>
      </c>
      <c r="F3784" t="s">
        <v>3875</v>
      </c>
      <c r="G3784" t="s">
        <v>90</v>
      </c>
      <c r="H3784">
        <v>2400000000</v>
      </c>
      <c r="I3784">
        <v>8.4</v>
      </c>
      <c r="J3784" t="str">
        <f>IF(ISNUMBER(SEARCH("|",D3784)),LEFT(D3784,SEARCH("|",D3784)-1),D3784)</f>
        <v>Adventure</v>
      </c>
      <c r="K3784">
        <f>(C3784-H3784)</f>
        <v>-2397701809</v>
      </c>
      <c r="L3784">
        <f>CORREL(H3784:H7569,C3784:C7569)</f>
        <v>0.46165622677699297</v>
      </c>
    </row>
    <row r="3785" spans="1:12">
      <c r="A3785" t="s">
        <v>6389</v>
      </c>
      <c r="B3785">
        <v>134</v>
      </c>
      <c r="C3785">
        <v>195888</v>
      </c>
      <c r="D3785" t="s">
        <v>499</v>
      </c>
      <c r="E3785" t="s">
        <v>6390</v>
      </c>
      <c r="F3785" t="s">
        <v>6391</v>
      </c>
      <c r="G3785" t="s">
        <v>3115</v>
      </c>
      <c r="H3785">
        <v>2500000000</v>
      </c>
      <c r="I3785">
        <v>7.1</v>
      </c>
      <c r="J3785" t="str">
        <f>IF(ISNUMBER(SEARCH("|",D3785)),LEFT(D3785,SEARCH("|",D3785)-1),D3785)</f>
        <v>Drama</v>
      </c>
      <c r="K3785">
        <f>(C3785-H3785)</f>
        <v>-2499804112</v>
      </c>
      <c r="L3785">
        <f>CORREL(H3785:H7570,C3785:C7570)</f>
        <v>0.98758763946894967</v>
      </c>
    </row>
    <row r="3786" spans="1:12">
      <c r="A3786" t="s">
        <v>3844</v>
      </c>
      <c r="B3786">
        <v>112</v>
      </c>
      <c r="C3786">
        <v>211667</v>
      </c>
      <c r="D3786" t="s">
        <v>326</v>
      </c>
      <c r="E3786" t="s">
        <v>6392</v>
      </c>
      <c r="F3786" t="s">
        <v>3846</v>
      </c>
      <c r="G3786" t="s">
        <v>3847</v>
      </c>
      <c r="H3786">
        <v>4200000000</v>
      </c>
      <c r="I3786">
        <v>7.7</v>
      </c>
      <c r="J3786" t="str">
        <f>IF(ISNUMBER(SEARCH("|",D3786)),LEFT(D3786,SEARCH("|",D3786)-1),D3786)</f>
        <v>Crime</v>
      </c>
      <c r="K3786">
        <f>(C3786-H3786)</f>
        <v>-4199788333</v>
      </c>
      <c r="L3786">
        <f>CORREL(H3786:H7571,C3786:C7571)</f>
        <v>1</v>
      </c>
    </row>
    <row r="3787" spans="1:12">
      <c r="A3787" t="s">
        <v>6007</v>
      </c>
      <c r="B3787">
        <v>110</v>
      </c>
      <c r="C3787">
        <v>2201412</v>
      </c>
      <c r="D3787" t="s">
        <v>4775</v>
      </c>
      <c r="E3787" t="s">
        <v>5265</v>
      </c>
      <c r="F3787" t="s">
        <v>3846</v>
      </c>
      <c r="G3787" t="s">
        <v>3847</v>
      </c>
      <c r="H3787">
        <v>12215500000</v>
      </c>
      <c r="I3787">
        <v>7</v>
      </c>
      <c r="J3787" t="str">
        <f>IF(ISNUMBER(SEARCH("|",D3787)),LEFT(D3787,SEARCH("|",D3787)-1),D3787)</f>
        <v>Comedy</v>
      </c>
      <c r="K3787">
        <f>(C3787-H3787)</f>
        <v>-12213298588</v>
      </c>
      <c r="L3787" t="e">
        <f>CORREL(H3787:H7572,C3787:C7572)</f>
        <v>#DIV/0!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A0115D4-2430-4F08-948F-67F5431AE4C0}">
          <xm:f>#REF!</xm:f>
        </x15:webExtension>
        <x15:webExtension appRef="{94AA1208-5235-4C1B-93EF-C71AE9E16121}">
          <xm:f>#REF!</xm:f>
        </x15:webExtension>
        <x15:webExtension appRef="{95BF3C49-8204-440B-B4F0-E48FC44BDCE3}">
          <xm:f>#REF!</xm:f>
        </x15:webExtension>
        <x15:webExtension appRef="{563EEA52-4F46-41AD-B570-7BE93EBCDBC0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44"/>
  <sheetViews>
    <sheetView tabSelected="1" workbookViewId="0">
      <selection activeCell="D5" sqref="D5"/>
    </sheetView>
  </sheetViews>
  <sheetFormatPr defaultRowHeight="15"/>
  <cols>
    <col min="1" max="1" width="32.140625" bestFit="1" customWidth="1"/>
    <col min="2" max="2" width="16.28515625" bestFit="1" customWidth="1"/>
    <col min="3" max="3" width="13.5703125" customWidth="1"/>
    <col min="4" max="4" width="16.140625" bestFit="1" customWidth="1"/>
    <col min="5" max="5" width="10.28515625" bestFit="1" customWidth="1"/>
    <col min="6" max="6" width="10" bestFit="1" customWidth="1"/>
    <col min="7" max="7" width="41.85546875" bestFit="1" customWidth="1"/>
    <col min="8" max="8" width="15.42578125" customWidth="1"/>
    <col min="9" max="9" width="16.5703125" customWidth="1"/>
    <col min="20" max="20" width="24" bestFit="1" customWidth="1"/>
    <col min="21" max="21" width="14.85546875" bestFit="1" customWidth="1"/>
    <col min="22" max="22" width="12.5703125" bestFit="1" customWidth="1"/>
    <col min="24" max="24" width="12.5703125" bestFit="1" customWidth="1"/>
  </cols>
  <sheetData>
    <row r="1" spans="1:24" ht="18.75">
      <c r="A1" s="1" t="s">
        <v>6393</v>
      </c>
      <c r="B1" s="3" t="s">
        <v>6394</v>
      </c>
      <c r="C1" s="1"/>
      <c r="D1" s="1"/>
      <c r="E1" s="1"/>
      <c r="F1" s="1"/>
      <c r="G1" s="1"/>
      <c r="H1" s="1"/>
      <c r="I1" s="1"/>
      <c r="T1" s="3" t="s">
        <v>6395</v>
      </c>
      <c r="U1" s="3"/>
      <c r="V1" s="3"/>
      <c r="W1" s="3"/>
      <c r="X1" s="3"/>
    </row>
    <row r="3" spans="1:24">
      <c r="A3" s="2" t="s">
        <v>6396</v>
      </c>
      <c r="B3" s="2" t="s">
        <v>6397</v>
      </c>
      <c r="C3" s="2" t="s">
        <v>6398</v>
      </c>
      <c r="D3" s="2" t="s">
        <v>6399</v>
      </c>
      <c r="E3" s="2" t="s">
        <v>6400</v>
      </c>
      <c r="F3" s="2" t="s">
        <v>6401</v>
      </c>
      <c r="G3" s="2" t="s">
        <v>6402</v>
      </c>
      <c r="H3" s="2" t="s">
        <v>6403</v>
      </c>
      <c r="I3" s="2" t="s">
        <v>6404</v>
      </c>
      <c r="T3" s="2" t="s">
        <v>6405</v>
      </c>
      <c r="U3" s="2" t="s">
        <v>6406</v>
      </c>
      <c r="V3" s="2" t="s">
        <v>6407</v>
      </c>
      <c r="W3" s="2" t="s">
        <v>6408</v>
      </c>
      <c r="X3" s="2" t="s">
        <v>6409</v>
      </c>
    </row>
    <row r="4" spans="1:24">
      <c r="A4" t="s">
        <v>638</v>
      </c>
      <c r="B4">
        <f>COUNTIF(IMDB_Movies_Cleaned_Dataset!D:D, insights!A4 &amp; "*" )</f>
        <v>935</v>
      </c>
      <c r="C4">
        <f>AVERAGEIF(IMDB_Movies_Cleaned_Dataset!D:D,"*" &amp; insights!A4 &amp; "*",IMDB_Movies_Cleaned_Dataset!I:I)</f>
        <v>6.2859893048128388</v>
      </c>
      <c r="D4" cm="1">
        <f t="array" ref="D4">MEDIAN(IF(ISNUMBER(SEARCH("*" &amp; A4 &amp; "*",IMDB_Movies_Cleaned_Dataset!D:D)),IMDB_Movies_Cleaned_Dataset!I:I))</f>
        <v>6.3</v>
      </c>
      <c r="E4" cm="1">
        <f t="array" ref="E4">MODE(IF(ISNUMBER(SEARCH("*" &amp; A4 &amp; "*",IMDB_Movies_Cleaned_Dataset!D:D)),IMDB_Movies_Cleaned_Dataset!I:I))</f>
        <v>6.6</v>
      </c>
      <c r="F4" cm="1">
        <f t="array" ref="F4">MAX(IF(ISNUMBER(SEARCH("*" &amp; A4 &amp; "*",IMDB_Movies_Cleaned_Dataset!D:D)),IMDB_Movies_Cleaned_Dataset!I:I))</f>
        <v>9</v>
      </c>
      <c r="G4" cm="1">
        <f t="array" ref="G4">MIN(IF(ISNUMBER(SEARCH("*" &amp; A4 &amp; "*",IMDB_Movies_Cleaned_Dataset!D:D)),IMDB_Movies_Cleaned_Dataset!I:I))</f>
        <v>2.1</v>
      </c>
      <c r="H4" cm="1">
        <f t="array" ref="H4">STDEV(IF(ISNUMBER(SEARCH("*" &amp; A4 &amp; "*",IMDB_Movies_Cleaned_Dataset!D:D)),IMDB_Movies_Cleaned_Dataset!I:I))</f>
        <v>1.0383577359917868</v>
      </c>
      <c r="I4" cm="1">
        <f t="array" ref="I4">VAR(IF(ISNUMBER(SEARCH("*" &amp; A4 &amp; "*",IMDB_Movies_Cleaned_Dataset!D:D)),IMDB_Movies_Cleaned_Dataset!I:I))</f>
        <v>1.0781867878939895</v>
      </c>
      <c r="T4" t="s">
        <v>15</v>
      </c>
      <c r="U4">
        <f>COUNTIF(IMDB_Movies_Cleaned_Dataset!F:F,insights!T4)</f>
        <v>3606</v>
      </c>
      <c r="V4">
        <f>AVERAGEIF(IMDB_Movies_Cleaned_Dataset!F:F,insights!T4,IMDB_Movies_Cleaned_Dataset!I:I)</f>
        <v>6.4214364947310019</v>
      </c>
      <c r="W4" cm="1">
        <f t="array" ref="W4">MEDIAN(IF(ISNUMBER(SEARCH("*" &amp; T4 &amp; "*",IMDB_Movies_Cleaned_Dataset!F:F)),IMDB_Movies_Cleaned_Dataset!I:I))</f>
        <v>6.5</v>
      </c>
      <c r="X4" cm="1">
        <f t="array" ref="X4">STDEV(IF(ISNUMBER(SEARCH("*" &amp; T4 &amp; "*",IMDB_Movies_Cleaned_Dataset!F:F)),IMDB_Movies_Cleaned_Dataset!I:I))</f>
        <v>1.0524989033051384</v>
      </c>
    </row>
    <row r="5" spans="1:24">
      <c r="A5" t="s">
        <v>3867</v>
      </c>
      <c r="B5">
        <f>COUNTIF(IMDB_Movies_Cleaned_Dataset!D:D, "*" &amp; insights!A5 &amp; "*" )</f>
        <v>766</v>
      </c>
      <c r="C5">
        <f>AVERAGEIF(IMDB_Movies_Cleaned_Dataset!D:D,"*" &amp; insights!A5 &amp; "*",IMDB_Movies_Cleaned_Dataset!I:I)</f>
        <v>6.4549608355091479</v>
      </c>
      <c r="D5" cm="1">
        <f t="array" ref="D5">MEDIAN(IF(ISNUMBER(SEARCH("*" &amp; A5 &amp; "*",IMDB_Movies_Cleaned_Dataset!D:D)),IMDB_Movies_Cleaned_Dataset!I:I))</f>
        <v>6.6</v>
      </c>
      <c r="E5" cm="1">
        <f t="array" ref="E5">MODE(IF(ISNUMBER(SEARCH("*" &amp; A5 &amp; "*",IMDB_Movies_Cleaned_Dataset!D:D)),IMDB_Movies_Cleaned_Dataset!I:I))</f>
        <v>6.7</v>
      </c>
      <c r="F5" cm="1">
        <f t="array" ref="F5">MAX(IF(ISNUMBER(SEARCH("*" &amp; A5 &amp; "*",IMDB_Movies_Cleaned_Dataset!D:D)),IMDB_Movies_Cleaned_Dataset!I:I))</f>
        <v>8.9</v>
      </c>
      <c r="G5" cm="1">
        <f t="array" ref="G5">MIN(IF(ISNUMBER(SEARCH("*" &amp; A5 &amp; "*",IMDB_Movies_Cleaned_Dataset!D:D)),IMDB_Movies_Cleaned_Dataset!I:I))</f>
        <v>2.2999999999999998</v>
      </c>
      <c r="H5" cm="1">
        <f t="array" ref="H5">STDEV(IF(ISNUMBER(SEARCH("*" &amp; A5 &amp; "*",IMDB_Movies_Cleaned_Dataset!D:D)),IMDB_Movies_Cleaned_Dataset!I:I))</f>
        <v>1.1169263080208145</v>
      </c>
      <c r="I5" cm="1">
        <f t="array" ref="I5">VAR(IF(ISNUMBER(SEARCH("*" &amp; A5 &amp; "*",IMDB_Movies_Cleaned_Dataset!D:D)),IMDB_Movies_Cleaned_Dataset!I:I))</f>
        <v>1.2475243775490075</v>
      </c>
      <c r="T5" t="s">
        <v>770</v>
      </c>
      <c r="U5">
        <f>COUNTIF(IMDB_Movies_Cleaned_Dataset!F:F,insights!T20)</f>
        <v>3</v>
      </c>
      <c r="V5">
        <f>AVERAGEIF(IMDB_Movies_Cleaned_Dataset!F:F,insights!T8,IMDB_Movies_Cleaned_Dataset!I:I)</f>
        <v>7.6923076923076916</v>
      </c>
      <c r="W5" cm="1">
        <f t="array" ref="W5">MEDIAN(IF(ISNUMBER(SEARCH("*" &amp; T5 &amp; "*",IMDB_Movies_Cleaned_Dataset!F:F)),IMDB_Movies_Cleaned_Dataset!I:I))</f>
        <v>7.2</v>
      </c>
      <c r="X5" cm="1">
        <f t="array" ref="X5">STDEV(IF(ISNUMBER(SEARCH("*" &amp; T5 &amp; "*",IMDB_Movies_Cleaned_Dataset!F:F)),IMDB_Movies_Cleaned_Dataset!I:I))</f>
        <v>0.56132886090961887</v>
      </c>
    </row>
    <row r="6" spans="1:24">
      <c r="A6" t="s">
        <v>256</v>
      </c>
      <c r="B6">
        <f>COUNTIF(IMDB_Movies_Cleaned_Dataset!D:D,"*" &amp;  insights!A6 &amp; "*" )</f>
        <v>1911</v>
      </c>
      <c r="C6">
        <f>AVERAGEIF(IMDB_Movies_Cleaned_Dataset!D:D,"*" &amp; insights!A6 &amp; "*",IMDB_Movies_Cleaned_Dataset!I:I)</f>
        <v>6.7891156462585061</v>
      </c>
      <c r="D6" cm="1">
        <f t="array" ref="D6">MEDIAN(IF(ISNUMBER(SEARCH("*" &amp; A6 &amp; "*",IMDB_Movies_Cleaned_Dataset!D:D)),IMDB_Movies_Cleaned_Dataset!I:I))</f>
        <v>6.9</v>
      </c>
      <c r="E6" cm="1">
        <f t="array" ref="E6">MODE(IF(ISNUMBER(SEARCH("*" &amp; A6 &amp; "*",IMDB_Movies_Cleaned_Dataset!D:D)),IMDB_Movies_Cleaned_Dataset!I:I))</f>
        <v>6.7</v>
      </c>
      <c r="F6" cm="1">
        <f t="array" ref="F6">MAX(IF(ISNUMBER(SEARCH("*" &amp; A6 &amp; "*",IMDB_Movies_Cleaned_Dataset!D:D)),IMDB_Movies_Cleaned_Dataset!I:I))</f>
        <v>9.3000000000000007</v>
      </c>
      <c r="G6" cm="1">
        <f t="array" ref="G6">MIN(IF(ISNUMBER(SEARCH("*" &amp; A6 &amp; "*",IMDB_Movies_Cleaned_Dataset!D:D)),IMDB_Movies_Cleaned_Dataset!I:I))</f>
        <v>2.1</v>
      </c>
      <c r="H6" cm="1">
        <f t="array" ref="H6">STDEV(IF(ISNUMBER(SEARCH("*" &amp; A6 &amp; "*",IMDB_Movies_Cleaned_Dataset!D:D)),IMDB_Movies_Cleaned_Dataset!I:I))</f>
        <v>0.89106489778461528</v>
      </c>
      <c r="I6" cm="1">
        <f t="array" ref="I6">VAR(IF(ISNUMBER(SEARCH("*" &amp; A6 &amp; "*",IMDB_Movies_Cleaned_Dataset!D:D)),IMDB_Movies_Cleaned_Dataset!I:I))</f>
        <v>0.7939966520639069</v>
      </c>
      <c r="T6" t="s">
        <v>1316</v>
      </c>
      <c r="U6">
        <f>COUNTIF(IMDB_Movies_Cleaned_Dataset!F:F,insights!T7)</f>
        <v>14</v>
      </c>
      <c r="V6">
        <f>AVERAGEIF(IMDB_Movies_Cleaned_Dataset!F:F,insights!T7,IMDB_Movies_Cleaned_Dataset!I:I)</f>
        <v>7.0214285714285705</v>
      </c>
      <c r="W6" cm="1">
        <f t="array" ref="W6">MEDIAN(IF(ISNUMBER(SEARCH("*" &amp; T6 &amp; "*",IMDB_Movies_Cleaned_Dataset!F:F)),IMDB_Movies_Cleaned_Dataset!I:I))</f>
        <v>7.15</v>
      </c>
      <c r="X6" cm="1">
        <f t="array" ref="X6">STDEV(IF(ISNUMBER(SEARCH("*" &amp; T6 &amp; "*",IMDB_Movies_Cleaned_Dataset!F:F)),IMDB_Movies_Cleaned_Dataset!I:I))</f>
        <v>0.82619610262939525</v>
      </c>
    </row>
    <row r="7" spans="1:24">
      <c r="A7" t="s">
        <v>6410</v>
      </c>
      <c r="B7">
        <f>COUNTIF(IMDB_Movies_Cleaned_Dataset!D:D, "*" &amp; insights!A7 &amp; "*" )</f>
        <v>197</v>
      </c>
      <c r="C7">
        <f>AVERAGEIF(IMDB_Movies_Cleaned_Dataset!D:D,"*" &amp; insights!A7 &amp; "*",IMDB_Movies_Cleaned_Dataset!I:I)</f>
        <v>6.7005076142131994</v>
      </c>
      <c r="D7" cm="1">
        <f t="array" ref="D7">MEDIAN(IF(ISNUMBER(SEARCH("*" &amp; A7 &amp; "*",IMDB_Movies_Cleaned_Dataset!D:D)),IMDB_Movies_Cleaned_Dataset!I:I))</f>
        <v>6.8</v>
      </c>
      <c r="E7" cm="1">
        <f t="array" ref="E7">MODE(IF(ISNUMBER(SEARCH("*" &amp; A7 &amp; "*",IMDB_Movies_Cleaned_Dataset!D:D)),IMDB_Movies_Cleaned_Dataset!I:I))</f>
        <v>7</v>
      </c>
      <c r="F7" cm="1">
        <f t="array" ref="F7">MAX(IF(ISNUMBER(SEARCH("*" &amp; A7 &amp; "*",IMDB_Movies_Cleaned_Dataset!D:D)),IMDB_Movies_Cleaned_Dataset!I:I))</f>
        <v>8.6</v>
      </c>
      <c r="G7" cm="1">
        <f t="array" ref="G7">MIN(IF(ISNUMBER(SEARCH("*" &amp; A7 &amp; "*",IMDB_Movies_Cleaned_Dataset!D:D)),IMDB_Movies_Cleaned_Dataset!I:I))</f>
        <v>2.8</v>
      </c>
      <c r="H7" cm="1">
        <f t="array" ref="H7">STDEV(IF(ISNUMBER(SEARCH("*" &amp; A7 &amp; "*",IMDB_Movies_Cleaned_Dataset!D:D)),IMDB_Movies_Cleaned_Dataset!I:I))</f>
        <v>0.99362752547445132</v>
      </c>
      <c r="I7" cm="1">
        <f t="array" ref="I7">VAR(IF(ISNUMBER(SEARCH("*" &amp; A7 &amp; "*",IMDB_Movies_Cleaned_Dataset!D:D)),IMDB_Movies_Cleaned_Dataset!I:I))</f>
        <v>0.98729565938048136</v>
      </c>
      <c r="T7" t="s">
        <v>404</v>
      </c>
      <c r="U7">
        <f>COUNTIF(IMDB_Movies_Cleaned_Dataset!F:F,insights!T5)</f>
        <v>37</v>
      </c>
      <c r="V7">
        <f>AVERAGEIF(IMDB_Movies_Cleaned_Dataset!F:F,insights!T5,IMDB_Movies_Cleaned_Dataset!I:I)</f>
        <v>7.2864864864864867</v>
      </c>
      <c r="W7" cm="1">
        <f t="array" ref="W7">MEDIAN(IF(ISNUMBER(SEARCH("*" &amp; T7 &amp; "*",IMDB_Movies_Cleaned_Dataset!F:F)),IMDB_Movies_Cleaned_Dataset!I:I))</f>
        <v>7.25</v>
      </c>
      <c r="X7" cm="1">
        <f t="array" ref="X7">STDEV(IF(ISNUMBER(SEARCH("*" &amp; T7 &amp; "*",IMDB_Movies_Cleaned_Dataset!F:F)),IMDB_Movies_Cleaned_Dataset!I:I))</f>
        <v>0.7657862439536206</v>
      </c>
    </row>
    <row r="8" spans="1:24">
      <c r="A8" t="s">
        <v>96</v>
      </c>
      <c r="B8">
        <f>COUNTIF(IMDB_Movies_Cleaned_Dataset!D:D, "*" &amp; insights!A8 &amp; "*" )</f>
        <v>1492</v>
      </c>
      <c r="C8">
        <f>AVERAGEIF(IMDB_Movies_Cleaned_Dataset!D:D,"*" &amp; insights!A8 &amp; "*",IMDB_Movies_Cleaned_Dataset!I:I)</f>
        <v>6.1833109919570983</v>
      </c>
      <c r="D8" cm="1">
        <f t="array" ref="D8">MEDIAN(IF(ISNUMBER(SEARCH("*" &amp; A8 &amp; "*",IMDB_Movies_Cleaned_Dataset!D:D)),IMDB_Movies_Cleaned_Dataset!I:I))</f>
        <v>6.3</v>
      </c>
      <c r="E8" cm="1">
        <f t="array" ref="E8">MODE(IF(ISNUMBER(SEARCH("*" &amp; A8 &amp; "*",IMDB_Movies_Cleaned_Dataset!D:D)),IMDB_Movies_Cleaned_Dataset!I:I))</f>
        <v>6.3</v>
      </c>
      <c r="F8" cm="1">
        <f t="array" ref="F8">MAX(IF(ISNUMBER(SEARCH("*" &amp; A8 &amp; "*",IMDB_Movies_Cleaned_Dataset!D:D)),IMDB_Movies_Cleaned_Dataset!I:I))</f>
        <v>8.8000000000000007</v>
      </c>
      <c r="G8" cm="1">
        <f t="array" ref="G8">MIN(IF(ISNUMBER(SEARCH("*" &amp; A8 &amp; "*",IMDB_Movies_Cleaned_Dataset!D:D)),IMDB_Movies_Cleaned_Dataset!I:I))</f>
        <v>1.9</v>
      </c>
      <c r="H8" cm="1">
        <f t="array" ref="H8">STDEV(IF(ISNUMBER(SEARCH("*" &amp; A8 &amp; "*",IMDB_Movies_Cleaned_Dataset!D:D)),IMDB_Movies_Cleaned_Dataset!I:I))</f>
        <v>1.039919012124126</v>
      </c>
      <c r="I8" cm="1">
        <f t="array" ref="I8">VAR(IF(ISNUMBER(SEARCH("*" &amp; A8 &amp; "*",IMDB_Movies_Cleaned_Dataset!D:D)),IMDB_Movies_Cleaned_Dataset!I:I))</f>
        <v>1.0814315517772182</v>
      </c>
      <c r="T8" t="s">
        <v>2656</v>
      </c>
      <c r="U8">
        <f>COUNTIF(IMDB_Movies_Cleaned_Dataset!F:F,insights!T23)</f>
        <v>2</v>
      </c>
      <c r="V8">
        <f>AVERAGEIF(IMDB_Movies_Cleaned_Dataset!F:F,insights!T19,IMDB_Movies_Cleaned_Dataset!I:I)</f>
        <v>7.5</v>
      </c>
      <c r="W8" cm="1">
        <f t="array" ref="W8">MEDIAN(IF(ISNUMBER(SEARCH("*" &amp; T8 &amp; "*",IMDB_Movies_Cleaned_Dataset!F:F)),IMDB_Movies_Cleaned_Dataset!I:I))</f>
        <v>7.7</v>
      </c>
      <c r="X8" cm="1">
        <f t="array" ref="X8">STDEV(IF(ISNUMBER(SEARCH("*" &amp; T8 &amp; "*",IMDB_Movies_Cleaned_Dataset!F:F)),IMDB_Movies_Cleaned_Dataset!I:I))</f>
        <v>0.64091281058286786</v>
      </c>
    </row>
    <row r="9" spans="1:24">
      <c r="A9" t="s">
        <v>6411</v>
      </c>
      <c r="B9">
        <f>COUNTIF(IMDB_Movies_Cleaned_Dataset!D:D, "*" &amp; insights!A9 &amp; "*" )</f>
        <v>377</v>
      </c>
      <c r="C9">
        <f>AVERAGEIF(IMDB_Movies_Cleaned_Dataset!D:D,"*" &amp; insights!A9 &amp; "*",IMDB_Movies_Cleaned_Dataset!I:I)</f>
        <v>6.4694960212201602</v>
      </c>
      <c r="D9" cm="1">
        <f t="array" ref="D9">MEDIAN(IF(ISNUMBER(SEARCH("*" &amp; A9 &amp; "*",IMDB_Movies_Cleaned_Dataset!D:D)),IMDB_Movies_Cleaned_Dataset!I:I))</f>
        <v>6.5</v>
      </c>
      <c r="E9" cm="1">
        <f t="array" ref="E9">MODE(IF(ISNUMBER(SEARCH("*" &amp; A9 &amp; "*",IMDB_Movies_Cleaned_Dataset!D:D)),IMDB_Movies_Cleaned_Dataset!I:I))</f>
        <v>6.6</v>
      </c>
      <c r="F9" cm="1">
        <f t="array" ref="F9">MAX(IF(ISNUMBER(SEARCH("*" &amp; A9 &amp; "*",IMDB_Movies_Cleaned_Dataset!D:D)),IMDB_Movies_Cleaned_Dataset!I:I))</f>
        <v>8.6</v>
      </c>
      <c r="G9" cm="1">
        <f t="array" ref="G9">MIN(IF(ISNUMBER(SEARCH("*" &amp; A9 &amp; "*",IMDB_Movies_Cleaned_Dataset!D:D)),IMDB_Movies_Cleaned_Dataset!I:I))</f>
        <v>3.1</v>
      </c>
      <c r="H9" cm="1">
        <f t="array" ref="H9">STDEV(IF(ISNUMBER(SEARCH("*" &amp; A9 &amp; "*",IMDB_Movies_Cleaned_Dataset!D:D)),IMDB_Movies_Cleaned_Dataset!I:I))</f>
        <v>1.0073918349677222</v>
      </c>
      <c r="I9" cm="1">
        <f t="array" ref="I9">VAR(IF(ISNUMBER(SEARCH("*" &amp; A9 &amp; "*",IMDB_Movies_Cleaned_Dataset!D:D)),IMDB_Movies_Cleaned_Dataset!I:I))</f>
        <v>1.0148383091596345</v>
      </c>
      <c r="T9" t="s">
        <v>3875</v>
      </c>
      <c r="U9">
        <f>COUNTIF(IMDB_Movies_Cleaned_Dataset!F:F,insights!T14)</f>
        <v>5</v>
      </c>
      <c r="V9">
        <f>AVERAGEIF(IMDB_Movies_Cleaned_Dataset!F:F,insights!T14,IMDB_Movies_Cleaned_Dataset!I:I)</f>
        <v>7.7</v>
      </c>
      <c r="W9" cm="1">
        <f t="array" ref="W9">MEDIAN(IF(ISNUMBER(SEARCH("*" &amp; T9 &amp; "*",IMDB_Movies_Cleaned_Dataset!F:F)),IMDB_Movies_Cleaned_Dataset!I:I))</f>
        <v>7.8000000000000007</v>
      </c>
      <c r="X9" cm="1">
        <f t="array" ref="X9">STDEV(IF(ISNUMBER(SEARCH("*" &amp; T9 &amp; "*",IMDB_Movies_Cleaned_Dataset!F:F)),IMDB_Movies_Cleaned_Dataset!I:I))</f>
        <v>0.89962113237638208</v>
      </c>
    </row>
    <row r="10" spans="1:24">
      <c r="A10" t="s">
        <v>6412</v>
      </c>
      <c r="B10">
        <f>COUNTIF(IMDB_Movies_Cleaned_Dataset!D:D, "*" &amp; insights!A10 &amp; "*" )</f>
        <v>702</v>
      </c>
      <c r="C10">
        <f>AVERAGEIF(IMDB_Movies_Cleaned_Dataset!D:D,"*" &amp; insights!A10 &amp; "*",IMDB_Movies_Cleaned_Dataset!I:I)</f>
        <v>6.5481481481481474</v>
      </c>
      <c r="D10" cm="1">
        <f t="array" ref="D10">MEDIAN(IF(ISNUMBER(SEARCH("*" &amp; A10 &amp; "*",IMDB_Movies_Cleaned_Dataset!D:D)),IMDB_Movies_Cleaned_Dataset!I:I))</f>
        <v>6.6</v>
      </c>
      <c r="E10" cm="1">
        <f t="array" ref="E10">MODE(IF(ISNUMBER(SEARCH("*" &amp; A10 &amp; "*",IMDB_Movies_Cleaned_Dataset!D:D)),IMDB_Movies_Cleaned_Dataset!I:I))</f>
        <v>6.6</v>
      </c>
      <c r="F10" cm="1">
        <f t="array" ref="F10">MAX(IF(ISNUMBER(SEARCH("*" &amp; A10 &amp; "*",IMDB_Movies_Cleaned_Dataset!D:D)),IMDB_Movies_Cleaned_Dataset!I:I))</f>
        <v>9.3000000000000007</v>
      </c>
      <c r="G10" cm="1">
        <f t="array" ref="G10">MIN(IF(ISNUMBER(SEARCH("*" &amp; A10 &amp; "*",IMDB_Movies_Cleaned_Dataset!D:D)),IMDB_Movies_Cleaned_Dataset!I:I))</f>
        <v>2.4</v>
      </c>
      <c r="H10" cm="1">
        <f t="array" ref="H10">STDEV(IF(ISNUMBER(SEARCH("*" &amp; A10 &amp; "*",IMDB_Movies_Cleaned_Dataset!D:D)),IMDB_Movies_Cleaned_Dataset!I:I))</f>
        <v>0.98410519875408509</v>
      </c>
      <c r="I10" cm="1">
        <f t="array" ref="I10">VAR(IF(ISNUMBER(SEARCH("*" &amp; A10 &amp; "*",IMDB_Movies_Cleaned_Dataset!D:D)),IMDB_Movies_Cleaned_Dataset!I:I))</f>
        <v>0.96846304221481727</v>
      </c>
      <c r="T10" t="s">
        <v>2834</v>
      </c>
      <c r="U10">
        <f>COUNTIF(IMDB_Movies_Cleaned_Dataset!F:F,insights!T8)</f>
        <v>13</v>
      </c>
      <c r="V10">
        <f>AVERAGEIF(IMDB_Movies_Cleaned_Dataset!F:F,insights!T25,IMDB_Movies_Cleaned_Dataset!I:I)</f>
        <v>6</v>
      </c>
      <c r="W10" cm="1">
        <f t="array" ref="W10">MEDIAN(IF(ISNUMBER(SEARCH("*" &amp; T10 &amp; "*",IMDB_Movies_Cleaned_Dataset!F:F)),IMDB_Movies_Cleaned_Dataset!I:I))</f>
        <v>7.0500000000000007</v>
      </c>
      <c r="X10" cm="1">
        <f t="array" ref="X10">STDEV(IF(ISNUMBER(SEARCH("*" &amp; T10 &amp; "*",IMDB_Movies_Cleaned_Dataset!F:F)),IMDB_Movies_Cleaned_Dataset!I:I))</f>
        <v>1.1117553687749877</v>
      </c>
    </row>
    <row r="11" spans="1:24">
      <c r="A11" t="s">
        <v>6413</v>
      </c>
      <c r="B11">
        <f>COUNTIF(IMDB_Movies_Cleaned_Dataset!D:D,"*" &amp; insights!A11 &amp; "*")</f>
        <v>242</v>
      </c>
      <c r="C11">
        <f>AVERAGEIF(IMDB_Movies_Cleaned_Dataset!D:D,"*" &amp; insights!A11 &amp; "*",IMDB_Movies_Cleaned_Dataset!I:I)</f>
        <v>7.1400826446280998</v>
      </c>
      <c r="D11" cm="1">
        <f t="array" ref="D11">MEDIAN(IF(ISNUMBER(SEARCH("*" &amp; A11 &amp; "*",IMDB_Movies_Cleaned_Dataset!D:D)),IMDB_Movies_Cleaned_Dataset!I:I))</f>
        <v>7.2</v>
      </c>
      <c r="E11" cm="1">
        <f t="array" ref="E11">MODE(IF(ISNUMBER(SEARCH("*" &amp; A11 &amp; "*",IMDB_Movies_Cleaned_Dataset!D:D)),IMDB_Movies_Cleaned_Dataset!I:I))</f>
        <v>7</v>
      </c>
      <c r="F11" cm="1">
        <f t="array" ref="F11">MAX(IF(ISNUMBER(SEARCH("*" &amp; A11 &amp; "*",IMDB_Movies_Cleaned_Dataset!D:D)),IMDB_Movies_Cleaned_Dataset!I:I))</f>
        <v>8.9</v>
      </c>
      <c r="G11" cm="1">
        <f t="array" ref="G11">MIN(IF(ISNUMBER(SEARCH("*" &amp; A11 &amp; "*",IMDB_Movies_Cleaned_Dataset!D:D)),IMDB_Movies_Cleaned_Dataset!I:I))</f>
        <v>4.5</v>
      </c>
      <c r="H11" cm="1">
        <f t="array" ref="H11">STDEV(IF(ISNUMBER(SEARCH("*" &amp; A11 &amp; "*",IMDB_Movies_Cleaned_Dataset!D:D)),IMDB_Movies_Cleaned_Dataset!I:I))</f>
        <v>0.71009670999087537</v>
      </c>
      <c r="I11" cm="1">
        <f t="array" ref="I11">VAR(IF(ISNUMBER(SEARCH("*" &amp; A11 &amp; "*",IMDB_Movies_Cleaned_Dataset!D:D)),IMDB_Movies_Cleaned_Dataset!I:I))</f>
        <v>0.50423733753986533</v>
      </c>
      <c r="T11" t="s">
        <v>1813</v>
      </c>
      <c r="U11">
        <f>COUNTIF(IMDB_Movies_Cleaned_Dataset!F:F,insights!T9)</f>
        <v>12</v>
      </c>
      <c r="V11">
        <f>AVERAGEIF(IMDB_Movies_Cleaned_Dataset!F:F,insights!T13,IMDB_Movies_Cleaned_Dataset!I:I)</f>
        <v>7.7600000000000007</v>
      </c>
      <c r="W11" cm="1">
        <f t="array" ref="W11">MEDIAN(IF(ISNUMBER(SEARCH("*" &amp; T11 &amp; "*",IMDB_Movies_Cleaned_Dataset!F:F)),IMDB_Movies_Cleaned_Dataset!I:I))</f>
        <v>7.3</v>
      </c>
      <c r="X11" cm="1">
        <f t="array" ref="X11">STDEV(IF(ISNUMBER(SEARCH("*" &amp; T11 &amp; "*",IMDB_Movies_Cleaned_Dataset!F:F)),IMDB_Movies_Cleaned_Dataset!I:I))</f>
        <v>0.4405759217854997</v>
      </c>
    </row>
    <row r="12" spans="1:24">
      <c r="A12" t="s">
        <v>6414</v>
      </c>
      <c r="B12">
        <f>COUNTIF(IMDB_Movies_Cleaned_Dataset!D:D, "*" &amp; insights!A12 &amp; "*" )</f>
        <v>496</v>
      </c>
      <c r="C12">
        <f>AVERAGEIF(IMDB_Movies_Cleaned_Dataset!D:D,"*" &amp; insights!A12 &amp; "*",IMDB_Movies_Cleaned_Dataset!I:I)</f>
        <v>6.2850806451612913</v>
      </c>
      <c r="D12" cm="1">
        <f t="array" ref="D12">MEDIAN(IF(ISNUMBER(SEARCH("*" &amp; A12 &amp; "*",IMDB_Movies_Cleaned_Dataset!D:D)),IMDB_Movies_Cleaned_Dataset!I:I))</f>
        <v>6.4</v>
      </c>
      <c r="E12" cm="1">
        <f t="array" ref="E12">MODE(IF(ISNUMBER(SEARCH("*" &amp; A12 &amp; "*",IMDB_Movies_Cleaned_Dataset!D:D)),IMDB_Movies_Cleaned_Dataset!I:I))</f>
        <v>6.7</v>
      </c>
      <c r="F12" cm="1">
        <f t="array" ref="F12">MAX(IF(ISNUMBER(SEARCH("*" &amp; A12 &amp; "*",IMDB_Movies_Cleaned_Dataset!D:D)),IMDB_Movies_Cleaned_Dataset!I:I))</f>
        <v>8.9</v>
      </c>
      <c r="G12" cm="1">
        <f t="array" ref="G12">MIN(IF(ISNUMBER(SEARCH("*" &amp; A12 &amp; "*",IMDB_Movies_Cleaned_Dataset!D:D)),IMDB_Movies_Cleaned_Dataset!I:I))</f>
        <v>2.2000000000000002</v>
      </c>
      <c r="H12" cm="1">
        <f t="array" ref="H12">STDEV(IF(ISNUMBER(SEARCH("*" &amp; A12 &amp; "*",IMDB_Movies_Cleaned_Dataset!D:D)),IMDB_Movies_Cleaned_Dataset!I:I))</f>
        <v>1.1404142405055562</v>
      </c>
      <c r="I12" cm="1">
        <f t="array" ref="I12">VAR(IF(ISNUMBER(SEARCH("*" &amp; A12 &amp; "*",IMDB_Movies_Cleaned_Dataset!D:D)),IMDB_Movies_Cleaned_Dataset!I:I))</f>
        <v>1.3005446399478644</v>
      </c>
      <c r="T12" t="s">
        <v>2965</v>
      </c>
      <c r="U12">
        <f>COUNTIF(IMDB_Movies_Cleaned_Dataset!F:F,insights!T24)</f>
        <v>1</v>
      </c>
      <c r="V12">
        <f>AVERAGEIF(IMDB_Movies_Cleaned_Dataset!F:F,insights!T16,IMDB_Movies_Cleaned_Dataset!I:I)</f>
        <v>6.6333333333333329</v>
      </c>
      <c r="W12" cm="1">
        <f t="array" ref="W12">MEDIAN(IF(ISNUMBER(SEARCH("*" &amp; T12 &amp; "*",IMDB_Movies_Cleaned_Dataset!F:F)),IMDB_Movies_Cleaned_Dataset!I:I))</f>
        <v>7</v>
      </c>
      <c r="X12" cm="1">
        <f t="array" ref="X12">STDEV(IF(ISNUMBER(SEARCH("*" &amp; T12 &amp; "*",IMDB_Movies_Cleaned_Dataset!F:F)),IMDB_Movies_Cleaned_Dataset!I:I))</f>
        <v>1.1553189623484605</v>
      </c>
    </row>
    <row r="13" spans="1:24">
      <c r="A13" t="s">
        <v>768</v>
      </c>
      <c r="B13">
        <f>COUNTIF(IMDB_Movies_Cleaned_Dataset!D:D, "*" &amp; insights!A13 &amp; "*" )</f>
        <v>67</v>
      </c>
      <c r="C13">
        <f>AVERAGEIF(IMDB_Movies_Cleaned_Dataset!D:D,"*" &amp; insights!A13 &amp; "*",IMDB_Movies_Cleaned_Dataset!I:I)</f>
        <v>7.0119402985074641</v>
      </c>
      <c r="D13" cm="1">
        <f t="array" ref="D13">MEDIAN(IF(ISNUMBER(SEARCH("*" &amp; A13 &amp; "*",IMDB_Movies_Cleaned_Dataset!D:D)),IMDB_Movies_Cleaned_Dataset!I:I))</f>
        <v>7.2</v>
      </c>
      <c r="E13" cm="1">
        <f t="array" ref="E13">MODE(IF(ISNUMBER(SEARCH("*" &amp; A13 &amp; "*",IMDB_Movies_Cleaned_Dataset!D:D)),IMDB_Movies_Cleaned_Dataset!I:I))</f>
        <v>7.6</v>
      </c>
      <c r="F13" cm="1">
        <f t="array" ref="F13">MAX(IF(ISNUMBER(SEARCH("*" &amp; A13 &amp; "*",IMDB_Movies_Cleaned_Dataset!D:D)),IMDB_Movies_Cleaned_Dataset!I:I))</f>
        <v>8.5</v>
      </c>
      <c r="G13" cm="1">
        <f t="array" ref="G13">MIN(IF(ISNUMBER(SEARCH("*" &amp; A13 &amp; "*",IMDB_Movies_Cleaned_Dataset!D:D)),IMDB_Movies_Cleaned_Dataset!I:I))</f>
        <v>1.6</v>
      </c>
      <c r="H13" cm="1">
        <f t="array" ref="H13">STDEV(IF(ISNUMBER(SEARCH("*" &amp; A13 &amp; "*",IMDB_Movies_Cleaned_Dataset!D:D)),IMDB_Movies_Cleaned_Dataset!I:I))</f>
        <v>1.1999396939467326</v>
      </c>
      <c r="I13" cm="1">
        <f t="array" ref="I13">VAR(IF(ISNUMBER(SEARCH("*" &amp; A13 &amp; "*",IMDB_Movies_Cleaned_Dataset!D:D)),IMDB_Movies_Cleaned_Dataset!I:I))</f>
        <v>1.4398552691089785</v>
      </c>
      <c r="T13" t="s">
        <v>3025</v>
      </c>
      <c r="U13">
        <f>COUNTIF(IMDB_Movies_Cleaned_Dataset!F:F,insights!T18)</f>
        <v>3</v>
      </c>
      <c r="V13">
        <f>AVERAGEIF(IMDB_Movies_Cleaned_Dataset!F:F,insights!T28,IMDB_Movies_Cleaned_Dataset!I:I)</f>
        <v>7.4</v>
      </c>
      <c r="W13" cm="1">
        <f t="array" ref="W13">MEDIAN(IF(ISNUMBER(SEARCH("*" &amp; T13 &amp; "*",IMDB_Movies_Cleaned_Dataset!F:F)),IMDB_Movies_Cleaned_Dataset!I:I))</f>
        <v>8</v>
      </c>
      <c r="X13" cm="1">
        <f t="array" ref="X13">STDEV(IF(ISNUMBER(SEARCH("*" &amp; T13 &amp; "*",IMDB_Movies_Cleaned_Dataset!F:F)),IMDB_Movies_Cleaned_Dataset!I:I))</f>
        <v>0.97877474425936439</v>
      </c>
    </row>
    <row r="14" spans="1:24">
      <c r="A14" t="s">
        <v>3673</v>
      </c>
      <c r="B14">
        <f>COUNTIF(IMDB_Movies_Cleaned_Dataset!D:D, "*" &amp; insights!A14 &amp; "*" )</f>
        <v>484</v>
      </c>
      <c r="C14">
        <f>AVERAGEIF(IMDB_Movies_Cleaned_Dataset!D:D,"*" &amp; insights!A14 &amp; "*",IMDB_Movies_Cleaned_Dataset!I:I)</f>
        <v>6.3272727272727272</v>
      </c>
      <c r="D14" cm="1">
        <f t="array" ref="D14">MEDIAN(IF(ISNUMBER(SEARCH("*" &amp; A14 &amp; "*",IMDB_Movies_Cleaned_Dataset!D:D)),IMDB_Movies_Cleaned_Dataset!I:I))</f>
        <v>6.4</v>
      </c>
      <c r="E14" cm="1">
        <f t="array" ref="E14">MODE(IF(ISNUMBER(SEARCH("*" &amp; A14 &amp; "*",IMDB_Movies_Cleaned_Dataset!D:D)),IMDB_Movies_Cleaned_Dataset!I:I))</f>
        <v>7</v>
      </c>
      <c r="F14" cm="1">
        <f t="array" ref="F14">MAX(IF(ISNUMBER(SEARCH("*" &amp; A14 &amp; "*",IMDB_Movies_Cleaned_Dataset!D:D)),IMDB_Movies_Cleaned_Dataset!I:I))</f>
        <v>8.8000000000000007</v>
      </c>
      <c r="G14" cm="1">
        <f t="array" ref="G14">MIN(IF(ISNUMBER(SEARCH("*" &amp; A14 &amp; "*",IMDB_Movies_Cleaned_Dataset!D:D)),IMDB_Movies_Cleaned_Dataset!I:I))</f>
        <v>1.9</v>
      </c>
      <c r="H14" cm="1">
        <f t="array" ref="H14">STDEV(IF(ISNUMBER(SEARCH("*" &amp; A14 &amp; "*",IMDB_Movies_Cleaned_Dataset!D:D)),IMDB_Movies_Cleaned_Dataset!I:I))</f>
        <v>1.1671841502435296</v>
      </c>
      <c r="I14" cm="1">
        <f t="array" ref="I14">VAR(IF(ISNUMBER(SEARCH("*" &amp; A14 &amp; "*",IMDB_Movies_Cleaned_Dataset!D:D)),IMDB_Movies_Cleaned_Dataset!I:I))</f>
        <v>1.3623188405797102</v>
      </c>
      <c r="T14" t="s">
        <v>3846</v>
      </c>
      <c r="U14">
        <f>COUNTIF(IMDB_Movies_Cleaned_Dataset!F:F,insights!T30)</f>
        <v>1</v>
      </c>
      <c r="V14">
        <f>AVERAGEIF(IMDB_Movies_Cleaned_Dataset!F:F,insights!T23,IMDB_Movies_Cleaned_Dataset!I:I)</f>
        <v>7.8999999999999995</v>
      </c>
      <c r="W14" cm="1">
        <f t="array" ref="W14">MEDIAN(IF(ISNUMBER(SEARCH("*" &amp; T14 &amp; "*",IMDB_Movies_Cleaned_Dataset!F:F)),IMDB_Movies_Cleaned_Dataset!I:I))</f>
        <v>7.7</v>
      </c>
      <c r="X14" cm="1">
        <f t="array" ref="X14">STDEV(IF(ISNUMBER(SEARCH("*" &amp; T14 &amp; "*",IMDB_Movies_Cleaned_Dataset!F:F)),IMDB_Movies_Cleaned_Dataset!I:I))</f>
        <v>0.57008771254956914</v>
      </c>
    </row>
    <row r="15" spans="1:24">
      <c r="A15" t="s">
        <v>140</v>
      </c>
      <c r="B15">
        <f>COUNTIF(IMDB_Movies_Cleaned_Dataset!D:D, "*" &amp; insights!A15 &amp; "*" )</f>
        <v>379</v>
      </c>
      <c r="C15">
        <f>AVERAGEIF(IMDB_Movies_Cleaned_Dataset!D:D,"*" &amp; insights!A15 &amp; "*",IMDB_Movies_Cleaned_Dataset!I:I)</f>
        <v>5.903957783641161</v>
      </c>
      <c r="D15" cm="1">
        <f t="array" ref="D15">MEDIAN(IF(ISNUMBER(SEARCH("*" &amp; A15 &amp; "*",IMDB_Movies_Cleaned_Dataset!D:D)),IMDB_Movies_Cleaned_Dataset!I:I))</f>
        <v>5.9</v>
      </c>
      <c r="E15" cm="1">
        <f t="array" ref="E15">MODE(IF(ISNUMBER(SEARCH("*" &amp; A15 &amp; "*",IMDB_Movies_Cleaned_Dataset!D:D)),IMDB_Movies_Cleaned_Dataset!I:I))</f>
        <v>5.9</v>
      </c>
      <c r="F15" cm="1">
        <f t="array" ref="F15">MAX(IF(ISNUMBER(SEARCH("*" &amp; A15 &amp; "*",IMDB_Movies_Cleaned_Dataset!D:D)),IMDB_Movies_Cleaned_Dataset!I:I))</f>
        <v>8.6</v>
      </c>
      <c r="G15" cm="1">
        <f t="array" ref="G15">MIN(IF(ISNUMBER(SEARCH("*" &amp; A15 &amp; "*",IMDB_Movies_Cleaned_Dataset!D:D)),IMDB_Movies_Cleaned_Dataset!I:I))</f>
        <v>2.2999999999999998</v>
      </c>
      <c r="H15" cm="1">
        <f t="array" ref="H15">STDEV(IF(ISNUMBER(SEARCH("*" &amp; A15 &amp; "*",IMDB_Movies_Cleaned_Dataset!D:D)),IMDB_Movies_Cleaned_Dataset!I:I))</f>
        <v>0.99102328512109361</v>
      </c>
      <c r="I15" cm="1">
        <f t="array" ref="I15">VAR(IF(ISNUMBER(SEARCH("*" &amp; A15 &amp; "*",IMDB_Movies_Cleaned_Dataset!D:D)),IMDB_Movies_Cleaned_Dataset!I:I))</f>
        <v>0.98212715165220443</v>
      </c>
      <c r="T15" t="s">
        <v>3827</v>
      </c>
      <c r="U15">
        <f>COUNTIF(IMDB_Movies_Cleaned_Dataset!F:F,insights!T19)</f>
        <v>3</v>
      </c>
      <c r="V15">
        <f>AVERAGEIF(IMDB_Movies_Cleaned_Dataset!F:F,insights!T29,IMDB_Movies_Cleaned_Dataset!I:I)</f>
        <v>4.3</v>
      </c>
      <c r="W15" cm="1">
        <f t="array" ref="W15">MEDIAN(IF(ISNUMBER(SEARCH("*" &amp; T15 &amp; "*",IMDB_Movies_Cleaned_Dataset!F:F)),IMDB_Movies_Cleaned_Dataset!I:I))</f>
        <v>7.3</v>
      </c>
      <c r="X15" cm="1">
        <f t="array" ref="X15">STDEV(IF(ISNUMBER(SEARCH("*" &amp; T15 &amp; "*",IMDB_Movies_Cleaned_Dataset!F:F)),IMDB_Movies_Cleaned_Dataset!I:I))</f>
        <v>0.57445626465380251</v>
      </c>
    </row>
    <row r="16" spans="1:24">
      <c r="A16" t="s">
        <v>3569</v>
      </c>
      <c r="B16">
        <f>COUNTIF(IMDB_Movies_Cleaned_Dataset!D:D, "*" &amp; insights!A16 &amp; "*" )</f>
        <v>866</v>
      </c>
      <c r="C16">
        <f>AVERAGEIF(IMDB_Movies_Cleaned_Dataset!D:D,"*" &amp; insights!A16 &amp; "*",IMDB_Movies_Cleaned_Dataset!I:I)</f>
        <v>6.4262124711316355</v>
      </c>
      <c r="D16" cm="1">
        <f t="array" ref="D16">MEDIAN(IF(ISNUMBER(SEARCH("*" &amp; A16 &amp; "*",IMDB_Movies_Cleaned_Dataset!D:D)),IMDB_Movies_Cleaned_Dataset!I:I))</f>
        <v>6.5</v>
      </c>
      <c r="E16" cm="1">
        <f t="array" ref="E16">MODE(IF(ISNUMBER(SEARCH("*" &amp; A16 &amp; "*",IMDB_Movies_Cleaned_Dataset!D:D)),IMDB_Movies_Cleaned_Dataset!I:I))</f>
        <v>6.5</v>
      </c>
      <c r="F16" cm="1">
        <f t="array" ref="F16">MAX(IF(ISNUMBER(SEARCH("*" &amp; A16 &amp; "*",IMDB_Movies_Cleaned_Dataset!D:D)),IMDB_Movies_Cleaned_Dataset!I:I))</f>
        <v>8.5</v>
      </c>
      <c r="G16" cm="1">
        <f t="array" ref="G16">MIN(IF(ISNUMBER(SEARCH("*" &amp; A16 &amp; "*",IMDB_Movies_Cleaned_Dataset!D:D)),IMDB_Movies_Cleaned_Dataset!I:I))</f>
        <v>2.1</v>
      </c>
      <c r="H16" cm="1">
        <f t="array" ref="H16">STDEV(IF(ISNUMBER(SEARCH("*" &amp; A16 &amp; "*",IMDB_Movies_Cleaned_Dataset!D:D)),IMDB_Movies_Cleaned_Dataset!I:I))</f>
        <v>0.96899624897436354</v>
      </c>
      <c r="I16" cm="1">
        <f t="array" ref="I16">VAR(IF(ISNUMBER(SEARCH("*" &amp; A16 &amp; "*",IMDB_Movies_Cleaned_Dataset!D:D)),IMDB_Movies_Cleaned_Dataset!I:I))</f>
        <v>0.93895373052638664</v>
      </c>
      <c r="T16" t="s">
        <v>6366</v>
      </c>
      <c r="U16">
        <f>COUNTIF(IMDB_Movies_Cleaned_Dataset!F:F,insights!T11)</f>
        <v>8</v>
      </c>
      <c r="V16">
        <f>AVERAGEIF(IMDB_Movies_Cleaned_Dataset!F:F,insights!T21,IMDB_Movies_Cleaned_Dataset!I:I)</f>
        <v>6.95</v>
      </c>
      <c r="W16" cm="1">
        <f t="array" ref="W16">MEDIAN(IF(ISNUMBER(SEARCH("*" &amp; T16 &amp; "*",IMDB_Movies_Cleaned_Dataset!F:F)),IMDB_Movies_Cleaned_Dataset!I:I))</f>
        <v>6.6</v>
      </c>
      <c r="X16" cm="1">
        <f t="array" ref="X16">STDEV(IF(ISNUMBER(SEARCH("*" &amp; T16 &amp; "*",IMDB_Movies_Cleaned_Dataset!F:F)),IMDB_Movies_Cleaned_Dataset!I:I))</f>
        <v>0.4509249752822892</v>
      </c>
    </row>
    <row r="17" spans="1:24">
      <c r="A17" t="s">
        <v>6415</v>
      </c>
      <c r="B17">
        <f>COUNTIF(IMDB_Movies_Cleaned_Dataset!D:D, "*" &amp; insights!A17 &amp; "*" )</f>
        <v>441</v>
      </c>
      <c r="C17">
        <f>AVERAGEIF(IMDB_Movies_Cleaned_Dataset!D:D,"*" &amp; insights!A17 &amp; "*",IMDB_Movies_Cleaned_Dataset!I:I)</f>
        <v>6.2000000000000028</v>
      </c>
      <c r="D17" cm="1">
        <f t="array" ref="D17">MEDIAN(IF(ISNUMBER(SEARCH("*" &amp; A17 &amp; "*",IMDB_Movies_Cleaned_Dataset!D:D)),IMDB_Movies_Cleaned_Dataset!I:I))</f>
        <v>6.3</v>
      </c>
      <c r="E17" cm="1">
        <f t="array" ref="E17">MODE(IF(ISNUMBER(SEARCH("*" &amp; A17 &amp; "*",IMDB_Movies_Cleaned_Dataset!D:D)),IMDB_Movies_Cleaned_Dataset!I:I))</f>
        <v>5.4</v>
      </c>
      <c r="F17" cm="1">
        <f t="array" ref="F17">MAX(IF(ISNUMBER(SEARCH("*" &amp; A17 &amp; "*",IMDB_Movies_Cleaned_Dataset!D:D)),IMDB_Movies_Cleaned_Dataset!I:I))</f>
        <v>8.6</v>
      </c>
      <c r="G17" cm="1">
        <f t="array" ref="G17">MIN(IF(ISNUMBER(SEARCH("*" &amp; A17 &amp; "*",IMDB_Movies_Cleaned_Dataset!D:D)),IMDB_Movies_Cleaned_Dataset!I:I))</f>
        <v>1.9</v>
      </c>
      <c r="H17" cm="1">
        <f t="array" ref="H17">STDEV(IF(ISNUMBER(SEARCH("*" &amp; A17 &amp; "*",IMDB_Movies_Cleaned_Dataset!D:D)),IMDB_Movies_Cleaned_Dataset!I:I))</f>
        <v>1.1695764579150301</v>
      </c>
      <c r="I17" cm="1">
        <f t="array" ref="I17">VAR(IF(ISNUMBER(SEARCH("*" &amp; A17 &amp; "*",IMDB_Movies_Cleaned_Dataset!D:D)),IMDB_Movies_Cleaned_Dataset!I:I))</f>
        <v>1.3679090909090683</v>
      </c>
      <c r="T17" t="s">
        <v>4334</v>
      </c>
      <c r="U17">
        <f>COUNTIF(IMDB_Movies_Cleaned_Dataset!F:F,insights!T12)</f>
        <v>7</v>
      </c>
      <c r="V17">
        <f>AVERAGEIF(IMDB_Movies_Cleaned_Dataset!F:F,insights!T17,IMDB_Movies_Cleaned_Dataset!I:I)</f>
        <v>7.5666666666666664</v>
      </c>
      <c r="W17" cm="1">
        <f t="array" ref="W17">MEDIAN(IF(ISNUMBER(SEARCH("*" &amp; T17 &amp; "*",IMDB_Movies_Cleaned_Dataset!F:F)),IMDB_Movies_Cleaned_Dataset!I:I))</f>
        <v>7.8</v>
      </c>
      <c r="X17" cm="1">
        <f t="array" ref="X17">STDEV(IF(ISNUMBER(SEARCH("*" &amp; T17 &amp; "*",IMDB_Movies_Cleaned_Dataset!F:F)),IMDB_Movies_Cleaned_Dataset!I:I))</f>
        <v>0.40414518843273811</v>
      </c>
    </row>
    <row r="18" spans="1:24">
      <c r="A18" t="s">
        <v>1455</v>
      </c>
      <c r="B18">
        <f>COUNTIF(IMDB_Movies_Cleaned_Dataset!D:D, "*" &amp; insights!A18 &amp; "*" )</f>
        <v>58</v>
      </c>
      <c r="C18">
        <f>AVERAGEIF(IMDB_Movies_Cleaned_Dataset!D:D,"*" &amp; insights!A18 &amp; "*",IMDB_Movies_Cleaned_Dataset!I:I)</f>
        <v>6.7655172413793112</v>
      </c>
      <c r="D18" cm="1">
        <f t="array" ref="D18">MEDIAN(IF(ISNUMBER(SEARCH("*" &amp; A18 &amp; "*",IMDB_Movies_Cleaned_Dataset!D:D)),IMDB_Movies_Cleaned_Dataset!I:I))</f>
        <v>6.8</v>
      </c>
      <c r="E18" cm="1">
        <f t="array" ref="E18">MODE(IF(ISNUMBER(SEARCH("*" &amp; A18 &amp; "*",IMDB_Movies_Cleaned_Dataset!D:D)),IMDB_Movies_Cleaned_Dataset!I:I))</f>
        <v>6.8</v>
      </c>
      <c r="F18" cm="1">
        <f t="array" ref="F18">MAX(IF(ISNUMBER(SEARCH("*" &amp; A18 &amp; "*",IMDB_Movies_Cleaned_Dataset!D:D)),IMDB_Movies_Cleaned_Dataset!I:I))</f>
        <v>8.9</v>
      </c>
      <c r="G18" cm="1">
        <f t="array" ref="G18">MIN(IF(ISNUMBER(SEARCH("*" &amp; A18 &amp; "*",IMDB_Movies_Cleaned_Dataset!D:D)),IMDB_Movies_Cleaned_Dataset!I:I))</f>
        <v>4.0999999999999996</v>
      </c>
      <c r="H18" cm="1">
        <f t="array" ref="H18">STDEV(IF(ISNUMBER(SEARCH("*" &amp; A18 &amp; "*",IMDB_Movies_Cleaned_Dataset!D:D)),IMDB_Movies_Cleaned_Dataset!I:I))</f>
        <v>0.99851674631923182</v>
      </c>
      <c r="I18" cm="1">
        <f t="array" ref="I18">VAR(IF(ISNUMBER(SEARCH("*" &amp; A18 &amp; "*",IMDB_Movies_Cleaned_Dataset!D:D)),IMDB_Movies_Cleaned_Dataset!I:I))</f>
        <v>0.99703569267994518</v>
      </c>
      <c r="T18" t="s">
        <v>3483</v>
      </c>
      <c r="U18">
        <f>COUNTIF(IMDB_Movies_Cleaned_Dataset!F:F,insights!T16)</f>
        <v>3</v>
      </c>
      <c r="V18">
        <f>AVERAGEIF(IMDB_Movies_Cleaned_Dataset!F:F,insights!T27,IMDB_Movies_Cleaned_Dataset!I:I)</f>
        <v>6.7</v>
      </c>
      <c r="W18" cm="1">
        <f t="array" ref="W18">MEDIAN(IF(ISNUMBER(SEARCH("*" &amp; T18 &amp; "*",IMDB_Movies_Cleaned_Dataset!F:F)),IMDB_Movies_Cleaned_Dataset!I:I))</f>
        <v>8.1</v>
      </c>
      <c r="X18" cm="1">
        <f t="array" ref="X18">STDEV(IF(ISNUMBER(SEARCH("*" &amp; T18 &amp; "*",IMDB_Movies_Cleaned_Dataset!F:F)),IMDB_Movies_Cleaned_Dataset!I:I))</f>
        <v>0.5291502622129185</v>
      </c>
    </row>
    <row r="19" spans="1:24">
      <c r="A19" t="s">
        <v>6416</v>
      </c>
      <c r="B19">
        <f>COUNTIF(IMDB_Movies_Cleaned_Dataset!D:D, "*" &amp; insights!A19 &amp; "*" )</f>
        <v>102</v>
      </c>
      <c r="C19">
        <f>AVERAGEIF(IMDB_Movies_Cleaned_Dataset!D:D,"*" &amp; insights!A19 &amp; "*",IMDB_Movies_Cleaned_Dataset!I:I)</f>
        <v>6.5509803921568617</v>
      </c>
      <c r="D19" cm="1">
        <f t="array" ref="D19">MEDIAN(IF(ISNUMBER(SEARCH("*" &amp; A19 &amp; "*",IMDB_Movies_Cleaned_Dataset!D:D)),IMDB_Movies_Cleaned_Dataset!I:I))</f>
        <v>6.7</v>
      </c>
      <c r="E19" cm="1">
        <f t="array" ref="E19">MODE(IF(ISNUMBER(SEARCH("*" &amp; A19 &amp; "*",IMDB_Movies_Cleaned_Dataset!D:D)),IMDB_Movies_Cleaned_Dataset!I:I))</f>
        <v>7.1</v>
      </c>
      <c r="F19" cm="1">
        <f t="array" ref="F19">MAX(IF(ISNUMBER(SEARCH("*" &amp; A19 &amp; "*",IMDB_Movies_Cleaned_Dataset!D:D)),IMDB_Movies_Cleaned_Dataset!I:I))</f>
        <v>8.5</v>
      </c>
      <c r="G19" cm="1">
        <f t="array" ref="G19">MIN(IF(ISNUMBER(SEARCH("*" &amp; A19 &amp; "*",IMDB_Movies_Cleaned_Dataset!D:D)),IMDB_Movies_Cleaned_Dataset!I:I))</f>
        <v>2.1</v>
      </c>
      <c r="H19" cm="1">
        <f t="array" ref="H19">STDEV(IF(ISNUMBER(SEARCH("*" &amp; A19 &amp; "*",IMDB_Movies_Cleaned_Dataset!D:D)),IMDB_Movies_Cleaned_Dataset!I:I))</f>
        <v>1.1435350001820852</v>
      </c>
      <c r="I19" cm="1">
        <f t="array" ref="I19">VAR(IF(ISNUMBER(SEARCH("*" &amp; A19 &amp; "*",IMDB_Movies_Cleaned_Dataset!D:D)),IMDB_Movies_Cleaned_Dataset!I:I))</f>
        <v>1.3076722966414416</v>
      </c>
      <c r="T19" t="s">
        <v>3403</v>
      </c>
      <c r="U19">
        <f>COUNTIF(IMDB_Movies_Cleaned_Dataset!F:F,insights!T31)</f>
        <v>1</v>
      </c>
      <c r="V19">
        <f>AVERAGEIF(IMDB_Movies_Cleaned_Dataset!F:F,insights!T34,IMDB_Movies_Cleaned_Dataset!I:I)</f>
        <v>6.5</v>
      </c>
      <c r="W19" cm="1">
        <f t="array" ref="W19">MEDIAN(IF(ISNUMBER(SEARCH("*" &amp; T19 &amp; "*",IMDB_Movies_Cleaned_Dataset!F:F)),IMDB_Movies_Cleaned_Dataset!I:I))</f>
        <v>7.3</v>
      </c>
      <c r="X19" cm="1">
        <f t="array" ref="X19">STDEV(IF(ISNUMBER(SEARCH("*" &amp; T19 &amp; "*",IMDB_Movies_Cleaned_Dataset!F:F)),IMDB_Movies_Cleaned_Dataset!I:I))</f>
        <v>0.43588989435406733</v>
      </c>
    </row>
    <row r="20" spans="1:24">
      <c r="A20" t="s">
        <v>3565</v>
      </c>
      <c r="B20">
        <f>COUNTIF(IMDB_Movies_Cleaned_Dataset!D:D, "*" &amp; insights!A20 &amp; "*" )</f>
        <v>1087</v>
      </c>
      <c r="C20">
        <f>AVERAGEIF(IMDB_Movies_Cleaned_Dataset!D:D,"*" &amp; insights!A20 &amp; "*",IMDB_Movies_Cleaned_Dataset!I:I)</f>
        <v>6.3723091076357017</v>
      </c>
      <c r="D20" cm="1">
        <f t="array" ref="D20">MEDIAN(IF(ISNUMBER(SEARCH("*" &amp; A20 &amp; "*",IMDB_Movies_Cleaned_Dataset!D:D)),IMDB_Movies_Cleaned_Dataset!I:I))</f>
        <v>6.4</v>
      </c>
      <c r="E20" cm="1">
        <f t="array" ref="E20">MODE(IF(ISNUMBER(SEARCH("*" &amp; A20 &amp; "*",IMDB_Movies_Cleaned_Dataset!D:D)),IMDB_Movies_Cleaned_Dataset!I:I))</f>
        <v>6.5</v>
      </c>
      <c r="F20" cm="1">
        <f t="array" ref="F20">MAX(IF(ISNUMBER(SEARCH("*" &amp; A20 &amp; "*",IMDB_Movies_Cleaned_Dataset!D:D)),IMDB_Movies_Cleaned_Dataset!I:I))</f>
        <v>9</v>
      </c>
      <c r="G20" cm="1">
        <f t="array" ref="G20">MIN(IF(ISNUMBER(SEARCH("*" &amp; A20 &amp; "*",IMDB_Movies_Cleaned_Dataset!D:D)),IMDB_Movies_Cleaned_Dataset!I:I))</f>
        <v>2.7</v>
      </c>
      <c r="H20" cm="1">
        <f t="array" ref="H20">STDEV(IF(ISNUMBER(SEARCH("*" &amp; A20 &amp; "*",IMDB_Movies_Cleaned_Dataset!D:D)),IMDB_Movies_Cleaned_Dataset!I:I))</f>
        <v>0.96907832659451665</v>
      </c>
      <c r="I20" cm="1">
        <f t="array" ref="I20">VAR(IF(ISNUMBER(SEARCH("*" &amp; A20 &amp; "*",IMDB_Movies_Cleaned_Dataset!D:D)),IMDB_Movies_Cleaned_Dataset!I:I))</f>
        <v>0.9391128030752286</v>
      </c>
      <c r="T20" t="s">
        <v>2851</v>
      </c>
      <c r="U20">
        <f>COUNTIF(IMDB_Movies_Cleaned_Dataset!F:F,insights!T32)</f>
        <v>1</v>
      </c>
      <c r="V20">
        <f>AVERAGEIF(IMDB_Movies_Cleaned_Dataset!F:F,insights!T40,IMDB_Movies_Cleaned_Dataset!I:I)</f>
        <v>7.9</v>
      </c>
      <c r="W20" cm="1">
        <f t="array" ref="W20">MEDIAN(IF(ISNUMBER(SEARCH("*" &amp; T20 &amp; "*",IMDB_Movies_Cleaned_Dataset!F:F)),IMDB_Movies_Cleaned_Dataset!I:I))</f>
        <v>8.4</v>
      </c>
      <c r="X20" cm="1">
        <f t="array" ref="X20">STDEV(IF(ISNUMBER(SEARCH("*" &amp; T20 &amp; "*",IMDB_Movies_Cleaned_Dataset!F:F)),IMDB_Movies_Cleaned_Dataset!I:I))</f>
        <v>0.55075705472861036</v>
      </c>
    </row>
    <row r="21" spans="1:24">
      <c r="T21" t="s">
        <v>3543</v>
      </c>
      <c r="U21">
        <f>COUNTIF(IMDB_Movies_Cleaned_Dataset!F:F,insights!T6)</f>
        <v>26</v>
      </c>
      <c r="V21">
        <f>AVERAGEIF(IMDB_Movies_Cleaned_Dataset!F:F,insights!T6,IMDB_Movies_Cleaned_Dataset!I:I)</f>
        <v>7.0499999999999989</v>
      </c>
      <c r="W21" cm="1">
        <f t="array" ref="W21">MEDIAN(IF(ISNUMBER(SEARCH("*" &amp; T21 &amp; "*",IMDB_Movies_Cleaned_Dataset!F:F)),IMDB_Movies_Cleaned_Dataset!I:I))</f>
        <v>6.95</v>
      </c>
      <c r="X21" cm="1">
        <f t="array" ref="X21">STDEV(IF(ISNUMBER(SEARCH("*" &amp; T21 &amp; "*",IMDB_Movies_Cleaned_Dataset!F:F)),IMDB_Movies_Cleaned_Dataset!I:I))</f>
        <v>0.77781745930520207</v>
      </c>
    </row>
    <row r="22" spans="1:24">
      <c r="T22" t="s">
        <v>3361</v>
      </c>
      <c r="U22">
        <f>COUNTIF(IMDB_Movies_Cleaned_Dataset!F:F,insights!T21)</f>
        <v>2</v>
      </c>
      <c r="V22">
        <f>AVERAGEIF(IMDB_Movies_Cleaned_Dataset!F:F,insights!T18,IMDB_Movies_Cleaned_Dataset!I:I)</f>
        <v>7.8999999999999995</v>
      </c>
      <c r="W22" cm="1">
        <f t="array" ref="W22">MEDIAN(IF(ISNUMBER(SEARCH("*" &amp; T22 &amp; "*",IMDB_Movies_Cleaned_Dataset!F:F)),IMDB_Movies_Cleaned_Dataset!I:I))</f>
        <v>7.4</v>
      </c>
      <c r="X22" cm="1">
        <f t="array" ref="X22">STDEV(IF(ISNUMBER(SEARCH("*" &amp; T22 &amp; "*",IMDB_Movies_Cleaned_Dataset!F:F)),IMDB_Movies_Cleaned_Dataset!I:I))</f>
        <v>0.73231937477214604</v>
      </c>
    </row>
    <row r="23" spans="1:24">
      <c r="T23" t="s">
        <v>3131</v>
      </c>
      <c r="U23">
        <f>COUNTIF(IMDB_Movies_Cleaned_Dataset!F:F,insights!T33)</f>
        <v>1</v>
      </c>
      <c r="V23">
        <f>AVERAGEIF(IMDB_Movies_Cleaned_Dataset!F:F,insights!T38,IMDB_Movies_Cleaned_Dataset!I:I)</f>
        <v>7.2</v>
      </c>
      <c r="W23" cm="1">
        <f t="array" ref="W23">MEDIAN(IF(ISNUMBER(SEARCH("*" &amp; T23 &amp; "*",IMDB_Movies_Cleaned_Dataset!F:F)),IMDB_Movies_Cleaned_Dataset!I:I))</f>
        <v>7.8999999999999995</v>
      </c>
      <c r="X23" cm="1">
        <f t="array" ref="X23">STDEV(IF(ISNUMBER(SEARCH("*" &amp; T23 &amp; "*",IMDB_Movies_Cleaned_Dataset!F:F)),IMDB_Movies_Cleaned_Dataset!I:I))</f>
        <v>0.42426406871192829</v>
      </c>
    </row>
    <row r="24" spans="1:24" ht="18.75">
      <c r="A24" s="3" t="s">
        <v>6417</v>
      </c>
      <c r="B24" s="1"/>
      <c r="T24" t="s">
        <v>6391</v>
      </c>
      <c r="U24">
        <f>COUNTIF(IMDB_Movies_Cleaned_Dataset!F:F,insights!T10)</f>
        <v>10</v>
      </c>
      <c r="V24">
        <f>AVERAGEIF(IMDB_Movies_Cleaned_Dataset!F:F,insights!T24,IMDB_Movies_Cleaned_Dataset!I:I)</f>
        <v>7.1</v>
      </c>
      <c r="W24" cm="1">
        <f t="array" ref="W24">MEDIAN(IF(ISNUMBER(SEARCH("*" &amp; T24 &amp; "*",IMDB_Movies_Cleaned_Dataset!F:F)),IMDB_Movies_Cleaned_Dataset!I:I))</f>
        <v>7.1</v>
      </c>
      <c r="X24">
        <v>0.555344332</v>
      </c>
    </row>
    <row r="25" spans="1:24">
      <c r="T25" t="s">
        <v>5790</v>
      </c>
      <c r="U25">
        <f>COUNTIF(IMDB_Movies_Cleaned_Dataset!F:F,insights!T13)</f>
        <v>5</v>
      </c>
      <c r="V25">
        <f>AVERAGEIF(IMDB_Movies_Cleaned_Dataset!F:F,insights!T11,IMDB_Movies_Cleaned_Dataset!I:I)</f>
        <v>7.2375000000000007</v>
      </c>
      <c r="W25" cm="1">
        <f t="array" ref="W25">MEDIAN(IF(ISNUMBER(SEARCH("*" &amp; T25 &amp; "*",IMDB_Movies_Cleaned_Dataset!F:F)),IMDB_Movies_Cleaned_Dataset!I:I))</f>
        <v>6</v>
      </c>
      <c r="X25">
        <v>0.45092493299999997</v>
      </c>
    </row>
    <row r="26" spans="1:24">
      <c r="A26" s="2" t="s">
        <v>6418</v>
      </c>
      <c r="B26" s="2" t="s">
        <v>6419</v>
      </c>
      <c r="T26" t="s">
        <v>5014</v>
      </c>
      <c r="U26">
        <f>COUNTIF(IMDB_Movies_Cleaned_Dataset!F:F,insights!T15)</f>
        <v>4</v>
      </c>
      <c r="V26">
        <f>AVERAGEIF(IMDB_Movies_Cleaned_Dataset!F:F,insights!T26,IMDB_Movies_Cleaned_Dataset!I:I)</f>
        <v>6.9</v>
      </c>
      <c r="W26" cm="1">
        <f t="array" ref="W26">MEDIAN(IF(ISNUMBER(SEARCH("*" &amp; T26 &amp; "*",IMDB_Movies_Cleaned_Dataset!F:F)),IMDB_Movies_Cleaned_Dataset!I:I))</f>
        <v>6.9</v>
      </c>
      <c r="X26">
        <v>0.222468944</v>
      </c>
    </row>
    <row r="27" spans="1:24">
      <c r="A27" t="s">
        <v>6407</v>
      </c>
      <c r="B27">
        <f>AVERAGE(IMDB_Movies_Cleaned_Dataset!B:B)</f>
        <v>109.80850501848917</v>
      </c>
      <c r="T27" t="s">
        <v>6274</v>
      </c>
      <c r="U27">
        <f>COUNTIF(IMDB_Movies_Cleaned_Dataset!F:F,insights!T17)</f>
        <v>3</v>
      </c>
      <c r="V27">
        <f>AVERAGEIF(IMDB_Movies_Cleaned_Dataset!F:F,insights!T9,IMDB_Movies_Cleaned_Dataset!I:I)</f>
        <v>7.6250000000000009</v>
      </c>
      <c r="W27" cm="1">
        <f t="array" ref="W27">MEDIAN(IF(ISNUMBER(SEARCH("*" &amp; T27 &amp; "*",IMDB_Movies_Cleaned_Dataset!F:F)),IMDB_Movies_Cleaned_Dataset!I:I))</f>
        <v>6.7</v>
      </c>
      <c r="X27">
        <v>0.65858337320000004</v>
      </c>
    </row>
    <row r="28" spans="1:24">
      <c r="A28" t="s">
        <v>6408</v>
      </c>
      <c r="B28">
        <f>MEDIAN(IMDB_Movies_Cleaned_Dataset!B:B)</f>
        <v>105</v>
      </c>
      <c r="T28" t="s">
        <v>6307</v>
      </c>
      <c r="U28">
        <f>COUNTIF(IMDB_Movies_Cleaned_Dataset!F:F,insights!T22)</f>
        <v>2</v>
      </c>
      <c r="V28">
        <f>AVERAGEIF(IMDB_Movies_Cleaned_Dataset!F:F,insights!T30,IMDB_Movies_Cleaned_Dataset!I:I)</f>
        <v>7.8</v>
      </c>
      <c r="W28" cm="1">
        <f t="array" ref="W28">MEDIAN(IF(ISNUMBER(SEARCH("*" &amp; T28 &amp; "*",IMDB_Movies_Cleaned_Dataset!F:F)),IMDB_Movies_Cleaned_Dataset!I:I))</f>
        <v>7.4</v>
      </c>
      <c r="X28" t="e" cm="1">
        <f t="array" ref="X28">STDEV(IF(ISNUMBER(SEARCH("*" &amp; T28 &amp; "*",IMDB_Movies_Cleaned_Dataset!F:F)),IMDB_Movies_Cleaned_Dataset!I:I))</f>
        <v>#DIV/0!</v>
      </c>
    </row>
    <row r="29" spans="1:24">
      <c r="A29" t="s">
        <v>6420</v>
      </c>
      <c r="B29">
        <f>MODE(IMDB_Movies_Cleaned_Dataset!B:B)</f>
        <v>101</v>
      </c>
      <c r="T29" t="s">
        <v>5226</v>
      </c>
      <c r="U29">
        <f>COUNTIF(IMDB_Movies_Cleaned_Dataset!F:F,insights!T25)</f>
        <v>1</v>
      </c>
      <c r="V29">
        <f>AVERAGEIF(IMDB_Movies_Cleaned_Dataset!F:F,insights!T22,IMDB_Movies_Cleaned_Dataset!I:I)</f>
        <v>7.5</v>
      </c>
      <c r="W29" cm="1">
        <f t="array" ref="W29">MEDIAN(IF(ISNUMBER(SEARCH("*" &amp; T29 &amp; "*",IMDB_Movies_Cleaned_Dataset!F:F)),IMDB_Movies_Cleaned_Dataset!I:I))</f>
        <v>4.3</v>
      </c>
      <c r="X29" t="e" cm="1">
        <f t="array" ref="X29">STDEV(IF(ISNUMBER(SEARCH("*" &amp; T29 &amp; "*",IMDB_Movies_Cleaned_Dataset!F:F)),IMDB_Movies_Cleaned_Dataset!I:I))</f>
        <v>#DIV/0!</v>
      </c>
    </row>
    <row r="30" spans="1:24">
      <c r="A30" t="s">
        <v>6421</v>
      </c>
      <c r="B30">
        <f>STDEV(IMDB_Movies_Cleaned_Dataset!B:B)</f>
        <v>22.763201004773606</v>
      </c>
      <c r="T30" t="s">
        <v>2555</v>
      </c>
      <c r="U30">
        <f>COUNTIF(IMDB_Movies_Cleaned_Dataset!F:F,insights!T26)</f>
        <v>1</v>
      </c>
      <c r="V30">
        <f>AVERAGEIF(IMDB_Movies_Cleaned_Dataset!F:F,insights!T10,IMDB_Movies_Cleaned_Dataset!I:I)</f>
        <v>6.76</v>
      </c>
      <c r="W30" cm="1">
        <f t="array" ref="W30">MEDIAN(IF(ISNUMBER(SEARCH("*" &amp; T30 &amp; "*",IMDB_Movies_Cleaned_Dataset!F:F)),IMDB_Movies_Cleaned_Dataset!I:I))</f>
        <v>7.8</v>
      </c>
      <c r="X30" t="e" cm="1">
        <f t="array" ref="X30">STDEV(IF(ISNUMBER(SEARCH("*" &amp; T30 &amp; "*",IMDB_Movies_Cleaned_Dataset!F:F)),IMDB_Movies_Cleaned_Dataset!I:I))</f>
        <v>#DIV/0!</v>
      </c>
    </row>
    <row r="31" spans="1:24">
      <c r="A31" t="s">
        <v>6422</v>
      </c>
      <c r="B31">
        <f>VAR(IMDB_Movies_Cleaned_Dataset!B:B)</f>
        <v>518.16331998372607</v>
      </c>
      <c r="T31" t="s">
        <v>5149</v>
      </c>
      <c r="U31">
        <f>COUNTIF(IMDB_Movies_Cleaned_Dataset!F:F,insights!T27)</f>
        <v>1</v>
      </c>
      <c r="V31">
        <f>AVERAGEIF(IMDB_Movies_Cleaned_Dataset!F:F,insights!T12,IMDB_Movies_Cleaned_Dataset!I:I)</f>
        <v>7.1857142857142851</v>
      </c>
      <c r="W31" cm="1">
        <f t="array" ref="W31">MEDIAN(IF(ISNUMBER(SEARCH("*" &amp; T31 &amp; "*",IMDB_Movies_Cleaned_Dataset!F:F)),IMDB_Movies_Cleaned_Dataset!I:I))</f>
        <v>8.4</v>
      </c>
      <c r="X31" t="e" cm="1">
        <f t="array" ref="X31">STDEV(IF(ISNUMBER(SEARCH("*" &amp; T31 &amp; "*",IMDB_Movies_Cleaned_Dataset!F:F)),IMDB_Movies_Cleaned_Dataset!I:I))</f>
        <v>#DIV/0!</v>
      </c>
    </row>
    <row r="32" spans="1:24">
      <c r="T32" t="s">
        <v>5903</v>
      </c>
      <c r="U32">
        <f>COUNTIF(IMDB_Movies_Cleaned_Dataset!F:F,insights!T28)</f>
        <v>1</v>
      </c>
      <c r="V32">
        <f>AVERAGEIF(IMDB_Movies_Cleaned_Dataset!F:F,insights!T15,IMDB_Movies_Cleaned_Dataset!I:I)</f>
        <v>7.15</v>
      </c>
      <c r="W32" cm="1">
        <f t="array" ref="W32">MEDIAN(IF(ISNUMBER(SEARCH("*" &amp; T32 &amp; "*",IMDB_Movies_Cleaned_Dataset!F:F)),IMDB_Movies_Cleaned_Dataset!I:I))</f>
        <v>7.1</v>
      </c>
      <c r="X32" t="e" cm="1">
        <f t="array" ref="X32">STDEV(IF(ISNUMBER(SEARCH("*" &amp; T32 &amp; "*",IMDB_Movies_Cleaned_Dataset!F:F)),IMDB_Movies_Cleaned_Dataset!I:I))</f>
        <v>#DIV/0!</v>
      </c>
    </row>
    <row r="33" spans="1:24">
      <c r="T33" t="s">
        <v>5338</v>
      </c>
      <c r="U33">
        <f>COUNTIF(IMDB_Movies_Cleaned_Dataset!F:F,insights!T29)</f>
        <v>1</v>
      </c>
      <c r="V33">
        <f>AVERAGEIF(IMDB_Movies_Cleaned_Dataset!F:F,insights!T20,IMDB_Movies_Cleaned_Dataset!I:I)</f>
        <v>8.1333333333333329</v>
      </c>
      <c r="W33" cm="1">
        <f t="array" ref="W33">MEDIAN(IF(ISNUMBER(SEARCH("*" &amp; T33 &amp; "*",IMDB_Movies_Cleaned_Dataset!F:F)),IMDB_Movies_Cleaned_Dataset!I:I))</f>
        <v>7.3</v>
      </c>
      <c r="X33" t="e" cm="1">
        <f t="array" ref="X33">STDEV(IF(ISNUMBER(SEARCH("*" &amp; T33 &amp; "*",IMDB_Movies_Cleaned_Dataset!F:F)),IMDB_Movies_Cleaned_Dataset!I:I))</f>
        <v>#DIV/0!</v>
      </c>
    </row>
    <row r="34" spans="1:24">
      <c r="T34" t="s">
        <v>4224</v>
      </c>
      <c r="U34">
        <f>COUNTIF(IMDB_Movies_Cleaned_Dataset!F:F,insights!T34)</f>
        <v>1</v>
      </c>
      <c r="V34">
        <f>AVERAGEIF(IMDB_Movies_Cleaned_Dataset!F:F,insights!T31,IMDB_Movies_Cleaned_Dataset!I:I)</f>
        <v>8.4</v>
      </c>
      <c r="W34" cm="1">
        <f t="array" ref="W34">MEDIAN(IF(ISNUMBER(SEARCH("*" &amp; T34 &amp; "*",IMDB_Movies_Cleaned_Dataset!F:F)),IMDB_Movies_Cleaned_Dataset!I:I))</f>
        <v>6.5</v>
      </c>
      <c r="X34" t="e" cm="1">
        <f t="array" ref="X34">STDEV(IF(ISNUMBER(SEARCH("*" &amp; T34 &amp; "*",IMDB_Movies_Cleaned_Dataset!F:F)),IMDB_Movies_Cleaned_Dataset!I:I))</f>
        <v>#DIV/0!</v>
      </c>
    </row>
    <row r="35" spans="1:24">
      <c r="T35" t="s">
        <v>3993</v>
      </c>
      <c r="U35">
        <f>COUNTIF(IMDB_Movies_Cleaned_Dataset!F:F,insights!T35)</f>
        <v>1</v>
      </c>
      <c r="V35">
        <f>AVERAGEIF(IMDB_Movies_Cleaned_Dataset!F:F,insights!T32,IMDB_Movies_Cleaned_Dataset!I:I)</f>
        <v>7.1</v>
      </c>
      <c r="W35" cm="1">
        <f t="array" ref="W35">MEDIAN(IF(ISNUMBER(SEARCH("*" &amp; T35 &amp; "*",IMDB_Movies_Cleaned_Dataset!F:F)),IMDB_Movies_Cleaned_Dataset!I:I))</f>
        <v>8.5</v>
      </c>
      <c r="X35" t="e" cm="1">
        <f t="array" ref="X35">STDEV(IF(ISNUMBER(SEARCH("*" &amp; T35 &amp; "*",IMDB_Movies_Cleaned_Dataset!F:F)),IMDB_Movies_Cleaned_Dataset!I:I))</f>
        <v>#DIV/0!</v>
      </c>
    </row>
    <row r="36" spans="1:24">
      <c r="T36" t="s">
        <v>3628</v>
      </c>
      <c r="U36">
        <f>COUNTIF(IMDB_Movies_Cleaned_Dataset!F:F,insights!T36)</f>
        <v>1</v>
      </c>
      <c r="V36">
        <f>AVERAGEIF(IMDB_Movies_Cleaned_Dataset!F:F,insights!T33,IMDB_Movies_Cleaned_Dataset!I:I)</f>
        <v>7.3</v>
      </c>
      <c r="W36" cm="1">
        <f t="array" ref="W36">MEDIAN(IF(ISNUMBER(SEARCH("*" &amp; T36 &amp; "*",IMDB_Movies_Cleaned_Dataset!F:F)),IMDB_Movies_Cleaned_Dataset!I:I))</f>
        <v>7.3</v>
      </c>
      <c r="X36" t="e" cm="1">
        <f t="array" ref="X36">STDEV(IF(ISNUMBER(SEARCH("*" &amp; T36 &amp; "*",IMDB_Movies_Cleaned_Dataset!F:F)),IMDB_Movies_Cleaned_Dataset!I:I))</f>
        <v>#DIV/0!</v>
      </c>
    </row>
    <row r="37" spans="1:24">
      <c r="T37" t="s">
        <v>3955</v>
      </c>
      <c r="U37">
        <f>COUNTIF(IMDB_Movies_Cleaned_Dataset!F:F,insights!T37)</f>
        <v>1</v>
      </c>
      <c r="V37">
        <f>AVERAGEIF(IMDB_Movies_Cleaned_Dataset!F:F,insights!T35,IMDB_Movies_Cleaned_Dataset!I:I)</f>
        <v>8.5</v>
      </c>
      <c r="W37" cm="1">
        <f t="array" ref="W37">MEDIAN(IF(ISNUMBER(SEARCH("*" &amp; T37 &amp; "*",IMDB_Movies_Cleaned_Dataset!F:F)),IMDB_Movies_Cleaned_Dataset!I:I))</f>
        <v>7.5</v>
      </c>
      <c r="X37" t="e" cm="1">
        <f t="array" ref="X37">STDEV(IF(ISNUMBER(SEARCH("*" &amp; T37 &amp; "*",IMDB_Movies_Cleaned_Dataset!F:F)),IMDB_Movies_Cleaned_Dataset!I:I))</f>
        <v>#DIV/0!</v>
      </c>
    </row>
    <row r="38" spans="1:24">
      <c r="T38" t="s">
        <v>3677</v>
      </c>
      <c r="U38">
        <f>COUNTIF(IMDB_Movies_Cleaned_Dataset!F:F,insights!T38)</f>
        <v>1</v>
      </c>
      <c r="V38">
        <f>AVERAGEIF(IMDB_Movies_Cleaned_Dataset!F:F,insights!T36,IMDB_Movies_Cleaned_Dataset!I:I)</f>
        <v>7.3</v>
      </c>
      <c r="W38" cm="1">
        <f t="array" ref="W38">MEDIAN(IF(ISNUMBER(SEARCH("*" &amp; T38 &amp; "*",IMDB_Movies_Cleaned_Dataset!F:F)),IMDB_Movies_Cleaned_Dataset!I:I))</f>
        <v>7.2</v>
      </c>
      <c r="X38" t="e" cm="1">
        <f t="array" ref="X38">STDEV(IF(ISNUMBER(SEARCH("*" &amp; T38 &amp; "*",IMDB_Movies_Cleaned_Dataset!F:F)),IMDB_Movies_Cleaned_Dataset!I:I))</f>
        <v>#DIV/0!</v>
      </c>
    </row>
    <row r="39" spans="1:24">
      <c r="T39" t="s">
        <v>3886</v>
      </c>
      <c r="U39">
        <f>COUNTIF(IMDB_Movies_Cleaned_Dataset!F:F,insights!T39)</f>
        <v>1</v>
      </c>
      <c r="V39">
        <f>AVERAGEIF(IMDB_Movies_Cleaned_Dataset!F:F,insights!T37,IMDB_Movies_Cleaned_Dataset!I:I)</f>
        <v>7.5</v>
      </c>
      <c r="W39" cm="1">
        <f t="array" ref="W39">MEDIAN(IF(ISNUMBER(SEARCH("*" &amp; T39 &amp; "*",IMDB_Movies_Cleaned_Dataset!F:F)),IMDB_Movies_Cleaned_Dataset!I:I))</f>
        <v>7.4</v>
      </c>
      <c r="X39" t="e" cm="1">
        <f t="array" ref="X39">STDEV(IF(ISNUMBER(SEARCH("*" &amp; T39 &amp; "*",IMDB_Movies_Cleaned_Dataset!F:F)),IMDB_Movies_Cleaned_Dataset!I:I))</f>
        <v>#DIV/0!</v>
      </c>
    </row>
    <row r="40" spans="1:24">
      <c r="T40" t="s">
        <v>3441</v>
      </c>
      <c r="U40">
        <f>COUNTIF(IMDB_Movies_Cleaned_Dataset!F:F,insights!T40)</f>
        <v>1</v>
      </c>
      <c r="V40">
        <f>AVERAGEIF(IMDB_Movies_Cleaned_Dataset!F:F,insights!T39,IMDB_Movies_Cleaned_Dataset!I:I)</f>
        <v>7.4</v>
      </c>
      <c r="W40" cm="1">
        <f t="array" ref="W40">MEDIAN(IF(ISNUMBER(SEARCH("*" &amp; T40 &amp; "*",IMDB_Movies_Cleaned_Dataset!F:F)),IMDB_Movies_Cleaned_Dataset!I:I))</f>
        <v>7.9</v>
      </c>
      <c r="X40" t="e" cm="1">
        <f t="array" ref="X40">STDEV(IF(ISNUMBER(SEARCH("*" &amp; T40 &amp; "*",IMDB_Movies_Cleaned_Dataset!F:F)),IMDB_Movies_Cleaned_Dataset!I:I))</f>
        <v>#DIV/0!</v>
      </c>
    </row>
    <row r="41" spans="1:24">
      <c r="T41" t="s">
        <v>5801</v>
      </c>
      <c r="U41">
        <f>COUNTIF(IMDB_Movies_Cleaned_Dataset!F:F,insights!T41)</f>
        <v>1</v>
      </c>
      <c r="V41">
        <f>AVERAGEIF(IMDB_Movies_Cleaned_Dataset!F:F,insights!T41,IMDB_Movies_Cleaned_Dataset!I:I)</f>
        <v>7.6</v>
      </c>
      <c r="W41" cm="1">
        <f t="array" ref="W41">MEDIAN(IF(ISNUMBER(SEARCH("*" &amp; T41 &amp; "*",IMDB_Movies_Cleaned_Dataset!F:F)),IMDB_Movies_Cleaned_Dataset!I:I))</f>
        <v>7.6</v>
      </c>
      <c r="X41" t="e" cm="1">
        <f t="array" ref="X41">STDEV(IF(ISNUMBER(SEARCH("*" &amp; T41 &amp; "*",IMDB_Movies_Cleaned_Dataset!F:F)),IMDB_Movies_Cleaned_Dataset!I:I))</f>
        <v>#DIV/0!</v>
      </c>
    </row>
    <row r="42" spans="1:24" ht="18.75">
      <c r="A42" s="3" t="s">
        <v>6423</v>
      </c>
      <c r="B42" s="3"/>
      <c r="C42" s="3"/>
      <c r="D42" s="3"/>
      <c r="G42" s="3" t="s">
        <v>6424</v>
      </c>
      <c r="H42" s="3"/>
      <c r="I42" s="5"/>
    </row>
    <row r="44" spans="1:24">
      <c r="A44" s="2" t="s">
        <v>6425</v>
      </c>
      <c r="B44" s="2" t="s">
        <v>6426</v>
      </c>
      <c r="C44" s="2" t="s">
        <v>6427</v>
      </c>
      <c r="D44" s="2" t="s">
        <v>6428</v>
      </c>
      <c r="G44" s="2" t="s">
        <v>6429</v>
      </c>
      <c r="H44" s="2" t="s">
        <v>6430</v>
      </c>
    </row>
    <row r="45" spans="1:24">
      <c r="A45" t="s">
        <v>12</v>
      </c>
      <c r="B45">
        <f>AVERAGEIF(IMDB_Movies_Cleaned_Dataset!A:A,insights!A45,IMDB_Movies_Cleaned_Dataset!I:I)</f>
        <v>7.9142857142857155</v>
      </c>
      <c r="C45">
        <v>0.97599999999999998</v>
      </c>
      <c r="D45">
        <f>COUNTIF(IMDB_Movies_Cleaned_Dataset!A:A,insights!A45)</f>
        <v>7</v>
      </c>
      <c r="G45" t="s">
        <v>14</v>
      </c>
      <c r="H45">
        <f>(IMDB_Movies_Cleaned_Dataset!C25-IMDB_Movies_Cleaned_Dataset!H25)</f>
        <v>264706375</v>
      </c>
    </row>
    <row r="46" spans="1:24">
      <c r="A46" t="s">
        <v>132</v>
      </c>
      <c r="B46">
        <f>AVERAGEIF(IMDB_Movies_Cleaned_Dataset!A:A,insights!A46,IMDB_Movies_Cleaned_Dataset!I:I)</f>
        <v>6.9857142857142867</v>
      </c>
      <c r="C46">
        <v>0.72199999999999998</v>
      </c>
      <c r="D46">
        <f>COUNTIF(IMDB_Movies_Cleaned_Dataset!A:A,insights!A46)</f>
        <v>7</v>
      </c>
      <c r="G46" t="s">
        <v>19</v>
      </c>
      <c r="H46">
        <f>(IMDB_Movies_Cleaned_Dataset!C26-IMDB_Movies_Cleaned_Dataset!H26)</f>
        <v>262029560</v>
      </c>
    </row>
    <row r="47" spans="1:24">
      <c r="A47" t="s">
        <v>392</v>
      </c>
      <c r="B47">
        <f>AVERAGEIF(IMDB_Movies_Cleaned_Dataset!A:A,insights!A47,IMDB_Movies_Cleaned_Dataset!I:I)</f>
        <v>7.4571428571428564</v>
      </c>
      <c r="C47">
        <v>0.89100000000000001</v>
      </c>
      <c r="D47">
        <f>COUNTIF(IMDB_Movies_Cleaned_Dataset!A:A,insights!A47)</f>
        <v>7</v>
      </c>
      <c r="G47" t="s">
        <v>21</v>
      </c>
      <c r="H47">
        <f>(IMDB_Movies_Cleaned_Dataset!C27-IMDB_Movies_Cleaned_Dataset!H27)</f>
        <v>253501675</v>
      </c>
    </row>
    <row r="48" spans="1:24">
      <c r="A48" t="s">
        <v>34</v>
      </c>
      <c r="B48">
        <f>AVERAGEIF(IMDB_Movies_Cleaned_Dataset!A:A,insights!A48,IMDB_Movies_Cleaned_Dataset!I:I)</f>
        <v>8.4250000000000007</v>
      </c>
      <c r="C48">
        <v>0.995</v>
      </c>
      <c r="D48">
        <f>COUNTIF(IMDB_Movies_Cleaned_Dataset!A:A,insights!A48)</f>
        <v>8</v>
      </c>
      <c r="G48" t="s">
        <v>23</v>
      </c>
      <c r="H48">
        <f>(IMDB_Movies_Cleaned_Dataset!C28-IMDB_Movies_Cleaned_Dataset!H28)</f>
        <v>252000000</v>
      </c>
    </row>
    <row r="49" spans="1:8">
      <c r="A49" t="s">
        <v>53</v>
      </c>
      <c r="B49">
        <f>AVERAGEIF(IMDB_Movies_Cleaned_Dataset!A:A,insights!A49,IMDB_Movies_Cleaned_Dataset!I:I)</f>
        <v>7.7333333333333343</v>
      </c>
      <c r="C49">
        <v>0.95299999999999996</v>
      </c>
      <c r="D49">
        <f>COUNTIF(IMDB_Movies_Cleaned_Dataset!A:A,insights!A49)</f>
        <v>3</v>
      </c>
      <c r="G49" t="s">
        <v>26</v>
      </c>
      <c r="H49">
        <f>(IMDB_Movies_Cleaned_Dataset!C29-IMDB_Movies_Cleaned_Dataset!H29)</f>
        <v>250736600</v>
      </c>
    </row>
    <row r="50" spans="1:8">
      <c r="A50" t="s">
        <v>73</v>
      </c>
      <c r="B50">
        <f>AVERAGEIF(IMDB_Movies_Cleaned_Dataset!A:A,insights!A50,IMDB_Movies_Cleaned_Dataset!I:I)</f>
        <v>6.9599999999999991</v>
      </c>
      <c r="C50">
        <v>0.71799999999999997</v>
      </c>
      <c r="D50">
        <f>COUNTIF(IMDB_Movies_Cleaned_Dataset!A:A,insights!A50)</f>
        <v>10</v>
      </c>
      <c r="G50" t="s">
        <v>29</v>
      </c>
      <c r="H50">
        <f>(IMDB_Movies_Cleaned_Dataset!C30-IMDB_Movies_Cleaned_Dataset!H30)</f>
        <v>248505540</v>
      </c>
    </row>
    <row r="51" spans="1:8">
      <c r="A51" t="s">
        <v>6220</v>
      </c>
      <c r="B51">
        <f>AVERAGEIF(IMDB_Movies_Cleaned_Dataset!A:A,insights!A51,IMDB_Movies_Cleaned_Dataset!I:I)</f>
        <v>7.8</v>
      </c>
      <c r="C51">
        <v>0.95799999999999996</v>
      </c>
      <c r="D51">
        <f>COUNTIF(IMDB_Movies_Cleaned_Dataset!A:A,insights!A51)</f>
        <v>1</v>
      </c>
      <c r="G51" t="s">
        <v>32</v>
      </c>
      <c r="H51">
        <f>(IMDB_Movies_Cleaned_Dataset!C31-IMDB_Movies_Cleaned_Dataset!H31)</f>
        <v>246623634</v>
      </c>
    </row>
    <row r="52" spans="1:8">
      <c r="A52" t="s">
        <v>27</v>
      </c>
      <c r="B52">
        <f>AVERAGEIF(IMDB_Movies_Cleaned_Dataset!A:A,insights!A52,IMDB_Movies_Cleaned_Dataset!I:I)</f>
        <v>7.8666666666666671</v>
      </c>
      <c r="C52">
        <v>0.96899999999999997</v>
      </c>
      <c r="D52">
        <f>COUNTIF(IMDB_Movies_Cleaned_Dataset!A:A,insights!A52)</f>
        <v>3</v>
      </c>
      <c r="G52" t="s">
        <v>33</v>
      </c>
      <c r="H52">
        <f>(IMDB_Movies_Cleaned_Dataset!C32-IMDB_Movies_Cleaned_Dataset!H32)</f>
        <v>246478898</v>
      </c>
    </row>
    <row r="53" spans="1:8">
      <c r="A53" t="s">
        <v>272</v>
      </c>
      <c r="B53">
        <f>AVERAGEIF(IMDB_Movies_Cleaned_Dataset!A:A,insights!A53,IMDB_Movies_Cleaned_Dataset!I:I)</f>
        <v>7.2</v>
      </c>
      <c r="C53">
        <v>0.81200000000000006</v>
      </c>
      <c r="D53">
        <f>COUNTIF(IMDB_Movies_Cleaned_Dataset!A:A,insights!A53)</f>
        <v>3</v>
      </c>
      <c r="G53" t="s">
        <v>36</v>
      </c>
      <c r="H53">
        <f>(IMDB_Movies_Cleaned_Dataset!C33-IMDB_Movies_Cleaned_Dataset!H33)</f>
        <v>242313371</v>
      </c>
    </row>
    <row r="54" spans="1:8">
      <c r="A54" t="s">
        <v>260</v>
      </c>
      <c r="B54">
        <f>AVERAGEIF(IMDB_Movies_Cleaned_Dataset!A:A,insights!A54,IMDB_Movies_Cleaned_Dataset!I:I)</f>
        <v>7.1428571428571441</v>
      </c>
      <c r="C54">
        <v>0.80400000000000005</v>
      </c>
      <c r="D54">
        <f>COUNTIF(IMDB_Movies_Cleaned_Dataset!A:A,insights!A54)</f>
        <v>7</v>
      </c>
      <c r="G54" t="s">
        <v>39</v>
      </c>
      <c r="H54">
        <f>(IMDB_Movies_Cleaned_Dataset!C34-IMDB_Movies_Cleaned_Dataset!H34)</f>
        <v>236437427</v>
      </c>
    </row>
    <row r="55" spans="1:8">
      <c r="A55" t="s">
        <v>469</v>
      </c>
      <c r="B55">
        <f>AVERAGEIF(IMDB_Movies_Cleaned_Dataset!A:A,insights!A55,IMDB_Movies_Cleaned_Dataset!I:I)</f>
        <v>7.2874999999999996</v>
      </c>
      <c r="C55">
        <v>0.84899999999999998</v>
      </c>
      <c r="D55">
        <f>COUNTIF(IMDB_Movies_Cleaned_Dataset!A:A,insights!A55)</f>
        <v>8</v>
      </c>
    </row>
    <row r="56" spans="1:8">
      <c r="A56" t="s">
        <v>1722</v>
      </c>
      <c r="B56">
        <f>AVERAGEIF(IMDB_Movies_Cleaned_Dataset!A:A,insights!A56,IMDB_Movies_Cleaned_Dataset!I:I)</f>
        <v>7.2285714285714286</v>
      </c>
      <c r="C56">
        <v>0.84099999999999997</v>
      </c>
      <c r="D56">
        <f>COUNTIF(IMDB_Movies_Cleaned_Dataset!A:A,insights!A56)</f>
        <v>7</v>
      </c>
    </row>
    <row r="57" spans="1:8">
      <c r="A57" t="s">
        <v>56</v>
      </c>
      <c r="B57">
        <f>AVERAGEIF(IMDB_Movies_Cleaned_Dataset!A:A,insights!A57,IMDB_Movies_Cleaned_Dataset!I:I)</f>
        <v>7.15</v>
      </c>
      <c r="C57">
        <v>0.80500000000000005</v>
      </c>
      <c r="D57">
        <f>COUNTIF(IMDB_Movies_Cleaned_Dataset!A:A,insights!A57)</f>
        <v>4</v>
      </c>
    </row>
    <row r="58" spans="1:8">
      <c r="A58" t="s">
        <v>334</v>
      </c>
      <c r="B58">
        <f>AVERAGEIF(IMDB_Movies_Cleaned_Dataset!A:A,insights!A58,IMDB_Movies_Cleaned_Dataset!I:I)</f>
        <v>6.6</v>
      </c>
      <c r="C58">
        <v>0.55300000000000005</v>
      </c>
      <c r="D58">
        <f>COUNTIF(IMDB_Movies_Cleaned_Dataset!A:A,insights!A58)</f>
        <v>5</v>
      </c>
    </row>
    <row r="59" spans="1:8">
      <c r="A59" t="s">
        <v>211</v>
      </c>
      <c r="B59">
        <f>AVERAGEIF(IMDB_Movies_Cleaned_Dataset!A:A,insights!A59,IMDB_Movies_Cleaned_Dataset!I:I)</f>
        <v>6.4571428571428564</v>
      </c>
      <c r="C59">
        <v>0.5</v>
      </c>
      <c r="D59">
        <f>COUNTIF(IMDB_Movies_Cleaned_Dataset!A:A,insights!A59)</f>
        <v>7</v>
      </c>
    </row>
    <row r="60" spans="1:8">
      <c r="A60" t="s">
        <v>59</v>
      </c>
      <c r="B60">
        <f>AVERAGEIF(IMDB_Movies_Cleaned_Dataset!A:A,insights!A60,IMDB_Movies_Cleaned_Dataset!I:I)</f>
        <v>7.8888888888888902</v>
      </c>
      <c r="C60">
        <v>0.96899999999999997</v>
      </c>
      <c r="D60">
        <f>COUNTIF(IMDB_Movies_Cleaned_Dataset!A:A,insights!A60)</f>
        <v>9</v>
      </c>
    </row>
    <row r="61" spans="1:8">
      <c r="A61" t="s">
        <v>1546</v>
      </c>
      <c r="B61">
        <f>AVERAGEIF(IMDB_Movies_Cleaned_Dataset!A:A,insights!A61,IMDB_Movies_Cleaned_Dataset!I:I)</f>
        <v>7.1333333333333329</v>
      </c>
      <c r="C61">
        <v>0.80100000000000005</v>
      </c>
      <c r="D61">
        <f>COUNTIF(IMDB_Movies_Cleaned_Dataset!A:A,insights!A61)</f>
        <v>3</v>
      </c>
    </row>
    <row r="62" spans="1:8">
      <c r="A62" t="s">
        <v>352</v>
      </c>
      <c r="B62">
        <f>AVERAGEIF(IMDB_Movies_Cleaned_Dataset!A:A,insights!A62,IMDB_Movies_Cleaned_Dataset!I:I)</f>
        <v>7.1312499999999996</v>
      </c>
      <c r="C62">
        <v>0.8</v>
      </c>
      <c r="D62">
        <f>COUNTIF(IMDB_Movies_Cleaned_Dataset!A:A,insights!A62)</f>
        <v>16</v>
      </c>
    </row>
    <row r="63" spans="1:8">
      <c r="A63" t="s">
        <v>91</v>
      </c>
      <c r="B63">
        <f>AVERAGEIF(IMDB_Movies_Cleaned_Dataset!A:A,insights!A63,IMDB_Movies_Cleaned_Dataset!I:I)</f>
        <v>6.08</v>
      </c>
      <c r="C63">
        <v>0.34799999999999998</v>
      </c>
      <c r="D63">
        <f>COUNTIF(IMDB_Movies_Cleaned_Dataset!A:A,insights!A63)</f>
        <v>5</v>
      </c>
    </row>
    <row r="64" spans="1:8">
      <c r="A64" t="s">
        <v>221</v>
      </c>
      <c r="B64">
        <f>AVERAGEIF(IMDB_Movies_Cleaned_Dataset!A:A,insights!A64,IMDB_Movies_Cleaned_Dataset!I:I)</f>
        <v>7</v>
      </c>
      <c r="C64">
        <v>0.72299999999999998</v>
      </c>
      <c r="D64">
        <f>COUNTIF(IMDB_Movies_Cleaned_Dataset!A:A,insights!A64)</f>
        <v>4</v>
      </c>
    </row>
    <row r="65" spans="1:4">
      <c r="A65" t="s">
        <v>613</v>
      </c>
      <c r="B65">
        <f>AVERAGEIF(IMDB_Movies_Cleaned_Dataset!A:A,insights!A65,IMDB_Movies_Cleaned_Dataset!I:I)</f>
        <v>6.666666666666667</v>
      </c>
      <c r="C65">
        <v>0.59199999999999997</v>
      </c>
      <c r="D65">
        <f>COUNTIF(IMDB_Movies_Cleaned_Dataset!A:A,insights!A65)</f>
        <v>6</v>
      </c>
    </row>
    <row r="66" spans="1:4">
      <c r="A66" t="s">
        <v>17</v>
      </c>
      <c r="B66">
        <f>AVERAGEIF(IMDB_Movies_Cleaned_Dataset!A:A,insights!A66,IMDB_Movies_Cleaned_Dataset!I:I)</f>
        <v>7</v>
      </c>
      <c r="C66">
        <v>0.72299999999999998</v>
      </c>
      <c r="D66">
        <f>COUNTIF(IMDB_Movies_Cleaned_Dataset!A:A,insights!A66)</f>
        <v>2</v>
      </c>
    </row>
    <row r="67" spans="1:4">
      <c r="A67" t="s">
        <v>121</v>
      </c>
      <c r="B67">
        <f>AVERAGEIF(IMDB_Movies_Cleaned_Dataset!A:A,insights!A67,IMDB_Movies_Cleaned_Dataset!I:I)</f>
        <v>7.4</v>
      </c>
      <c r="C67">
        <v>0.875</v>
      </c>
      <c r="D67">
        <f>COUNTIF(IMDB_Movies_Cleaned_Dataset!A:A,insights!A67)</f>
        <v>2</v>
      </c>
    </row>
    <row r="68" spans="1:4">
      <c r="A68" t="s">
        <v>115</v>
      </c>
      <c r="B68">
        <f>AVERAGEIF(IMDB_Movies_Cleaned_Dataset!A:A,insights!A68,IMDB_Movies_Cleaned_Dataset!I:I)</f>
        <v>7.05</v>
      </c>
      <c r="C68">
        <v>0.76500000000000001</v>
      </c>
      <c r="D68">
        <f>COUNTIF(IMDB_Movies_Cleaned_Dataset!A:A,insights!A68)</f>
        <v>14</v>
      </c>
    </row>
    <row r="69" spans="1:4">
      <c r="A69" t="s">
        <v>302</v>
      </c>
      <c r="B69">
        <f>AVERAGEIF(IMDB_Movies_Cleaned_Dataset!A:A,insights!A69,IMDB_Movies_Cleaned_Dataset!I:I)</f>
        <v>6.4555555555555557</v>
      </c>
      <c r="C69">
        <v>0.499</v>
      </c>
      <c r="D69">
        <f>COUNTIF(IMDB_Movies_Cleaned_Dataset!A:A,insights!A69)</f>
        <v>9</v>
      </c>
    </row>
    <row r="70" spans="1:4">
      <c r="A70" t="s">
        <v>783</v>
      </c>
      <c r="B70">
        <f>AVERAGEIF(IMDB_Movies_Cleaned_Dataset!A:A,insights!A70,IMDB_Movies_Cleaned_Dataset!I:I)</f>
        <v>7.3</v>
      </c>
      <c r="C70">
        <v>0.84899999999999998</v>
      </c>
      <c r="D70">
        <f>COUNTIF(IMDB_Movies_Cleaned_Dataset!A:A,insights!A70)</f>
        <v>1</v>
      </c>
    </row>
    <row r="71" spans="1:4">
      <c r="A71" t="s">
        <v>125</v>
      </c>
      <c r="B71">
        <f>AVERAGEIF(IMDB_Movies_Cleaned_Dataset!A:A,insights!A71,IMDB_Movies_Cleaned_Dataset!I:I)</f>
        <v>6.6166666666666671</v>
      </c>
      <c r="C71">
        <v>0.58299999999999996</v>
      </c>
      <c r="D71">
        <f>COUNTIF(IMDB_Movies_Cleaned_Dataset!A:A,insights!A71)</f>
        <v>12</v>
      </c>
    </row>
    <row r="72" spans="1:4">
      <c r="A72" t="s">
        <v>3254</v>
      </c>
      <c r="B72">
        <f>AVERAGEIF(IMDB_Movies_Cleaned_Dataset!A:A,insights!A72,IMDB_Movies_Cleaned_Dataset!I:I)</f>
        <v>6.9</v>
      </c>
      <c r="C72">
        <v>0.68200000000000005</v>
      </c>
      <c r="D72">
        <f>COUNTIF(IMDB_Movies_Cleaned_Dataset!A:A,insights!A72)</f>
        <v>2</v>
      </c>
    </row>
    <row r="73" spans="1:4">
      <c r="A73" t="s">
        <v>202</v>
      </c>
      <c r="B73">
        <f>AVERAGEIF(IMDB_Movies_Cleaned_Dataset!A:A,insights!A73,IMDB_Movies_Cleaned_Dataset!I:I)</f>
        <v>7.38</v>
      </c>
      <c r="C73">
        <v>0.873</v>
      </c>
      <c r="D73">
        <f>COUNTIF(IMDB_Movies_Cleaned_Dataset!A:A,insights!A73)</f>
        <v>5</v>
      </c>
    </row>
    <row r="74" spans="1:4">
      <c r="A74" t="s">
        <v>1083</v>
      </c>
      <c r="B74">
        <f>AVERAGEIF(IMDB_Movies_Cleaned_Dataset!A:A,insights!A74,IMDB_Movies_Cleaned_Dataset!I:I)</f>
        <v>6.55</v>
      </c>
      <c r="C74">
        <v>0.54600000000000004</v>
      </c>
      <c r="D74">
        <f>COUNTIF(IMDB_Movies_Cleaned_Dataset!A:A,insights!A74)</f>
        <v>8</v>
      </c>
    </row>
    <row r="75" spans="1:4">
      <c r="A75" t="s">
        <v>117</v>
      </c>
      <c r="B75">
        <f>AVERAGEIF(IMDB_Movies_Cleaned_Dataset!A:A,insights!A75,IMDB_Movies_Cleaned_Dataset!I:I)</f>
        <v>8.3000000000000007</v>
      </c>
      <c r="C75">
        <v>0.99</v>
      </c>
      <c r="D75">
        <f>COUNTIF(IMDB_Movies_Cleaned_Dataset!A:A,insights!A75)</f>
        <v>1</v>
      </c>
    </row>
    <row r="76" spans="1:4">
      <c r="A76" t="s">
        <v>1500</v>
      </c>
      <c r="B76">
        <f>AVERAGEIF(IMDB_Movies_Cleaned_Dataset!A:A,insights!A76,IMDB_Movies_Cleaned_Dataset!I:I)</f>
        <v>6.083333333333333</v>
      </c>
      <c r="C76">
        <v>0.34899999999999998</v>
      </c>
      <c r="D76">
        <f>COUNTIF(IMDB_Movies_Cleaned_Dataset!A:A,insights!A76)</f>
        <v>6</v>
      </c>
    </row>
    <row r="77" spans="1:4">
      <c r="A77" t="s">
        <v>214</v>
      </c>
      <c r="B77">
        <f>AVERAGEIF(IMDB_Movies_Cleaned_Dataset!A:A,insights!A77,IMDB_Movies_Cleaned_Dataset!I:I)</f>
        <v>7.1999999999999984</v>
      </c>
      <c r="C77">
        <v>0.81200000000000006</v>
      </c>
      <c r="D77">
        <f>COUNTIF(IMDB_Movies_Cleaned_Dataset!A:A,insights!A77)</f>
        <v>7</v>
      </c>
    </row>
    <row r="78" spans="1:4">
      <c r="A78" t="s">
        <v>444</v>
      </c>
      <c r="B78">
        <f>AVERAGEIF(IMDB_Movies_Cleaned_Dataset!A:A,insights!A78,IMDB_Movies_Cleaned_Dataset!I:I)</f>
        <v>7.4499999999999993</v>
      </c>
      <c r="C78">
        <v>0.88800000000000001</v>
      </c>
      <c r="D78">
        <f>COUNTIF(IMDB_Movies_Cleaned_Dataset!A:A,insights!A78)</f>
        <v>4</v>
      </c>
    </row>
    <row r="79" spans="1:4">
      <c r="A79" t="s">
        <v>1305</v>
      </c>
      <c r="B79">
        <f>AVERAGEIF(IMDB_Movies_Cleaned_Dataset!A:A,insights!A79,IMDB_Movies_Cleaned_Dataset!I:I)</f>
        <v>7.0749999999999993</v>
      </c>
      <c r="C79">
        <v>0.77</v>
      </c>
      <c r="D79">
        <f>COUNTIF(IMDB_Movies_Cleaned_Dataset!A:A,insights!A79)</f>
        <v>4</v>
      </c>
    </row>
    <row r="80" spans="1:4">
      <c r="A80" t="s">
        <v>285</v>
      </c>
      <c r="B80">
        <f>AVERAGEIF(IMDB_Movies_Cleaned_Dataset!A:A,insights!A80,IMDB_Movies_Cleaned_Dataset!I:I)</f>
        <v>6.8428571428571425</v>
      </c>
      <c r="C80">
        <v>0.66800000000000004</v>
      </c>
      <c r="D80">
        <f>COUNTIF(IMDB_Movies_Cleaned_Dataset!A:A,insights!A80)</f>
        <v>7</v>
      </c>
    </row>
    <row r="81" spans="1:4">
      <c r="A81" t="s">
        <v>1707</v>
      </c>
      <c r="B81">
        <f>AVERAGEIF(IMDB_Movies_Cleaned_Dataset!A:A,insights!A81,IMDB_Movies_Cleaned_Dataset!I:I)</f>
        <v>7.1400000000000006</v>
      </c>
      <c r="C81">
        <v>0.80300000000000005</v>
      </c>
      <c r="D81">
        <f>COUNTIF(IMDB_Movies_Cleaned_Dataset!A:A,insights!A81)</f>
        <v>5</v>
      </c>
    </row>
    <row r="82" spans="1:4">
      <c r="A82" t="s">
        <v>24</v>
      </c>
      <c r="B82">
        <f>AVERAGEIF(IMDB_Movies_Cleaned_Dataset!A:A,insights!A82,IMDB_Movies_Cleaned_Dataset!I:I)</f>
        <v>7.5439999999999996</v>
      </c>
      <c r="C82">
        <v>0.90900000000000003</v>
      </c>
      <c r="D82">
        <f>COUNTIF(IMDB_Movies_Cleaned_Dataset!A:A,insights!A82)</f>
        <v>25</v>
      </c>
    </row>
    <row r="83" spans="1:4">
      <c r="A83" t="s">
        <v>1002</v>
      </c>
      <c r="B83">
        <f>AVERAGEIF(IMDB_Movies_Cleaned_Dataset!A:A,insights!A83,IMDB_Movies_Cleaned_Dataset!I:I)</f>
        <v>7.2</v>
      </c>
      <c r="C83">
        <v>0.81200000000000006</v>
      </c>
      <c r="D83">
        <f>COUNTIF(IMDB_Movies_Cleaned_Dataset!A:A,insights!A83)</f>
        <v>1</v>
      </c>
    </row>
    <row r="84" spans="1:4">
      <c r="A84" t="s">
        <v>618</v>
      </c>
      <c r="B84">
        <f>AVERAGEIF(IMDB_Movies_Cleaned_Dataset!A:A,insights!A84,IMDB_Movies_Cleaned_Dataset!I:I)</f>
        <v>6.8400000000000007</v>
      </c>
      <c r="C84">
        <v>0.66700000000000004</v>
      </c>
      <c r="D84">
        <f>COUNTIF(IMDB_Movies_Cleaned_Dataset!A:A,insights!A84)</f>
        <v>5</v>
      </c>
    </row>
    <row r="85" spans="1:4">
      <c r="A85" t="s">
        <v>103</v>
      </c>
      <c r="B85">
        <f>AVERAGEIF(IMDB_Movies_Cleaned_Dataset!A:A,insights!A85,IMDB_Movies_Cleaned_Dataset!I:I)</f>
        <v>6.1874999999999991</v>
      </c>
      <c r="C85">
        <v>0.38900000000000001</v>
      </c>
      <c r="D85">
        <f>COUNTIF(IMDB_Movies_Cleaned_Dataset!A:A,insights!A85)</f>
        <v>8</v>
      </c>
    </row>
    <row r="86" spans="1:4">
      <c r="A86" t="s">
        <v>64</v>
      </c>
      <c r="B86">
        <f>AVERAGEIF(IMDB_Movies_Cleaned_Dataset!A:A,insights!A86,IMDB_Movies_Cleaned_Dataset!I:I)</f>
        <v>7.3076923076923066</v>
      </c>
      <c r="C86">
        <v>0.86799999999999999</v>
      </c>
      <c r="D86">
        <f>COUNTIF(IMDB_Movies_Cleaned_Dataset!A:A,insights!A86)</f>
        <v>13</v>
      </c>
    </row>
    <row r="87" spans="1:4">
      <c r="A87" t="s">
        <v>320</v>
      </c>
      <c r="B87">
        <f>AVERAGEIF(IMDB_Movies_Cleaned_Dataset!A:A,insights!A87,IMDB_Movies_Cleaned_Dataset!I:I)</f>
        <v>6.9166666666666652</v>
      </c>
      <c r="C87">
        <v>0.70699999999999996</v>
      </c>
      <c r="D87">
        <f>COUNTIF(IMDB_Movies_Cleaned_Dataset!A:A,insights!A87)</f>
        <v>6</v>
      </c>
    </row>
    <row r="88" spans="1:4">
      <c r="A88" t="s">
        <v>166</v>
      </c>
      <c r="B88">
        <f>AVERAGEIF(IMDB_Movies_Cleaned_Dataset!A:A,insights!A88,IMDB_Movies_Cleaned_Dataset!I:I)</f>
        <v>8.2333333333333325</v>
      </c>
      <c r="C88">
        <v>0.99</v>
      </c>
      <c r="D88">
        <f>COUNTIF(IMDB_Movies_Cleaned_Dataset!A:A,insights!A88)</f>
        <v>3</v>
      </c>
    </row>
    <row r="89" spans="1:4">
      <c r="A89" t="s">
        <v>1875</v>
      </c>
      <c r="B89">
        <f>AVERAGEIF(IMDB_Movies_Cleaned_Dataset!A:A,insights!A89,IMDB_Movies_Cleaned_Dataset!I:I)</f>
        <v>5.9333333333333336</v>
      </c>
      <c r="C89">
        <v>0.3</v>
      </c>
      <c r="D89">
        <f>COUNTIF(IMDB_Movies_Cleaned_Dataset!A:A,insights!A89)</f>
        <v>3</v>
      </c>
    </row>
    <row r="90" spans="1:4">
      <c r="A90" t="s">
        <v>159</v>
      </c>
      <c r="B90">
        <f>AVERAGEIF(IMDB_Movies_Cleaned_Dataset!A:A,insights!A90,IMDB_Movies_Cleaned_Dataset!I:I)</f>
        <v>7.0166666666666666</v>
      </c>
      <c r="C90">
        <v>0.76100000000000001</v>
      </c>
      <c r="D90">
        <f>COUNTIF(IMDB_Movies_Cleaned_Dataset!A:A,insights!A90)</f>
        <v>6</v>
      </c>
    </row>
    <row r="91" spans="1:4">
      <c r="A91" t="s">
        <v>1105</v>
      </c>
      <c r="B91">
        <f>AVERAGEIF(IMDB_Movies_Cleaned_Dataset!A:A,insights!A91,IMDB_Movies_Cleaned_Dataset!I:I)</f>
        <v>7.6749999999999998</v>
      </c>
      <c r="C91">
        <v>0.93799999999999994</v>
      </c>
      <c r="D91">
        <f>COUNTIF(IMDB_Movies_Cleaned_Dataset!A:A,insights!A91)</f>
        <v>16</v>
      </c>
    </row>
    <row r="92" spans="1:4">
      <c r="A92" t="s">
        <v>459</v>
      </c>
      <c r="B92">
        <f>AVERAGEIF(IMDB_Movies_Cleaned_Dataset!A:A,insights!A92,IMDB_Movies_Cleaned_Dataset!I:I)</f>
        <v>5.5777777777777784</v>
      </c>
      <c r="C92">
        <v>0.19600000000000001</v>
      </c>
      <c r="D92">
        <f>COUNTIF(IMDB_Movies_Cleaned_Dataset!A:A,insights!A92)</f>
        <v>9</v>
      </c>
    </row>
    <row r="93" spans="1:4">
      <c r="A93" t="s">
        <v>1472</v>
      </c>
      <c r="B93">
        <f>AVERAGEIF(IMDB_Movies_Cleaned_Dataset!A:A,insights!A93,IMDB_Movies_Cleaned_Dataset!I:I)</f>
        <v>6.95</v>
      </c>
      <c r="C93">
        <v>0.71599999999999997</v>
      </c>
      <c r="D93">
        <f>COUNTIF(IMDB_Movies_Cleaned_Dataset!A:A,insights!A93)</f>
        <v>6</v>
      </c>
    </row>
    <row r="94" spans="1:4">
      <c r="A94" t="s">
        <v>207</v>
      </c>
      <c r="B94">
        <f>AVERAGEIF(IMDB_Movies_Cleaned_Dataset!A:A,insights!A94,IMDB_Movies_Cleaned_Dataset!I:I)</f>
        <v>6.3142857142857141</v>
      </c>
      <c r="C94">
        <v>0.45200000000000001</v>
      </c>
      <c r="D94">
        <f>COUNTIF(IMDB_Movies_Cleaned_Dataset!A:A,insights!A94)</f>
        <v>7</v>
      </c>
    </row>
    <row r="95" spans="1:4">
      <c r="A95" t="s">
        <v>803</v>
      </c>
      <c r="B95">
        <f>AVERAGEIF(IMDB_Movies_Cleaned_Dataset!A:A,insights!A95,IMDB_Movies_Cleaned_Dataset!I:I)</f>
        <v>7.1285714285714281</v>
      </c>
      <c r="C95">
        <v>0.79900000000000004</v>
      </c>
      <c r="D95">
        <f>COUNTIF(IMDB_Movies_Cleaned_Dataset!A:A,insights!A95)</f>
        <v>7</v>
      </c>
    </row>
    <row r="96" spans="1:4">
      <c r="A96" t="s">
        <v>367</v>
      </c>
      <c r="B96">
        <f>AVERAGEIF(IMDB_Movies_Cleaned_Dataset!A:A,insights!A96,IMDB_Movies_Cleaned_Dataset!I:I)</f>
        <v>6.6800000000000015</v>
      </c>
      <c r="C96">
        <v>0.59799999999999998</v>
      </c>
      <c r="D96">
        <f>COUNTIF(IMDB_Movies_Cleaned_Dataset!A:A,insights!A96)</f>
        <v>5</v>
      </c>
    </row>
    <row r="97" spans="1:4">
      <c r="A97" t="s">
        <v>475</v>
      </c>
      <c r="B97">
        <f>AVERAGEIF(IMDB_Movies_Cleaned_Dataset!A:A,insights!A97,IMDB_Movies_Cleaned_Dataset!I:I)</f>
        <v>6.0750000000000002</v>
      </c>
      <c r="C97">
        <v>0.34699999999999998</v>
      </c>
      <c r="D97">
        <f>COUNTIF(IMDB_Movies_Cleaned_Dataset!A:A,insights!A97)</f>
        <v>4</v>
      </c>
    </row>
    <row r="98" spans="1:4">
      <c r="A98" t="s">
        <v>5380</v>
      </c>
      <c r="B98">
        <f>AVERAGEIF(IMDB_Movies_Cleaned_Dataset!A:A,insights!A98,IMDB_Movies_Cleaned_Dataset!I:I)</f>
        <v>6.1</v>
      </c>
      <c r="C98">
        <v>0.35099999999999998</v>
      </c>
      <c r="D98">
        <f>COUNTIF(IMDB_Movies_Cleaned_Dataset!A:A,insights!A98)</f>
        <v>1</v>
      </c>
    </row>
    <row r="99" spans="1:4">
      <c r="A99" t="s">
        <v>858</v>
      </c>
      <c r="B99">
        <f>AVERAGEIF(IMDB_Movies_Cleaned_Dataset!A:A,insights!A99,IMDB_Movies_Cleaned_Dataset!I:I)</f>
        <v>7</v>
      </c>
      <c r="C99">
        <v>0.72299999999999998</v>
      </c>
      <c r="D99">
        <f>COUNTIF(IMDB_Movies_Cleaned_Dataset!A:A,insights!A99)</f>
        <v>1</v>
      </c>
    </row>
    <row r="100" spans="1:4">
      <c r="A100" t="s">
        <v>946</v>
      </c>
      <c r="B100">
        <f>AVERAGEIF(IMDB_Movies_Cleaned_Dataset!A:A,insights!A100,IMDB_Movies_Cleaned_Dataset!I:I)</f>
        <v>7.2666666666666666</v>
      </c>
      <c r="C100">
        <v>0.84699999999999998</v>
      </c>
      <c r="D100">
        <f>COUNTIF(IMDB_Movies_Cleaned_Dataset!A:A,insights!A100)</f>
        <v>3</v>
      </c>
    </row>
    <row r="101" spans="1:4">
      <c r="A101" t="s">
        <v>6355</v>
      </c>
      <c r="B101">
        <f>AVERAGEIF(IMDB_Movies_Cleaned_Dataset!A:A,insights!A101,IMDB_Movies_Cleaned_Dataset!I:I)</f>
        <v>6.3</v>
      </c>
      <c r="C101">
        <v>0.42299999999999999</v>
      </c>
      <c r="D101">
        <f>COUNTIF(IMDB_Movies_Cleaned_Dataset!A:A,insights!A101)</f>
        <v>1</v>
      </c>
    </row>
    <row r="102" spans="1:4">
      <c r="A102" t="s">
        <v>750</v>
      </c>
      <c r="B102">
        <f>AVERAGEIF(IMDB_Movies_Cleaned_Dataset!A:A,insights!A102,IMDB_Movies_Cleaned_Dataset!I:I)</f>
        <v>5.6749999999999998</v>
      </c>
      <c r="C102">
        <v>0.22700000000000001</v>
      </c>
      <c r="D102">
        <f>COUNTIF(IMDB_Movies_Cleaned_Dataset!A:A,insights!A102)</f>
        <v>4</v>
      </c>
    </row>
    <row r="103" spans="1:4">
      <c r="A103" t="s">
        <v>182</v>
      </c>
      <c r="B103">
        <f>AVERAGEIF(IMDB_Movies_Cleaned_Dataset!A:A,insights!A103,IMDB_Movies_Cleaned_Dataset!I:I)</f>
        <v>7.58</v>
      </c>
      <c r="C103">
        <v>0.91300000000000003</v>
      </c>
      <c r="D103">
        <f>COUNTIF(IMDB_Movies_Cleaned_Dataset!A:A,insights!A103)</f>
        <v>5</v>
      </c>
    </row>
    <row r="104" spans="1:4">
      <c r="A104" t="s">
        <v>901</v>
      </c>
      <c r="B104">
        <f>AVERAGEIF(IMDB_Movies_Cleaned_Dataset!A:A,insights!A104,IMDB_Movies_Cleaned_Dataset!I:I)</f>
        <v>7.9</v>
      </c>
      <c r="C104">
        <v>0.97</v>
      </c>
      <c r="D104">
        <f>COUNTIF(IMDB_Movies_Cleaned_Dataset!A:A,insights!A104)</f>
        <v>1</v>
      </c>
    </row>
    <row r="105" spans="1:4">
      <c r="A105" t="s">
        <v>1828</v>
      </c>
      <c r="B105">
        <f>AVERAGEIF(IMDB_Movies_Cleaned_Dataset!A:A,insights!A105,IMDB_Movies_Cleaned_Dataset!I:I)</f>
        <v>7.8</v>
      </c>
      <c r="C105">
        <v>0.95799999999999996</v>
      </c>
      <c r="D105">
        <f>COUNTIF(IMDB_Movies_Cleaned_Dataset!A:A,insights!A105)</f>
        <v>1</v>
      </c>
    </row>
    <row r="106" spans="1:4">
      <c r="A106" t="s">
        <v>818</v>
      </c>
      <c r="B106">
        <f>AVERAGEIF(IMDB_Movies_Cleaned_Dataset!A:A,insights!A106,IMDB_Movies_Cleaned_Dataset!I:I)</f>
        <v>7.7666666666666657</v>
      </c>
      <c r="C106">
        <v>0.95699999999999996</v>
      </c>
      <c r="D106">
        <f>COUNTIF(IMDB_Movies_Cleaned_Dataset!A:A,insights!A106)</f>
        <v>3</v>
      </c>
    </row>
    <row r="107" spans="1:4">
      <c r="A107" t="s">
        <v>2310</v>
      </c>
      <c r="B107">
        <f>AVERAGEIF(IMDB_Movies_Cleaned_Dataset!A:A,insights!A107,IMDB_Movies_Cleaned_Dataset!I:I)</f>
        <v>6.5500000000000007</v>
      </c>
      <c r="C107">
        <v>0.54200000000000004</v>
      </c>
      <c r="D107">
        <f>COUNTIF(IMDB_Movies_Cleaned_Dataset!A:A,insights!A107)</f>
        <v>4</v>
      </c>
    </row>
    <row r="108" spans="1:4">
      <c r="A108" t="s">
        <v>195</v>
      </c>
      <c r="B108">
        <f>AVERAGEIF(IMDB_Movies_Cleaned_Dataset!A:A,insights!A108,IMDB_Movies_Cleaned_Dataset!I:I)</f>
        <v>7.1333333333333329</v>
      </c>
      <c r="C108">
        <v>0.80100000000000005</v>
      </c>
      <c r="D108">
        <f>COUNTIF(IMDB_Movies_Cleaned_Dataset!A:A,insights!A108)</f>
        <v>3</v>
      </c>
    </row>
    <row r="109" spans="1:4">
      <c r="A109" t="s">
        <v>452</v>
      </c>
      <c r="B109">
        <f>AVERAGEIF(IMDB_Movies_Cleaned_Dataset!A:A,insights!A109,IMDB_Movies_Cleaned_Dataset!I:I)</f>
        <v>7.75</v>
      </c>
      <c r="C109">
        <v>0.95399999999999996</v>
      </c>
      <c r="D109">
        <f>COUNTIF(IMDB_Movies_Cleaned_Dataset!A:A,insights!A109)</f>
        <v>10</v>
      </c>
    </row>
    <row r="110" spans="1:4">
      <c r="A110" t="s">
        <v>2125</v>
      </c>
      <c r="B110">
        <f>AVERAGEIF(IMDB_Movies_Cleaned_Dataset!A:A,insights!A110,IMDB_Movies_Cleaned_Dataset!I:I)</f>
        <v>7.65</v>
      </c>
      <c r="C110">
        <v>0.93300000000000005</v>
      </c>
      <c r="D110">
        <f>COUNTIF(IMDB_Movies_Cleaned_Dataset!A:A,insights!A110)</f>
        <v>4</v>
      </c>
    </row>
    <row r="111" spans="1:4">
      <c r="A111" t="s">
        <v>43</v>
      </c>
      <c r="B111">
        <f>AVERAGEIF(IMDB_Movies_Cleaned_Dataset!A:A,insights!A111,IMDB_Movies_Cleaned_Dataset!I:I)</f>
        <v>7</v>
      </c>
      <c r="C111">
        <v>0.72299999999999998</v>
      </c>
      <c r="D111">
        <f>COUNTIF(IMDB_Movies_Cleaned_Dataset!A:A,insights!A111)</f>
        <v>5</v>
      </c>
    </row>
    <row r="112" spans="1:4">
      <c r="A112" t="s">
        <v>752</v>
      </c>
      <c r="B112">
        <f>AVERAGEIF(IMDB_Movies_Cleaned_Dataset!A:A,insights!A112,IMDB_Movies_Cleaned_Dataset!I:I)</f>
        <v>6.5000000000000009</v>
      </c>
      <c r="C112">
        <v>0.504</v>
      </c>
      <c r="D112">
        <f>COUNTIF(IMDB_Movies_Cleaned_Dataset!A:A,insights!A112)</f>
        <v>7</v>
      </c>
    </row>
    <row r="113" spans="1:4">
      <c r="A113" t="s">
        <v>587</v>
      </c>
      <c r="B113">
        <f>AVERAGEIF(IMDB_Movies_Cleaned_Dataset!A:A,insights!A113,IMDB_Movies_Cleaned_Dataset!I:I)</f>
        <v>6.7666666666666666</v>
      </c>
      <c r="C113">
        <v>0.63200000000000001</v>
      </c>
      <c r="D113">
        <f>COUNTIF(IMDB_Movies_Cleaned_Dataset!A:A,insights!A113)</f>
        <v>6</v>
      </c>
    </row>
    <row r="114" spans="1:4">
      <c r="A114" t="s">
        <v>1220</v>
      </c>
      <c r="B114">
        <f>AVERAGEIF(IMDB_Movies_Cleaned_Dataset!A:A,insights!A114,IMDB_Movies_Cleaned_Dataset!I:I)</f>
        <v>6.6333333333333329</v>
      </c>
      <c r="C114">
        <v>0.58499999999999996</v>
      </c>
      <c r="D114">
        <f>COUNTIF(IMDB_Movies_Cleaned_Dataset!A:A,insights!A114)</f>
        <v>3</v>
      </c>
    </row>
    <row r="115" spans="1:4">
      <c r="A115" t="s">
        <v>209</v>
      </c>
      <c r="B115">
        <f>AVERAGEIF(IMDB_Movies_Cleaned_Dataset!A:A,insights!A115,IMDB_Movies_Cleaned_Dataset!I:I)</f>
        <v>6.4</v>
      </c>
      <c r="C115">
        <v>0.46400000000000002</v>
      </c>
      <c r="D115">
        <f>COUNTIF(IMDB_Movies_Cleaned_Dataset!A:A,insights!A115)</f>
        <v>2</v>
      </c>
    </row>
    <row r="116" spans="1:4">
      <c r="A116" t="s">
        <v>1894</v>
      </c>
      <c r="B116">
        <f>AVERAGEIF(IMDB_Movies_Cleaned_Dataset!A:A,insights!A116,IMDB_Movies_Cleaned_Dataset!I:I)</f>
        <v>7.5666666666666664</v>
      </c>
      <c r="C116">
        <v>0.91200000000000003</v>
      </c>
      <c r="D116">
        <f>COUNTIF(IMDB_Movies_Cleaned_Dataset!A:A,insights!A116)</f>
        <v>3</v>
      </c>
    </row>
    <row r="117" spans="1:4">
      <c r="A117" t="s">
        <v>1405</v>
      </c>
      <c r="B117">
        <f>AVERAGEIF(IMDB_Movies_Cleaned_Dataset!A:A,insights!A117,IMDB_Movies_Cleaned_Dataset!I:I)</f>
        <v>6.85</v>
      </c>
      <c r="C117">
        <v>0.66800000000000004</v>
      </c>
      <c r="D117">
        <f>COUNTIF(IMDB_Movies_Cleaned_Dataset!A:A,insights!A117)</f>
        <v>2</v>
      </c>
    </row>
    <row r="118" spans="1:4">
      <c r="A118" t="s">
        <v>3344</v>
      </c>
      <c r="B118">
        <f>AVERAGEIF(IMDB_Movies_Cleaned_Dataset!A:A,insights!A118,IMDB_Movies_Cleaned_Dataset!I:I)</f>
        <v>6.3199999999999994</v>
      </c>
      <c r="C118">
        <v>0.45200000000000001</v>
      </c>
      <c r="D118">
        <f>COUNTIF(IMDB_Movies_Cleaned_Dataset!A:A,insights!A118)</f>
        <v>5</v>
      </c>
    </row>
    <row r="119" spans="1:4">
      <c r="A119" t="s">
        <v>317</v>
      </c>
      <c r="B119">
        <f>AVERAGEIF(IMDB_Movies_Cleaned_Dataset!A:A,insights!A119,IMDB_Movies_Cleaned_Dataset!I:I)</f>
        <v>6.9076923076923062</v>
      </c>
      <c r="C119">
        <v>0.70699999999999996</v>
      </c>
      <c r="D119">
        <f>COUNTIF(IMDB_Movies_Cleaned_Dataset!A:A,insights!A119)</f>
        <v>13</v>
      </c>
    </row>
    <row r="120" spans="1:4">
      <c r="A120" t="s">
        <v>364</v>
      </c>
      <c r="B120">
        <f>AVERAGEIF(IMDB_Movies_Cleaned_Dataset!A:A,insights!A120,IMDB_Movies_Cleaned_Dataset!I:I)</f>
        <v>6.7600000000000007</v>
      </c>
      <c r="C120">
        <v>0.63</v>
      </c>
      <c r="D120">
        <f>COUNTIF(IMDB_Movies_Cleaned_Dataset!A:A,insights!A120)</f>
        <v>5</v>
      </c>
    </row>
    <row r="121" spans="1:4">
      <c r="A121" t="s">
        <v>278</v>
      </c>
      <c r="B121">
        <f>AVERAGEIF(IMDB_Movies_Cleaned_Dataset!A:A,insights!A121,IMDB_Movies_Cleaned_Dataset!I:I)</f>
        <v>6.0909090909090908</v>
      </c>
      <c r="C121">
        <v>0.35099999999999998</v>
      </c>
      <c r="D121">
        <f>COUNTIF(IMDB_Movies_Cleaned_Dataset!A:A,insights!A121)</f>
        <v>11</v>
      </c>
    </row>
    <row r="122" spans="1:4">
      <c r="A122" t="s">
        <v>1637</v>
      </c>
      <c r="B122">
        <f>AVERAGEIF(IMDB_Movies_Cleaned_Dataset!A:A,insights!A122,IMDB_Movies_Cleaned_Dataset!I:I)</f>
        <v>6.875</v>
      </c>
      <c r="C122">
        <v>0.67900000000000005</v>
      </c>
      <c r="D122">
        <f>COUNTIF(IMDB_Movies_Cleaned_Dataset!A:A,insights!A122)</f>
        <v>4</v>
      </c>
    </row>
    <row r="123" spans="1:4">
      <c r="A123" t="s">
        <v>84</v>
      </c>
      <c r="B123">
        <f>AVERAGEIF(IMDB_Movies_Cleaned_Dataset!A:A,insights!A123,IMDB_Movies_Cleaned_Dataset!I:I)</f>
        <v>7.6</v>
      </c>
      <c r="C123">
        <v>0.91500000000000004</v>
      </c>
      <c r="D123">
        <f>COUNTIF(IMDB_Movies_Cleaned_Dataset!A:A,insights!A123)</f>
        <v>1</v>
      </c>
    </row>
    <row r="124" spans="1:4">
      <c r="A124" t="s">
        <v>518</v>
      </c>
      <c r="B124">
        <f>AVERAGEIF(IMDB_Movies_Cleaned_Dataset!A:A,insights!A124,IMDB_Movies_Cleaned_Dataset!I:I)</f>
        <v>6.6833333333333327</v>
      </c>
      <c r="C124">
        <v>0.59899999999999998</v>
      </c>
      <c r="D124">
        <f>COUNTIF(IMDB_Movies_Cleaned_Dataset!A:A,insights!A124)</f>
        <v>6</v>
      </c>
    </row>
    <row r="125" spans="1:4">
      <c r="A125" t="s">
        <v>295</v>
      </c>
      <c r="B125">
        <f>AVERAGEIF(IMDB_Movies_Cleaned_Dataset!A:A,insights!A125,IMDB_Movies_Cleaned_Dataset!I:I)</f>
        <v>6.930769230769231</v>
      </c>
      <c r="C125">
        <v>0.71099999999999997</v>
      </c>
      <c r="D125">
        <f>COUNTIF(IMDB_Movies_Cleaned_Dataset!A:A,insights!A125)</f>
        <v>13</v>
      </c>
    </row>
    <row r="126" spans="1:4">
      <c r="A126" t="s">
        <v>466</v>
      </c>
      <c r="B126">
        <f>AVERAGEIF(IMDB_Movies_Cleaned_Dataset!A:A,insights!A126,IMDB_Movies_Cleaned_Dataset!I:I)</f>
        <v>7.1833333333333327</v>
      </c>
      <c r="C126">
        <v>0.81100000000000005</v>
      </c>
      <c r="D126">
        <f>COUNTIF(IMDB_Movies_Cleaned_Dataset!A:A,insights!A126)</f>
        <v>6</v>
      </c>
    </row>
    <row r="127" spans="1:4">
      <c r="A127" t="s">
        <v>6024</v>
      </c>
      <c r="B127">
        <f>AVERAGEIF(IMDB_Movies_Cleaned_Dataset!A:A,insights!A127,IMDB_Movies_Cleaned_Dataset!I:I)</f>
        <v>6.9</v>
      </c>
      <c r="C127">
        <v>0.68200000000000005</v>
      </c>
      <c r="D127">
        <f>COUNTIF(IMDB_Movies_Cleaned_Dataset!A:A,insights!A127)</f>
        <v>1</v>
      </c>
    </row>
    <row r="128" spans="1:4">
      <c r="A128" t="s">
        <v>5931</v>
      </c>
      <c r="B128">
        <f>AVERAGEIF(IMDB_Movies_Cleaned_Dataset!A:A,insights!A128,IMDB_Movies_Cleaned_Dataset!I:I)</f>
        <v>5.0999999999999996</v>
      </c>
      <c r="C128">
        <v>9.7000000000000003E-2</v>
      </c>
      <c r="D128">
        <f>COUNTIF(IMDB_Movies_Cleaned_Dataset!A:A,insights!A128)</f>
        <v>1</v>
      </c>
    </row>
    <row r="129" spans="1:4">
      <c r="A129" t="s">
        <v>812</v>
      </c>
      <c r="B129">
        <f>AVERAGEIF(IMDB_Movies_Cleaned_Dataset!A:A,insights!A129,IMDB_Movies_Cleaned_Dataset!I:I)</f>
        <v>5.660000000000001</v>
      </c>
      <c r="C129">
        <v>0.22600000000000001</v>
      </c>
      <c r="D129">
        <f>COUNTIF(IMDB_Movies_Cleaned_Dataset!A:A,insights!A129)</f>
        <v>5</v>
      </c>
    </row>
    <row r="130" spans="1:4">
      <c r="A130" t="s">
        <v>1188</v>
      </c>
      <c r="B130">
        <f>AVERAGEIF(IMDB_Movies_Cleaned_Dataset!A:A,insights!A130,IMDB_Movies_Cleaned_Dataset!I:I)</f>
        <v>7.0333333333333341</v>
      </c>
      <c r="C130">
        <v>0.76300000000000001</v>
      </c>
      <c r="D130">
        <f>COUNTIF(IMDB_Movies_Cleaned_Dataset!A:A,insights!A130)</f>
        <v>3</v>
      </c>
    </row>
    <row r="131" spans="1:4">
      <c r="A131" t="s">
        <v>580</v>
      </c>
      <c r="B131">
        <f>AVERAGEIF(IMDB_Movies_Cleaned_Dataset!A:A,insights!A131,IMDB_Movies_Cleaned_Dataset!I:I)</f>
        <v>6.3250000000000002</v>
      </c>
      <c r="C131">
        <v>0.45300000000000001</v>
      </c>
      <c r="D131">
        <f>COUNTIF(IMDB_Movies_Cleaned_Dataset!A:A,insights!A131)</f>
        <v>4</v>
      </c>
    </row>
    <row r="132" spans="1:4">
      <c r="A132" t="s">
        <v>5722</v>
      </c>
      <c r="B132">
        <f>AVERAGEIF(IMDB_Movies_Cleaned_Dataset!A:A,insights!A132,IMDB_Movies_Cleaned_Dataset!I:I)</f>
        <v>6.2</v>
      </c>
      <c r="C132">
        <v>0.39100000000000001</v>
      </c>
      <c r="D132">
        <f>COUNTIF(IMDB_Movies_Cleaned_Dataset!A:A,insights!A132)</f>
        <v>1</v>
      </c>
    </row>
    <row r="133" spans="1:4">
      <c r="A133" t="s">
        <v>2297</v>
      </c>
      <c r="B133">
        <f>AVERAGEIF(IMDB_Movies_Cleaned_Dataset!A:A,insights!A133,IMDB_Movies_Cleaned_Dataset!I:I)</f>
        <v>7.3</v>
      </c>
      <c r="C133">
        <v>0.84899999999999998</v>
      </c>
      <c r="D133">
        <f>COUNTIF(IMDB_Movies_Cleaned_Dataset!A:A,insights!A133)</f>
        <v>1</v>
      </c>
    </row>
    <row r="134" spans="1:4">
      <c r="A134" t="s">
        <v>79</v>
      </c>
      <c r="B134">
        <f>AVERAGEIF(IMDB_Movies_Cleaned_Dataset!A:A,insights!A134,IMDB_Movies_Cleaned_Dataset!I:I)</f>
        <v>6.0444444444444452</v>
      </c>
      <c r="C134">
        <v>0.33900000000000002</v>
      </c>
      <c r="D134">
        <f>COUNTIF(IMDB_Movies_Cleaned_Dataset!A:A,insights!A134)</f>
        <v>9</v>
      </c>
    </row>
    <row r="135" spans="1:4">
      <c r="A135" t="s">
        <v>5715</v>
      </c>
      <c r="B135">
        <f>AVERAGEIF(IMDB_Movies_Cleaned_Dataset!A:A,insights!A135,IMDB_Movies_Cleaned_Dataset!I:I)</f>
        <v>5.65</v>
      </c>
      <c r="C135">
        <v>0.223</v>
      </c>
      <c r="D135">
        <f>COUNTIF(IMDB_Movies_Cleaned_Dataset!A:A,insights!A135)</f>
        <v>2</v>
      </c>
    </row>
    <row r="136" spans="1:4">
      <c r="A136" t="s">
        <v>1557</v>
      </c>
      <c r="B136">
        <f>AVERAGEIF(IMDB_Movies_Cleaned_Dataset!A:A,insights!A136,IMDB_Movies_Cleaned_Dataset!I:I)</f>
        <v>6.5</v>
      </c>
      <c r="C136">
        <v>0.504</v>
      </c>
      <c r="D136">
        <f>COUNTIF(IMDB_Movies_Cleaned_Dataset!A:A,insights!A136)</f>
        <v>4</v>
      </c>
    </row>
    <row r="137" spans="1:4">
      <c r="A137" t="s">
        <v>1991</v>
      </c>
      <c r="B137">
        <f>AVERAGEIF(IMDB_Movies_Cleaned_Dataset!A:A,insights!A137,IMDB_Movies_Cleaned_Dataset!I:I)</f>
        <v>6.9799999999999995</v>
      </c>
      <c r="C137">
        <v>0.72</v>
      </c>
      <c r="D137">
        <f>COUNTIF(IMDB_Movies_Cleaned_Dataset!A:A,insights!A137)</f>
        <v>5</v>
      </c>
    </row>
    <row r="138" spans="1:4">
      <c r="A138" t="s">
        <v>2821</v>
      </c>
      <c r="B138">
        <f>AVERAGEIF(IMDB_Movies_Cleaned_Dataset!A:A,insights!A138,IMDB_Movies_Cleaned_Dataset!I:I)</f>
        <v>5.9399999999999995</v>
      </c>
      <c r="C138">
        <v>0.30099999999999999</v>
      </c>
      <c r="D138">
        <f>COUNTIF(IMDB_Movies_Cleaned_Dataset!A:A,insights!A138)</f>
        <v>5</v>
      </c>
    </row>
    <row r="139" spans="1:4">
      <c r="A139" t="s">
        <v>2117</v>
      </c>
      <c r="B139">
        <f>AVERAGEIF(IMDB_Movies_Cleaned_Dataset!A:A,insights!A139,IMDB_Movies_Cleaned_Dataset!I:I)</f>
        <v>5.95</v>
      </c>
      <c r="C139">
        <v>0.30099999999999999</v>
      </c>
      <c r="D139">
        <f>COUNTIF(IMDB_Movies_Cleaned_Dataset!A:A,insights!A139)</f>
        <v>4</v>
      </c>
    </row>
    <row r="140" spans="1:4">
      <c r="A140" t="s">
        <v>298</v>
      </c>
      <c r="B140">
        <f>AVERAGEIF(IMDB_Movies_Cleaned_Dataset!A:A,insights!A140,IMDB_Movies_Cleaned_Dataset!I:I)</f>
        <v>6</v>
      </c>
      <c r="C140">
        <v>0.312</v>
      </c>
      <c r="D140">
        <f>COUNTIF(IMDB_Movies_Cleaned_Dataset!A:A,insights!A140)</f>
        <v>4</v>
      </c>
    </row>
    <row r="141" spans="1:4">
      <c r="A141" t="s">
        <v>4012</v>
      </c>
      <c r="B141">
        <f>AVERAGEIF(IMDB_Movies_Cleaned_Dataset!A:A,insights!A141,IMDB_Movies_Cleaned_Dataset!I:I)</f>
        <v>7.2</v>
      </c>
      <c r="C141">
        <v>0.81200000000000006</v>
      </c>
      <c r="D141">
        <f>COUNTIF(IMDB_Movies_Cleaned_Dataset!A:A,insights!A141)</f>
        <v>1</v>
      </c>
    </row>
    <row r="142" spans="1:4">
      <c r="A142" t="s">
        <v>6101</v>
      </c>
      <c r="B142">
        <f>AVERAGEIF(IMDB_Movies_Cleaned_Dataset!A:A,insights!A142,IMDB_Movies_Cleaned_Dataset!I:I)</f>
        <v>7.3</v>
      </c>
      <c r="C142">
        <v>0.84899999999999998</v>
      </c>
      <c r="D142">
        <f>COUNTIF(IMDB_Movies_Cleaned_Dataset!A:A,insights!A142)</f>
        <v>1</v>
      </c>
    </row>
    <row r="143" spans="1:4">
      <c r="A143" t="s">
        <v>1754</v>
      </c>
      <c r="B143">
        <f>AVERAGEIF(IMDB_Movies_Cleaned_Dataset!A:A,insights!A143,IMDB_Movies_Cleaned_Dataset!I:I)</f>
        <v>6.2749999999999995</v>
      </c>
      <c r="C143">
        <v>0.42199999999999999</v>
      </c>
      <c r="D143">
        <f>COUNTIF(IMDB_Movies_Cleaned_Dataset!A:A,insights!A143)</f>
        <v>4</v>
      </c>
    </row>
    <row r="144" spans="1:4">
      <c r="A144" t="s">
        <v>1388</v>
      </c>
      <c r="B144">
        <f>AVERAGEIF(IMDB_Movies_Cleaned_Dataset!A:A,insights!A144,IMDB_Movies_Cleaned_Dataset!I:I)</f>
        <v>7.242857142857142</v>
      </c>
      <c r="C144">
        <v>0.84299999999999997</v>
      </c>
      <c r="D144">
        <f>COUNTIF(IMDB_Movies_Cleaned_Dataset!A:A,insights!A144)</f>
        <v>7</v>
      </c>
    </row>
    <row r="145" spans="1:4">
      <c r="A145" t="s">
        <v>1634</v>
      </c>
      <c r="B145">
        <f>AVERAGEIF(IMDB_Movies_Cleaned_Dataset!A:A,insights!A145,IMDB_Movies_Cleaned_Dataset!I:I)</f>
        <v>6.8199999999999985</v>
      </c>
      <c r="C145">
        <v>0.66300000000000003</v>
      </c>
      <c r="D145">
        <f>COUNTIF(IMDB_Movies_Cleaned_Dataset!A:A,insights!A145)</f>
        <v>5</v>
      </c>
    </row>
    <row r="146" spans="1:4">
      <c r="A146" t="s">
        <v>431</v>
      </c>
      <c r="B146">
        <f>AVERAGEIF(IMDB_Movies_Cleaned_Dataset!A:A,insights!A146,IMDB_Movies_Cleaned_Dataset!I:I)</f>
        <v>6.6333333333333329</v>
      </c>
      <c r="C146">
        <v>0.58599999999999997</v>
      </c>
      <c r="D146">
        <f>COUNTIF(IMDB_Movies_Cleaned_Dataset!A:A,insights!A146)</f>
        <v>9</v>
      </c>
    </row>
    <row r="147" spans="1:4">
      <c r="A147" t="s">
        <v>402</v>
      </c>
      <c r="B147">
        <f>AVERAGEIF(IMDB_Movies_Cleaned_Dataset!A:A,insights!A147,IMDB_Movies_Cleaned_Dataset!I:I)</f>
        <v>7.25</v>
      </c>
      <c r="C147">
        <v>0.84699999999999998</v>
      </c>
      <c r="D147">
        <f>COUNTIF(IMDB_Movies_Cleaned_Dataset!A:A,insights!A147)</f>
        <v>8</v>
      </c>
    </row>
    <row r="148" spans="1:4">
      <c r="A148" t="s">
        <v>873</v>
      </c>
      <c r="B148">
        <f>AVERAGEIF(IMDB_Movies_Cleaned_Dataset!A:A,insights!A148,IMDB_Movies_Cleaned_Dataset!I:I)</f>
        <v>5.3400000000000007</v>
      </c>
      <c r="C148">
        <v>0.151</v>
      </c>
      <c r="D148">
        <f>COUNTIF(IMDB_Movies_Cleaned_Dataset!A:A,insights!A148)</f>
        <v>5</v>
      </c>
    </row>
    <row r="149" spans="1:4">
      <c r="A149" t="s">
        <v>2083</v>
      </c>
      <c r="B149">
        <f>AVERAGEIF(IMDB_Movies_Cleaned_Dataset!A:A,insights!A149,IMDB_Movies_Cleaned_Dataset!I:I)</f>
        <v>6.166666666666667</v>
      </c>
      <c r="C149">
        <v>0.38600000000000001</v>
      </c>
      <c r="D149">
        <f>COUNTIF(IMDB_Movies_Cleaned_Dataset!A:A,insights!A149)</f>
        <v>3</v>
      </c>
    </row>
    <row r="150" spans="1:4">
      <c r="A150" t="s">
        <v>6340</v>
      </c>
      <c r="B150">
        <f>AVERAGEIF(IMDB_Movies_Cleaned_Dataset!A:A,insights!A150,IMDB_Movies_Cleaned_Dataset!I:I)</f>
        <v>6.4</v>
      </c>
      <c r="C150">
        <v>0.46400000000000002</v>
      </c>
      <c r="D150">
        <f>COUNTIF(IMDB_Movies_Cleaned_Dataset!A:A,insights!A150)</f>
        <v>1</v>
      </c>
    </row>
    <row r="151" spans="1:4">
      <c r="A151" t="s">
        <v>665</v>
      </c>
      <c r="B151">
        <f>AVERAGEIF(IMDB_Movies_Cleaned_Dataset!A:A,insights!A151,IMDB_Movies_Cleaned_Dataset!I:I)</f>
        <v>7.7249999999999996</v>
      </c>
      <c r="C151">
        <v>0.95299999999999996</v>
      </c>
      <c r="D151">
        <f>COUNTIF(IMDB_Movies_Cleaned_Dataset!A:A,insights!A151)</f>
        <v>4</v>
      </c>
    </row>
    <row r="152" spans="1:4">
      <c r="A152" t="s">
        <v>180</v>
      </c>
      <c r="B152">
        <f>AVERAGEIF(IMDB_Movies_Cleaned_Dataset!A:A,insights!A152,IMDB_Movies_Cleaned_Dataset!I:I)</f>
        <v>6.5600000000000005</v>
      </c>
      <c r="C152">
        <v>0.54700000000000004</v>
      </c>
      <c r="D152">
        <f>COUNTIF(IMDB_Movies_Cleaned_Dataset!A:A,insights!A152)</f>
        <v>5</v>
      </c>
    </row>
    <row r="153" spans="1:4">
      <c r="A153" t="s">
        <v>1236</v>
      </c>
      <c r="B153">
        <f>AVERAGEIF(IMDB_Movies_Cleaned_Dataset!A:A,insights!A153,IMDB_Movies_Cleaned_Dataset!I:I)</f>
        <v>6.666666666666667</v>
      </c>
      <c r="C153">
        <v>0.59099999999999997</v>
      </c>
      <c r="D153">
        <f>COUNTIF(IMDB_Movies_Cleaned_Dataset!A:A,insights!A153)</f>
        <v>6</v>
      </c>
    </row>
    <row r="154" spans="1:4">
      <c r="A154" t="s">
        <v>6190</v>
      </c>
      <c r="B154">
        <f>AVERAGEIF(IMDB_Movies_Cleaned_Dataset!A:A,insights!A154,IMDB_Movies_Cleaned_Dataset!I:I)</f>
        <v>6.5</v>
      </c>
      <c r="C154">
        <v>0.504</v>
      </c>
      <c r="D154">
        <f>COUNTIF(IMDB_Movies_Cleaned_Dataset!A:A,insights!A154)</f>
        <v>1</v>
      </c>
    </row>
    <row r="155" spans="1:4">
      <c r="A155" t="s">
        <v>376</v>
      </c>
      <c r="B155">
        <f>AVERAGEIF(IMDB_Movies_Cleaned_Dataset!A:A,insights!A155,IMDB_Movies_Cleaned_Dataset!I:I)</f>
        <v>7.5857142857142863</v>
      </c>
      <c r="C155">
        <v>0.91400000000000003</v>
      </c>
      <c r="D155">
        <f>COUNTIF(IMDB_Movies_Cleaned_Dataset!A:A,insights!A155)</f>
        <v>7</v>
      </c>
    </row>
    <row r="156" spans="1:4">
      <c r="A156" t="s">
        <v>611</v>
      </c>
      <c r="B156">
        <f>AVERAGEIF(IMDB_Movies_Cleaned_Dataset!A:A,insights!A156,IMDB_Movies_Cleaned_Dataset!I:I)</f>
        <v>7.6999999999999993</v>
      </c>
      <c r="C156">
        <v>0.93899999999999995</v>
      </c>
      <c r="D156">
        <f>COUNTIF(IMDB_Movies_Cleaned_Dataset!A:A,insights!A156)</f>
        <v>2</v>
      </c>
    </row>
    <row r="157" spans="1:4">
      <c r="A157" t="s">
        <v>801</v>
      </c>
      <c r="B157">
        <f>AVERAGEIF(IMDB_Movies_Cleaned_Dataset!A:A,insights!A157,IMDB_Movies_Cleaned_Dataset!I:I)</f>
        <v>6.4750000000000005</v>
      </c>
      <c r="C157">
        <v>0.502</v>
      </c>
      <c r="D157">
        <f>COUNTIF(IMDB_Movies_Cleaned_Dataset!A:A,insights!A157)</f>
        <v>4</v>
      </c>
    </row>
    <row r="158" spans="1:4">
      <c r="A158" t="s">
        <v>732</v>
      </c>
      <c r="B158">
        <f>AVERAGEIF(IMDB_Movies_Cleaned_Dataset!A:A,insights!A158,IMDB_Movies_Cleaned_Dataset!I:I)</f>
        <v>6.75</v>
      </c>
      <c r="C158">
        <v>0.627</v>
      </c>
      <c r="D158">
        <f>COUNTIF(IMDB_Movies_Cleaned_Dataset!A:A,insights!A158)</f>
        <v>2</v>
      </c>
    </row>
    <row r="159" spans="1:4">
      <c r="A159" t="s">
        <v>871</v>
      </c>
      <c r="B159">
        <f>AVERAGEIF(IMDB_Movies_Cleaned_Dataset!A:A,insights!A159,IMDB_Movies_Cleaned_Dataset!I:I)</f>
        <v>6.7666666666666675</v>
      </c>
      <c r="C159">
        <v>0.63400000000000001</v>
      </c>
      <c r="D159">
        <f>COUNTIF(IMDB_Movies_Cleaned_Dataset!A:A,insights!A159)</f>
        <v>9</v>
      </c>
    </row>
    <row r="160" spans="1:4">
      <c r="A160" t="s">
        <v>547</v>
      </c>
      <c r="B160">
        <f>AVERAGEIF(IMDB_Movies_Cleaned_Dataset!A:A,insights!A160,IMDB_Movies_Cleaned_Dataset!I:I)</f>
        <v>7.4833333333333316</v>
      </c>
      <c r="C160">
        <v>0.89200000000000002</v>
      </c>
      <c r="D160">
        <f>COUNTIF(IMDB_Movies_Cleaned_Dataset!A:A,insights!A160)</f>
        <v>6</v>
      </c>
    </row>
    <row r="161" spans="1:4">
      <c r="A161" t="s">
        <v>2594</v>
      </c>
      <c r="B161">
        <f>AVERAGEIF(IMDB_Movies_Cleaned_Dataset!A:A,insights!A161,IMDB_Movies_Cleaned_Dataset!I:I)</f>
        <v>6.5</v>
      </c>
      <c r="C161">
        <v>0.504</v>
      </c>
      <c r="D161">
        <f>COUNTIF(IMDB_Movies_Cleaned_Dataset!A:A,insights!A161)</f>
        <v>1</v>
      </c>
    </row>
    <row r="162" spans="1:4">
      <c r="A162" t="s">
        <v>2111</v>
      </c>
      <c r="B162">
        <f>AVERAGEIF(IMDB_Movies_Cleaned_Dataset!A:A,insights!A162,IMDB_Movies_Cleaned_Dataset!I:I)</f>
        <v>7.3</v>
      </c>
      <c r="C162">
        <v>0.84899999999999998</v>
      </c>
      <c r="D162">
        <f>COUNTIF(IMDB_Movies_Cleaned_Dataset!A:A,insights!A162)</f>
        <v>1</v>
      </c>
    </row>
    <row r="163" spans="1:4">
      <c r="A163" t="s">
        <v>69</v>
      </c>
      <c r="B163">
        <f>AVERAGEIF(IMDB_Movies_Cleaned_Dataset!A:A,insights!A163,IMDB_Movies_Cleaned_Dataset!I:I)</f>
        <v>6.6545454545454552</v>
      </c>
      <c r="C163">
        <v>0.59</v>
      </c>
      <c r="D163">
        <f>COUNTIF(IMDB_Movies_Cleaned_Dataset!A:A,insights!A163)</f>
        <v>11</v>
      </c>
    </row>
    <row r="164" spans="1:4">
      <c r="A164" t="s">
        <v>1450</v>
      </c>
      <c r="B164">
        <f>AVERAGEIF(IMDB_Movies_Cleaned_Dataset!A:A,insights!A164,IMDB_Movies_Cleaned_Dataset!I:I)</f>
        <v>6.3500000000000005</v>
      </c>
      <c r="C164">
        <v>0.45600000000000002</v>
      </c>
      <c r="D164">
        <f>COUNTIF(IMDB_Movies_Cleaned_Dataset!A:A,insights!A164)</f>
        <v>6</v>
      </c>
    </row>
    <row r="165" spans="1:4">
      <c r="A165" t="s">
        <v>387</v>
      </c>
      <c r="B165">
        <f>AVERAGEIF(IMDB_Movies_Cleaned_Dataset!A:A,insights!A165,IMDB_Movies_Cleaned_Dataset!I:I)</f>
        <v>6.8249999999999993</v>
      </c>
      <c r="C165">
        <v>0.66400000000000003</v>
      </c>
      <c r="D165">
        <f>COUNTIF(IMDB_Movies_Cleaned_Dataset!A:A,insights!A165)</f>
        <v>4</v>
      </c>
    </row>
    <row r="166" spans="1:4">
      <c r="A166" t="s">
        <v>359</v>
      </c>
      <c r="B166">
        <f>AVERAGEIF(IMDB_Movies_Cleaned_Dataset!A:A,insights!A166,IMDB_Movies_Cleaned_Dataset!I:I)</f>
        <v>7.114285714285713</v>
      </c>
      <c r="C166">
        <v>0.79800000000000004</v>
      </c>
      <c r="D166">
        <f>COUNTIF(IMDB_Movies_Cleaned_Dataset!A:A,insights!A166)</f>
        <v>7</v>
      </c>
    </row>
    <row r="167" spans="1:4">
      <c r="A167" t="s">
        <v>961</v>
      </c>
      <c r="B167">
        <f>AVERAGEIF(IMDB_Movies_Cleaned_Dataset!A:A,insights!A167,IMDB_Movies_Cleaned_Dataset!I:I)</f>
        <v>6.5600000000000005</v>
      </c>
      <c r="C167">
        <v>0.54700000000000004</v>
      </c>
      <c r="D167">
        <f>COUNTIF(IMDB_Movies_Cleaned_Dataset!A:A,insights!A167)</f>
        <v>5</v>
      </c>
    </row>
    <row r="168" spans="1:4">
      <c r="A168" t="s">
        <v>554</v>
      </c>
      <c r="B168">
        <f>AVERAGEIF(IMDB_Movies_Cleaned_Dataset!A:A,insights!A168,IMDB_Movies_Cleaned_Dataset!I:I)</f>
        <v>6.63</v>
      </c>
      <c r="C168">
        <v>0.58499999999999996</v>
      </c>
      <c r="D168">
        <f>COUNTIF(IMDB_Movies_Cleaned_Dataset!A:A,insights!A168)</f>
        <v>10</v>
      </c>
    </row>
    <row r="169" spans="1:4">
      <c r="A169" t="s">
        <v>1852</v>
      </c>
      <c r="B169">
        <f>AVERAGEIF(IMDB_Movies_Cleaned_Dataset!A:A,insights!A169,IMDB_Movies_Cleaned_Dataset!I:I)</f>
        <v>6.7333333333333334</v>
      </c>
      <c r="C169">
        <v>0.623</v>
      </c>
      <c r="D169">
        <f>COUNTIF(IMDB_Movies_Cleaned_Dataset!A:A,insights!A169)</f>
        <v>3</v>
      </c>
    </row>
    <row r="170" spans="1:4">
      <c r="A170" t="s">
        <v>625</v>
      </c>
      <c r="B170">
        <f>AVERAGEIF(IMDB_Movies_Cleaned_Dataset!A:A,insights!A170,IMDB_Movies_Cleaned_Dataset!I:I)</f>
        <v>6.3416666666666659</v>
      </c>
      <c r="C170">
        <v>0.45500000000000002</v>
      </c>
      <c r="D170">
        <f>COUNTIF(IMDB_Movies_Cleaned_Dataset!A:A,insights!A170)</f>
        <v>12</v>
      </c>
    </row>
    <row r="171" spans="1:4">
      <c r="A171" t="s">
        <v>569</v>
      </c>
      <c r="B171">
        <f>AVERAGEIF(IMDB_Movies_Cleaned_Dataset!A:A,insights!A171,IMDB_Movies_Cleaned_Dataset!I:I)</f>
        <v>6.5166666666666666</v>
      </c>
      <c r="C171">
        <v>0.53800000000000003</v>
      </c>
      <c r="D171">
        <f>COUNTIF(IMDB_Movies_Cleaned_Dataset!A:A,insights!A171)</f>
        <v>6</v>
      </c>
    </row>
    <row r="172" spans="1:4">
      <c r="A172" t="s">
        <v>433</v>
      </c>
      <c r="B172">
        <f>AVERAGEIF(IMDB_Movies_Cleaned_Dataset!A:A,insights!A172,IMDB_Movies_Cleaned_Dataset!I:I)</f>
        <v>6.05</v>
      </c>
      <c r="C172">
        <v>0.34</v>
      </c>
      <c r="D172">
        <f>COUNTIF(IMDB_Movies_Cleaned_Dataset!A:A,insights!A172)</f>
        <v>6</v>
      </c>
    </row>
    <row r="173" spans="1:4">
      <c r="A173" t="s">
        <v>2891</v>
      </c>
      <c r="B173">
        <f>AVERAGEIF(IMDB_Movies_Cleaned_Dataset!A:A,insights!A173,IMDB_Movies_Cleaned_Dataset!I:I)</f>
        <v>6.0500000000000007</v>
      </c>
      <c r="C173">
        <v>0.34399999999999997</v>
      </c>
      <c r="D173">
        <f>COUNTIF(IMDB_Movies_Cleaned_Dataset!A:A,insights!A173)</f>
        <v>2</v>
      </c>
    </row>
    <row r="174" spans="1:4">
      <c r="A174" t="s">
        <v>606</v>
      </c>
      <c r="B174">
        <f>AVERAGEIF(IMDB_Movies_Cleaned_Dataset!A:A,insights!A174,IMDB_Movies_Cleaned_Dataset!I:I)</f>
        <v>7.166666666666667</v>
      </c>
      <c r="C174">
        <v>0.80900000000000005</v>
      </c>
      <c r="D174">
        <f>COUNTIF(IMDB_Movies_Cleaned_Dataset!A:A,insights!A174)</f>
        <v>3</v>
      </c>
    </row>
    <row r="175" spans="1:4">
      <c r="A175" t="s">
        <v>2221</v>
      </c>
      <c r="B175">
        <f>AVERAGEIF(IMDB_Movies_Cleaned_Dataset!A:A,insights!A175,IMDB_Movies_Cleaned_Dataset!I:I)</f>
        <v>6.6749999999999998</v>
      </c>
      <c r="C175">
        <v>0.59699999999999998</v>
      </c>
      <c r="D175">
        <f>COUNTIF(IMDB_Movies_Cleaned_Dataset!A:A,insights!A175)</f>
        <v>4</v>
      </c>
    </row>
    <row r="176" spans="1:4">
      <c r="A176" t="s">
        <v>521</v>
      </c>
      <c r="B176">
        <f>AVERAGEIF(IMDB_Movies_Cleaned_Dataset!A:A,insights!A176,IMDB_Movies_Cleaned_Dataset!I:I)</f>
        <v>6.5</v>
      </c>
      <c r="C176">
        <v>0.504</v>
      </c>
      <c r="D176">
        <f>COUNTIF(IMDB_Movies_Cleaned_Dataset!A:A,insights!A176)</f>
        <v>3</v>
      </c>
    </row>
    <row r="177" spans="1:4">
      <c r="A177" t="s">
        <v>562</v>
      </c>
      <c r="B177">
        <f>AVERAGEIF(IMDB_Movies_Cleaned_Dataset!A:A,insights!A177,IMDB_Movies_Cleaned_Dataset!I:I)</f>
        <v>7.0749999999999993</v>
      </c>
      <c r="C177">
        <v>0.76900000000000002</v>
      </c>
      <c r="D177">
        <f>COUNTIF(IMDB_Movies_Cleaned_Dataset!A:A,insights!A177)</f>
        <v>8</v>
      </c>
    </row>
    <row r="178" spans="1:4">
      <c r="A178" t="s">
        <v>22</v>
      </c>
      <c r="B178">
        <f>AVERAGEIF(IMDB_Movies_Cleaned_Dataset!A:A,insights!A178,IMDB_Movies_Cleaned_Dataset!I:I)</f>
        <v>7.4</v>
      </c>
      <c r="C178">
        <v>0.875</v>
      </c>
      <c r="D178">
        <f>COUNTIF(IMDB_Movies_Cleaned_Dataset!A:A,insights!A178)</f>
        <v>5</v>
      </c>
    </row>
    <row r="179" spans="1:4">
      <c r="A179" t="s">
        <v>1007</v>
      </c>
      <c r="B179">
        <f>AVERAGEIF(IMDB_Movies_Cleaned_Dataset!A:A,insights!A179,IMDB_Movies_Cleaned_Dataset!I:I)</f>
        <v>5.9</v>
      </c>
      <c r="C179">
        <v>0.27100000000000002</v>
      </c>
      <c r="D179">
        <f>COUNTIF(IMDB_Movies_Cleaned_Dataset!A:A,insights!A179)</f>
        <v>2</v>
      </c>
    </row>
    <row r="180" spans="1:4">
      <c r="A180" t="s">
        <v>6263</v>
      </c>
      <c r="B180">
        <f>AVERAGEIF(IMDB_Movies_Cleaned_Dataset!A:A,insights!A180,IMDB_Movies_Cleaned_Dataset!I:I)</f>
        <v>6.1</v>
      </c>
      <c r="C180">
        <v>0.35099999999999998</v>
      </c>
      <c r="D180">
        <f>COUNTIF(IMDB_Movies_Cleaned_Dataset!A:A,insights!A180)</f>
        <v>1</v>
      </c>
    </row>
    <row r="181" spans="1:4">
      <c r="A181" t="s">
        <v>1801</v>
      </c>
      <c r="B181">
        <f>AVERAGEIF(IMDB_Movies_Cleaned_Dataset!A:A,insights!A181,IMDB_Movies_Cleaned_Dataset!I:I)</f>
        <v>6.7714285714285705</v>
      </c>
      <c r="C181">
        <v>0.63500000000000001</v>
      </c>
      <c r="D181">
        <f>COUNTIF(IMDB_Movies_Cleaned_Dataset!A:A,insights!A181)</f>
        <v>7</v>
      </c>
    </row>
    <row r="182" spans="1:4">
      <c r="A182" t="s">
        <v>1769</v>
      </c>
      <c r="B182">
        <f>AVERAGEIF(IMDB_Movies_Cleaned_Dataset!A:A,insights!A182,IMDB_Movies_Cleaned_Dataset!I:I)</f>
        <v>6.05</v>
      </c>
      <c r="C182">
        <v>0.34</v>
      </c>
      <c r="D182">
        <f>COUNTIF(IMDB_Movies_Cleaned_Dataset!A:A,insights!A182)</f>
        <v>2</v>
      </c>
    </row>
    <row r="183" spans="1:4">
      <c r="A183" t="s">
        <v>994</v>
      </c>
      <c r="B183">
        <f>AVERAGEIF(IMDB_Movies_Cleaned_Dataset!A:A,insights!A183,IMDB_Movies_Cleaned_Dataset!I:I)</f>
        <v>5.6999999999999993</v>
      </c>
      <c r="C183">
        <v>0.22900000000000001</v>
      </c>
      <c r="D183">
        <f>COUNTIF(IMDB_Movies_Cleaned_Dataset!A:A,insights!A183)</f>
        <v>2</v>
      </c>
    </row>
    <row r="184" spans="1:4">
      <c r="A184" t="s">
        <v>1184</v>
      </c>
      <c r="B184">
        <f>AVERAGEIF(IMDB_Movies_Cleaned_Dataset!A:A,insights!A184,IMDB_Movies_Cleaned_Dataset!I:I)</f>
        <v>5.3999999999999995</v>
      </c>
      <c r="C184">
        <v>0.154</v>
      </c>
      <c r="D184">
        <f>COUNTIF(IMDB_Movies_Cleaned_Dataset!A:A,insights!A184)</f>
        <v>3</v>
      </c>
    </row>
    <row r="185" spans="1:4">
      <c r="A185" t="s">
        <v>2286</v>
      </c>
      <c r="B185">
        <f>AVERAGEIF(IMDB_Movies_Cleaned_Dataset!A:A,insights!A185,IMDB_Movies_Cleaned_Dataset!I:I)</f>
        <v>6.5</v>
      </c>
      <c r="C185">
        <v>0.504</v>
      </c>
      <c r="D185">
        <f>COUNTIF(IMDB_Movies_Cleaned_Dataset!A:A,insights!A185)</f>
        <v>3</v>
      </c>
    </row>
    <row r="186" spans="1:4">
      <c r="A186" t="s">
        <v>455</v>
      </c>
      <c r="B186">
        <f>AVERAGEIF(IMDB_Movies_Cleaned_Dataset!A:A,insights!A186,IMDB_Movies_Cleaned_Dataset!I:I)</f>
        <v>6.6799999999999988</v>
      </c>
      <c r="C186">
        <v>0.59799999999999998</v>
      </c>
      <c r="D186">
        <f>COUNTIF(IMDB_Movies_Cleaned_Dataset!A:A,insights!A186)</f>
        <v>15</v>
      </c>
    </row>
    <row r="187" spans="1:4">
      <c r="A187" t="s">
        <v>2355</v>
      </c>
      <c r="B187">
        <f>AVERAGEIF(IMDB_Movies_Cleaned_Dataset!A:A,insights!A187,IMDB_Movies_Cleaned_Dataset!I:I)</f>
        <v>6.9249999999999998</v>
      </c>
      <c r="C187">
        <v>0.70799999999999996</v>
      </c>
      <c r="D187">
        <f>COUNTIF(IMDB_Movies_Cleaned_Dataset!A:A,insights!A187)</f>
        <v>4</v>
      </c>
    </row>
    <row r="188" spans="1:4">
      <c r="A188" t="s">
        <v>4358</v>
      </c>
      <c r="B188">
        <f>AVERAGEIF(IMDB_Movies_Cleaned_Dataset!A:A,insights!A188,IMDB_Movies_Cleaned_Dataset!I:I)</f>
        <v>6.2</v>
      </c>
      <c r="C188">
        <v>0.39100000000000001</v>
      </c>
      <c r="D188">
        <f>COUNTIF(IMDB_Movies_Cleaned_Dataset!A:A,insights!A188)</f>
        <v>1</v>
      </c>
    </row>
    <row r="189" spans="1:4">
      <c r="A189" t="s">
        <v>589</v>
      </c>
      <c r="B189">
        <f>AVERAGEIF(IMDB_Movies_Cleaned_Dataset!A:A,insights!A189,IMDB_Movies_Cleaned_Dataset!I:I)</f>
        <v>4.916666666666667</v>
      </c>
      <c r="C189">
        <v>8.6999999999999994E-2</v>
      </c>
      <c r="D189">
        <f>COUNTIF(IMDB_Movies_Cleaned_Dataset!A:A,insights!A189)</f>
        <v>6</v>
      </c>
    </row>
    <row r="190" spans="1:4">
      <c r="A190" t="s">
        <v>6231</v>
      </c>
      <c r="B190">
        <f>AVERAGEIF(IMDB_Movies_Cleaned_Dataset!A:A,insights!A190,IMDB_Movies_Cleaned_Dataset!I:I)</f>
        <v>5.5</v>
      </c>
      <c r="C190">
        <v>0.17699999999999999</v>
      </c>
      <c r="D190">
        <f>COUNTIF(IMDB_Movies_Cleaned_Dataset!A:A,insights!A190)</f>
        <v>2</v>
      </c>
    </row>
    <row r="191" spans="1:4">
      <c r="A191" t="s">
        <v>251</v>
      </c>
      <c r="B191">
        <f>AVERAGEIF(IMDB_Movies_Cleaned_Dataset!A:A,insights!A191,IMDB_Movies_Cleaned_Dataset!I:I)</f>
        <v>5.52</v>
      </c>
      <c r="C191">
        <v>0.192</v>
      </c>
      <c r="D191">
        <f>COUNTIF(IMDB_Movies_Cleaned_Dataset!A:A,insights!A191)</f>
        <v>5</v>
      </c>
    </row>
    <row r="192" spans="1:4">
      <c r="A192" t="s">
        <v>1647</v>
      </c>
      <c r="B192">
        <f>AVERAGEIF(IMDB_Movies_Cleaned_Dataset!A:A,insights!A192,IMDB_Movies_Cleaned_Dataset!I:I)</f>
        <v>7</v>
      </c>
      <c r="C192">
        <v>0.72299999999999998</v>
      </c>
      <c r="D192">
        <f>COUNTIF(IMDB_Movies_Cleaned_Dataset!A:A,insights!A192)</f>
        <v>3</v>
      </c>
    </row>
    <row r="193" spans="1:4">
      <c r="A193" t="s">
        <v>275</v>
      </c>
      <c r="B193">
        <f>AVERAGEIF(IMDB_Movies_Cleaned_Dataset!A:A,insights!A193,IMDB_Movies_Cleaned_Dataset!I:I)</f>
        <v>6.083333333333333</v>
      </c>
      <c r="C193">
        <v>0.34899999999999998</v>
      </c>
      <c r="D193">
        <f>COUNTIF(IMDB_Movies_Cleaned_Dataset!A:A,insights!A193)</f>
        <v>6</v>
      </c>
    </row>
    <row r="194" spans="1:4">
      <c r="A194" t="s">
        <v>1444</v>
      </c>
      <c r="B194">
        <f>AVERAGEIF(IMDB_Movies_Cleaned_Dataset!A:A,insights!A194,IMDB_Movies_Cleaned_Dataset!I:I)</f>
        <v>7.0833333333333321</v>
      </c>
      <c r="C194">
        <v>0.77100000000000002</v>
      </c>
      <c r="D194">
        <f>COUNTIF(IMDB_Movies_Cleaned_Dataset!A:A,insights!A194)</f>
        <v>6</v>
      </c>
    </row>
    <row r="195" spans="1:4">
      <c r="A195" t="s">
        <v>4865</v>
      </c>
      <c r="B195">
        <f>AVERAGEIF(IMDB_Movies_Cleaned_Dataset!A:A,insights!A195,IMDB_Movies_Cleaned_Dataset!I:I)</f>
        <v>3.8</v>
      </c>
      <c r="C195">
        <v>2.4E-2</v>
      </c>
      <c r="D195">
        <f>COUNTIF(IMDB_Movies_Cleaned_Dataset!A:A,insights!A195)</f>
        <v>1</v>
      </c>
    </row>
    <row r="196" spans="1:4">
      <c r="A196" t="s">
        <v>156</v>
      </c>
      <c r="B196">
        <f>AVERAGEIF(IMDB_Movies_Cleaned_Dataset!A:A,insights!A196,IMDB_Movies_Cleaned_Dataset!I:I)</f>
        <v>7.3999999999999995</v>
      </c>
      <c r="C196">
        <v>0.874</v>
      </c>
      <c r="D196">
        <f>COUNTIF(IMDB_Movies_Cleaned_Dataset!A:A,insights!A196)</f>
        <v>3</v>
      </c>
    </row>
    <row r="197" spans="1:4">
      <c r="A197" t="s">
        <v>1067</v>
      </c>
      <c r="B197">
        <f>AVERAGEIF(IMDB_Movies_Cleaned_Dataset!A:A,insights!A197,IMDB_Movies_Cleaned_Dataset!I:I)</f>
        <v>5.4</v>
      </c>
      <c r="C197">
        <v>0.155</v>
      </c>
      <c r="D197">
        <f>COUNTIF(IMDB_Movies_Cleaned_Dataset!A:A,insights!A197)</f>
        <v>4</v>
      </c>
    </row>
    <row r="198" spans="1:4">
      <c r="A198" t="s">
        <v>2500</v>
      </c>
      <c r="B198">
        <f>AVERAGEIF(IMDB_Movies_Cleaned_Dataset!A:A,insights!A198,IMDB_Movies_Cleaned_Dataset!I:I)</f>
        <v>6.166666666666667</v>
      </c>
      <c r="C198">
        <v>0.38600000000000001</v>
      </c>
      <c r="D198">
        <f>COUNTIF(IMDB_Movies_Cleaned_Dataset!A:A,insights!A198)</f>
        <v>3</v>
      </c>
    </row>
    <row r="199" spans="1:4">
      <c r="A199" t="s">
        <v>204</v>
      </c>
      <c r="B199">
        <f>AVERAGEIF(IMDB_Movies_Cleaned_Dataset!A:A,insights!A199,IMDB_Movies_Cleaned_Dataset!I:I)</f>
        <v>6.791666666666667</v>
      </c>
      <c r="C199">
        <v>0.63800000000000001</v>
      </c>
      <c r="D199">
        <f>COUNTIF(IMDB_Movies_Cleaned_Dataset!A:A,insights!A199)</f>
        <v>12</v>
      </c>
    </row>
    <row r="200" spans="1:4">
      <c r="A200" t="s">
        <v>567</v>
      </c>
      <c r="B200">
        <f>AVERAGEIF(IMDB_Movies_Cleaned_Dataset!A:A,insights!A200,IMDB_Movies_Cleaned_Dataset!I:I)</f>
        <v>6.0166666666666666</v>
      </c>
      <c r="C200">
        <v>0.33500000000000002</v>
      </c>
      <c r="D200">
        <f>COUNTIF(IMDB_Movies_Cleaned_Dataset!A:A,insights!A200)</f>
        <v>6</v>
      </c>
    </row>
    <row r="201" spans="1:4">
      <c r="A201" t="s">
        <v>729</v>
      </c>
      <c r="B201">
        <f>AVERAGEIF(IMDB_Movies_Cleaned_Dataset!A:A,insights!A201,IMDB_Movies_Cleaned_Dataset!I:I)</f>
        <v>6.916666666666667</v>
      </c>
      <c r="C201">
        <v>0.70799999999999996</v>
      </c>
      <c r="D201">
        <f>COUNTIF(IMDB_Movies_Cleaned_Dataset!A:A,insights!A201)</f>
        <v>6</v>
      </c>
    </row>
    <row r="202" spans="1:4">
      <c r="A202" t="s">
        <v>483</v>
      </c>
      <c r="B202">
        <f>AVERAGEIF(IMDB_Movies_Cleaned_Dataset!A:A,insights!A202,IMDB_Movies_Cleaned_Dataset!I:I)</f>
        <v>6.0400000000000009</v>
      </c>
      <c r="C202">
        <v>0.33800000000000002</v>
      </c>
      <c r="D202">
        <f>COUNTIF(IMDB_Movies_Cleaned_Dataset!A:A,insights!A202)</f>
        <v>5</v>
      </c>
    </row>
    <row r="203" spans="1:4">
      <c r="A203" t="s">
        <v>505</v>
      </c>
      <c r="B203">
        <f>AVERAGEIF(IMDB_Movies_Cleaned_Dataset!A:A,insights!A203,IMDB_Movies_Cleaned_Dataset!I:I)</f>
        <v>8.1999999999999993</v>
      </c>
      <c r="C203">
        <v>0.98899999999999999</v>
      </c>
      <c r="D203">
        <f>COUNTIF(IMDB_Movies_Cleaned_Dataset!A:A,insights!A203)</f>
        <v>8</v>
      </c>
    </row>
    <row r="204" spans="1:4">
      <c r="A204" t="s">
        <v>3551</v>
      </c>
      <c r="B204">
        <f>AVERAGEIF(IMDB_Movies_Cleaned_Dataset!A:A,insights!A204,IMDB_Movies_Cleaned_Dataset!I:I)</f>
        <v>6.85</v>
      </c>
      <c r="C204">
        <v>0.66800000000000004</v>
      </c>
      <c r="D204">
        <f>COUNTIF(IMDB_Movies_Cleaned_Dataset!A:A,insights!A204)</f>
        <v>2</v>
      </c>
    </row>
    <row r="205" spans="1:4">
      <c r="A205" t="s">
        <v>5078</v>
      </c>
      <c r="B205">
        <f>AVERAGEIF(IMDB_Movies_Cleaned_Dataset!A:A,insights!A205,IMDB_Movies_Cleaned_Dataset!I:I)</f>
        <v>6.666666666666667</v>
      </c>
      <c r="C205">
        <v>0.59199999999999997</v>
      </c>
      <c r="D205">
        <f>COUNTIF(IMDB_Movies_Cleaned_Dataset!A:A,insights!A205)</f>
        <v>3</v>
      </c>
    </row>
    <row r="206" spans="1:4">
      <c r="A206" t="s">
        <v>1515</v>
      </c>
      <c r="B206">
        <f>AVERAGEIF(IMDB_Movies_Cleaned_Dataset!A:A,insights!A206,IMDB_Movies_Cleaned_Dataset!I:I)</f>
        <v>6.0857142857142863</v>
      </c>
      <c r="C206">
        <v>0.35</v>
      </c>
      <c r="D206">
        <f>COUNTIF(IMDB_Movies_Cleaned_Dataset!A:A,insights!A206)</f>
        <v>7</v>
      </c>
    </row>
    <row r="207" spans="1:4">
      <c r="A207" t="s">
        <v>5795</v>
      </c>
      <c r="B207">
        <f>AVERAGEIF(IMDB_Movies_Cleaned_Dataset!A:A,insights!A207,IMDB_Movies_Cleaned_Dataset!I:I)</f>
        <v>5.0999999999999996</v>
      </c>
      <c r="C207">
        <v>9.7000000000000003E-2</v>
      </c>
      <c r="D207">
        <f>COUNTIF(IMDB_Movies_Cleaned_Dataset!A:A,insights!A207)</f>
        <v>1</v>
      </c>
    </row>
    <row r="208" spans="1:4">
      <c r="A208" t="s">
        <v>2623</v>
      </c>
      <c r="B208">
        <f>AVERAGEIF(IMDB_Movies_Cleaned_Dataset!A:A,insights!A208,IMDB_Movies_Cleaned_Dataset!I:I)</f>
        <v>7.5750000000000002</v>
      </c>
      <c r="C208">
        <v>0.91300000000000003</v>
      </c>
      <c r="D208">
        <f>COUNTIF(IMDB_Movies_Cleaned_Dataset!A:A,insights!A208)</f>
        <v>4</v>
      </c>
    </row>
    <row r="209" spans="1:4">
      <c r="A209" t="s">
        <v>370</v>
      </c>
      <c r="B209">
        <f>AVERAGEIF(IMDB_Movies_Cleaned_Dataset!A:A,insights!A209,IMDB_Movies_Cleaned_Dataset!I:I)</f>
        <v>6.8666666666666663</v>
      </c>
      <c r="C209">
        <v>0.67800000000000005</v>
      </c>
      <c r="D209">
        <f>COUNTIF(IMDB_Movies_Cleaned_Dataset!A:A,insights!A209)</f>
        <v>3</v>
      </c>
    </row>
    <row r="210" spans="1:4">
      <c r="A210" t="s">
        <v>2654</v>
      </c>
      <c r="B210">
        <f>AVERAGEIF(IMDB_Movies_Cleaned_Dataset!A:A,insights!A210,IMDB_Movies_Cleaned_Dataset!I:I)</f>
        <v>7.25</v>
      </c>
      <c r="C210">
        <v>0.84399999999999997</v>
      </c>
      <c r="D210">
        <f>COUNTIF(IMDB_Movies_Cleaned_Dataset!A:A,insights!A210)</f>
        <v>2</v>
      </c>
    </row>
    <row r="211" spans="1:4">
      <c r="A211" t="s">
        <v>2154</v>
      </c>
      <c r="B211">
        <f>AVERAGEIF(IMDB_Movies_Cleaned_Dataset!A:A,insights!A211,IMDB_Movies_Cleaned_Dataset!I:I)</f>
        <v>5.22</v>
      </c>
      <c r="C211">
        <v>0.124</v>
      </c>
      <c r="D211">
        <f>COUNTIF(IMDB_Movies_Cleaned_Dataset!A:A,insights!A211)</f>
        <v>5</v>
      </c>
    </row>
    <row r="212" spans="1:4">
      <c r="A212" t="s">
        <v>3063</v>
      </c>
      <c r="B212">
        <f>AVERAGEIF(IMDB_Movies_Cleaned_Dataset!A:A,insights!A212,IMDB_Movies_Cleaned_Dataset!I:I)</f>
        <v>7.3250000000000002</v>
      </c>
      <c r="C212">
        <v>0.86899999999999999</v>
      </c>
      <c r="D212">
        <f>COUNTIF(IMDB_Movies_Cleaned_Dataset!A:A,insights!A212)</f>
        <v>4</v>
      </c>
    </row>
    <row r="213" spans="1:4">
      <c r="A213" t="s">
        <v>6228</v>
      </c>
      <c r="B213">
        <f>AVERAGEIF(IMDB_Movies_Cleaned_Dataset!A:A,insights!A213,IMDB_Movies_Cleaned_Dataset!I:I)</f>
        <v>3.3</v>
      </c>
      <c r="C213">
        <v>0.01</v>
      </c>
      <c r="D213">
        <f>COUNTIF(IMDB_Movies_Cleaned_Dataset!A:A,insights!A213)</f>
        <v>1</v>
      </c>
    </row>
    <row r="214" spans="1:4">
      <c r="A214" t="s">
        <v>1057</v>
      </c>
      <c r="B214">
        <f>AVERAGEIF(IMDB_Movies_Cleaned_Dataset!A:A,insights!A214,IMDB_Movies_Cleaned_Dataset!I:I)</f>
        <v>6.1999999999999993</v>
      </c>
      <c r="C214">
        <v>0.39100000000000001</v>
      </c>
      <c r="D214">
        <f>COUNTIF(IMDB_Movies_Cleaned_Dataset!A:A,insights!A214)</f>
        <v>4</v>
      </c>
    </row>
    <row r="215" spans="1:4">
      <c r="A215" t="s">
        <v>6184</v>
      </c>
      <c r="B215">
        <f>AVERAGEIF(IMDB_Movies_Cleaned_Dataset!A:A,insights!A215,IMDB_Movies_Cleaned_Dataset!I:I)</f>
        <v>6.1</v>
      </c>
      <c r="C215">
        <v>0.35099999999999998</v>
      </c>
      <c r="D215">
        <f>COUNTIF(IMDB_Movies_Cleaned_Dataset!A:A,insights!A215)</f>
        <v>1</v>
      </c>
    </row>
    <row r="216" spans="1:4">
      <c r="A216" t="s">
        <v>6287</v>
      </c>
      <c r="B216">
        <f>AVERAGEIF(IMDB_Movies_Cleaned_Dataset!A:A,insights!A216,IMDB_Movies_Cleaned_Dataset!I:I)</f>
        <v>5.3</v>
      </c>
      <c r="C216">
        <v>0.13</v>
      </c>
      <c r="D216">
        <f>COUNTIF(IMDB_Movies_Cleaned_Dataset!A:A,insights!A216)</f>
        <v>1</v>
      </c>
    </row>
    <row r="217" spans="1:4">
      <c r="A217" t="s">
        <v>1492</v>
      </c>
      <c r="B217">
        <f>AVERAGEIF(IMDB_Movies_Cleaned_Dataset!A:A,insights!A217,IMDB_Movies_Cleaned_Dataset!I:I)</f>
        <v>3.7</v>
      </c>
      <c r="C217">
        <v>2.3E-2</v>
      </c>
      <c r="D217">
        <f>COUNTIF(IMDB_Movies_Cleaned_Dataset!A:A,insights!A217)</f>
        <v>2</v>
      </c>
    </row>
    <row r="218" spans="1:4">
      <c r="A218" t="s">
        <v>2906</v>
      </c>
      <c r="B218">
        <f>AVERAGEIF(IMDB_Movies_Cleaned_Dataset!A:A,insights!A218,IMDB_Movies_Cleaned_Dataset!I:I)</f>
        <v>5.5</v>
      </c>
      <c r="C218">
        <v>0.17699999999999999</v>
      </c>
      <c r="D218">
        <f>COUNTIF(IMDB_Movies_Cleaned_Dataset!A:A,insights!A218)</f>
        <v>3</v>
      </c>
    </row>
    <row r="219" spans="1:4">
      <c r="A219" t="s">
        <v>806</v>
      </c>
      <c r="B219">
        <f>AVERAGEIF(IMDB_Movies_Cleaned_Dataset!A:A,insights!A219,IMDB_Movies_Cleaned_Dataset!I:I)</f>
        <v>6.9</v>
      </c>
      <c r="C219">
        <v>0.68200000000000005</v>
      </c>
      <c r="D219">
        <f>COUNTIF(IMDB_Movies_Cleaned_Dataset!A:A,insights!A219)</f>
        <v>2</v>
      </c>
    </row>
    <row r="220" spans="1:4">
      <c r="A220" t="s">
        <v>3532</v>
      </c>
      <c r="B220">
        <f>AVERAGEIF(IMDB_Movies_Cleaned_Dataset!A:A,insights!A220,IMDB_Movies_Cleaned_Dataset!I:I)</f>
        <v>7.05</v>
      </c>
      <c r="C220">
        <v>0.76500000000000001</v>
      </c>
      <c r="D220">
        <f>COUNTIF(IMDB_Movies_Cleaned_Dataset!A:A,insights!A220)</f>
        <v>2</v>
      </c>
    </row>
    <row r="221" spans="1:4">
      <c r="A221" t="s">
        <v>5937</v>
      </c>
      <c r="B221">
        <f>AVERAGEIF(IMDB_Movies_Cleaned_Dataset!A:A,insights!A221,IMDB_Movies_Cleaned_Dataset!I:I)</f>
        <v>7.5250000000000004</v>
      </c>
      <c r="C221">
        <v>0.90800000000000003</v>
      </c>
      <c r="D221">
        <f>COUNTIF(IMDB_Movies_Cleaned_Dataset!A:A,insights!A221)</f>
        <v>4</v>
      </c>
    </row>
    <row r="222" spans="1:4">
      <c r="A222" t="s">
        <v>6093</v>
      </c>
      <c r="B222">
        <f>AVERAGEIF(IMDB_Movies_Cleaned_Dataset!A:A,insights!A222,IMDB_Movies_Cleaned_Dataset!I:I)</f>
        <v>6.8</v>
      </c>
      <c r="C222">
        <v>0.63800000000000001</v>
      </c>
      <c r="D222">
        <f>COUNTIF(IMDB_Movies_Cleaned_Dataset!A:A,insights!A222)</f>
        <v>1</v>
      </c>
    </row>
    <row r="223" spans="1:4">
      <c r="A223" t="s">
        <v>1659</v>
      </c>
      <c r="B223">
        <f>AVERAGEIF(IMDB_Movies_Cleaned_Dataset!A:A,insights!A223,IMDB_Movies_Cleaned_Dataset!I:I)</f>
        <v>6.4142857142857155</v>
      </c>
      <c r="C223">
        <v>0.48899999999999999</v>
      </c>
      <c r="D223">
        <f>COUNTIF(IMDB_Movies_Cleaned_Dataset!A:A,insights!A223)</f>
        <v>7</v>
      </c>
    </row>
    <row r="224" spans="1:4">
      <c r="A224" t="s">
        <v>127</v>
      </c>
      <c r="B224">
        <f>AVERAGEIF(IMDB_Movies_Cleaned_Dataset!A:A,insights!A224,IMDB_Movies_Cleaned_Dataset!I:I)</f>
        <v>6.5714285714285712</v>
      </c>
      <c r="C224">
        <v>0.55000000000000004</v>
      </c>
      <c r="D224">
        <f>COUNTIF(IMDB_Movies_Cleaned_Dataset!A:A,insights!A224)</f>
        <v>7</v>
      </c>
    </row>
    <row r="225" spans="1:4">
      <c r="A225" t="s">
        <v>599</v>
      </c>
      <c r="B225">
        <f>AVERAGEIF(IMDB_Movies_Cleaned_Dataset!A:A,insights!A225,IMDB_Movies_Cleaned_Dataset!I:I)</f>
        <v>6.625</v>
      </c>
      <c r="C225">
        <v>0.58299999999999996</v>
      </c>
      <c r="D225">
        <f>COUNTIF(IMDB_Movies_Cleaned_Dataset!A:A,insights!A225)</f>
        <v>4</v>
      </c>
    </row>
    <row r="226" spans="1:4">
      <c r="A226" t="s">
        <v>4497</v>
      </c>
      <c r="B226">
        <f>AVERAGEIF(IMDB_Movies_Cleaned_Dataset!A:A,insights!A226,IMDB_Movies_Cleaned_Dataset!I:I)</f>
        <v>4.3</v>
      </c>
      <c r="C226">
        <v>4.4999999999999998E-2</v>
      </c>
      <c r="D226">
        <f>COUNTIF(IMDB_Movies_Cleaned_Dataset!A:A,insights!A226)</f>
        <v>1</v>
      </c>
    </row>
    <row r="227" spans="1:4">
      <c r="A227" t="s">
        <v>602</v>
      </c>
      <c r="B227">
        <f>AVERAGEIF(IMDB_Movies_Cleaned_Dataset!A:A,insights!A227,IMDB_Movies_Cleaned_Dataset!I:I)</f>
        <v>6.45</v>
      </c>
      <c r="C227">
        <v>0.496</v>
      </c>
      <c r="D227">
        <f>COUNTIF(IMDB_Movies_Cleaned_Dataset!A:A,insights!A227)</f>
        <v>2</v>
      </c>
    </row>
    <row r="228" spans="1:4">
      <c r="A228" t="s">
        <v>5336</v>
      </c>
      <c r="B228">
        <f>AVERAGEIF(IMDB_Movies_Cleaned_Dataset!A:A,insights!A228,IMDB_Movies_Cleaned_Dataset!I:I)</f>
        <v>6.2666666666666666</v>
      </c>
      <c r="C228">
        <v>0.42099999999999999</v>
      </c>
      <c r="D228">
        <f>COUNTIF(IMDB_Movies_Cleaned_Dataset!A:A,insights!A228)</f>
        <v>3</v>
      </c>
    </row>
    <row r="229" spans="1:4">
      <c r="A229" t="s">
        <v>6291</v>
      </c>
      <c r="B229">
        <f>AVERAGEIF(IMDB_Movies_Cleaned_Dataset!A:A,insights!A229,IMDB_Movies_Cleaned_Dataset!I:I)</f>
        <v>6.3</v>
      </c>
      <c r="C229">
        <v>0.42299999999999999</v>
      </c>
      <c r="D229">
        <f>COUNTIF(IMDB_Movies_Cleaned_Dataset!A:A,insights!A229)</f>
        <v>1</v>
      </c>
    </row>
    <row r="230" spans="1:4">
      <c r="A230" t="s">
        <v>627</v>
      </c>
      <c r="B230">
        <f>AVERAGEIF(IMDB_Movies_Cleaned_Dataset!A:A,insights!A230,IMDB_Movies_Cleaned_Dataset!I:I)</f>
        <v>6.8</v>
      </c>
      <c r="C230">
        <v>0.63800000000000001</v>
      </c>
      <c r="D230">
        <f>COUNTIF(IMDB_Movies_Cleaned_Dataset!A:A,insights!A230)</f>
        <v>2</v>
      </c>
    </row>
    <row r="231" spans="1:4">
      <c r="A231" t="s">
        <v>622</v>
      </c>
      <c r="B231">
        <f>AVERAGEIF(IMDB_Movies_Cleaned_Dataset!A:A,insights!A231,IMDB_Movies_Cleaned_Dataset!I:I)</f>
        <v>6.3</v>
      </c>
      <c r="C231">
        <v>0.42299999999999999</v>
      </c>
      <c r="D231">
        <f>COUNTIF(IMDB_Movies_Cleaned_Dataset!A:A,insights!A231)</f>
        <v>6</v>
      </c>
    </row>
    <row r="232" spans="1:4">
      <c r="A232" t="s">
        <v>2087</v>
      </c>
      <c r="B232">
        <f>AVERAGEIF(IMDB_Movies_Cleaned_Dataset!A:A,insights!A232,IMDB_Movies_Cleaned_Dataset!I:I)</f>
        <v>5.8</v>
      </c>
      <c r="C232">
        <v>0.251</v>
      </c>
      <c r="D232">
        <f>COUNTIF(IMDB_Movies_Cleaned_Dataset!A:A,insights!A232)</f>
        <v>4</v>
      </c>
    </row>
    <row r="233" spans="1:4">
      <c r="A233" t="s">
        <v>105</v>
      </c>
      <c r="B233">
        <f>AVERAGEIF(IMDB_Movies_Cleaned_Dataset!A:A,insights!A233,IMDB_Movies_Cleaned_Dataset!I:I)</f>
        <v>7.05</v>
      </c>
      <c r="C233">
        <v>0.76500000000000001</v>
      </c>
      <c r="D233">
        <f>COUNTIF(IMDB_Movies_Cleaned_Dataset!A:A,insights!A233)</f>
        <v>4</v>
      </c>
    </row>
    <row r="234" spans="1:4">
      <c r="A234" t="s">
        <v>1115</v>
      </c>
      <c r="B234">
        <f>AVERAGEIF(IMDB_Movies_Cleaned_Dataset!A:A,insights!A234,IMDB_Movies_Cleaned_Dataset!I:I)</f>
        <v>5.746666666666667</v>
      </c>
      <c r="C234">
        <v>0.247</v>
      </c>
      <c r="D234">
        <f>COUNTIF(IMDB_Movies_Cleaned_Dataset!A:A,insights!A234)</f>
        <v>15</v>
      </c>
    </row>
    <row r="235" spans="1:4">
      <c r="A235" t="s">
        <v>135</v>
      </c>
      <c r="B235">
        <f>AVERAGEIF(IMDB_Movies_Cleaned_Dataset!A:A,insights!A235,IMDB_Movies_Cleaned_Dataset!I:I)</f>
        <v>7.2749999999999995</v>
      </c>
      <c r="C235">
        <v>0.84799999999999998</v>
      </c>
      <c r="D235">
        <f>COUNTIF(IMDB_Movies_Cleaned_Dataset!A:A,insights!A235)</f>
        <v>4</v>
      </c>
    </row>
    <row r="236" spans="1:4">
      <c r="A236" t="s">
        <v>2106</v>
      </c>
      <c r="B236">
        <f>AVERAGEIF(IMDB_Movies_Cleaned_Dataset!A:A,insights!A236,IMDB_Movies_Cleaned_Dataset!I:I)</f>
        <v>6.3400000000000007</v>
      </c>
      <c r="C236">
        <v>0.45400000000000001</v>
      </c>
      <c r="D236">
        <f>COUNTIF(IMDB_Movies_Cleaned_Dataset!A:A,insights!A236)</f>
        <v>5</v>
      </c>
    </row>
    <row r="237" spans="1:4">
      <c r="A237" t="s">
        <v>1601</v>
      </c>
      <c r="B237">
        <f>AVERAGEIF(IMDB_Movies_Cleaned_Dataset!A:A,insights!A237,IMDB_Movies_Cleaned_Dataset!I:I)</f>
        <v>7.5</v>
      </c>
      <c r="C237">
        <v>0.89300000000000002</v>
      </c>
      <c r="D237">
        <f>COUNTIF(IMDB_Movies_Cleaned_Dataset!A:A,insights!A237)</f>
        <v>1</v>
      </c>
    </row>
    <row r="238" spans="1:4">
      <c r="A238" t="s">
        <v>2313</v>
      </c>
      <c r="B238">
        <f>AVERAGEIF(IMDB_Movies_Cleaned_Dataset!A:A,insights!A238,IMDB_Movies_Cleaned_Dataset!I:I)</f>
        <v>5.6000000000000005</v>
      </c>
      <c r="C238">
        <v>0.219</v>
      </c>
      <c r="D238">
        <f>COUNTIF(IMDB_Movies_Cleaned_Dataset!A:A,insights!A238)</f>
        <v>3</v>
      </c>
    </row>
    <row r="239" spans="1:4">
      <c r="A239" t="s">
        <v>323</v>
      </c>
      <c r="B239">
        <f>AVERAGEIF(IMDB_Movies_Cleaned_Dataset!A:A,insights!A239,IMDB_Movies_Cleaned_Dataset!I:I)</f>
        <v>5.7333333333333325</v>
      </c>
      <c r="C239">
        <v>0.246</v>
      </c>
      <c r="D239">
        <f>COUNTIF(IMDB_Movies_Cleaned_Dataset!A:A,insights!A239)</f>
        <v>9</v>
      </c>
    </row>
    <row r="240" spans="1:4">
      <c r="A240" t="s">
        <v>232</v>
      </c>
      <c r="B240">
        <f>AVERAGEIF(IMDB_Movies_Cleaned_Dataset!A:A,insights!A240,IMDB_Movies_Cleaned_Dataset!I:I)</f>
        <v>6.58</v>
      </c>
      <c r="C240">
        <v>0.55100000000000005</v>
      </c>
      <c r="D240">
        <f>COUNTIF(IMDB_Movies_Cleaned_Dataset!A:A,insights!A240)</f>
        <v>5</v>
      </c>
    </row>
    <row r="241" spans="1:4">
      <c r="A241" t="s">
        <v>1076</v>
      </c>
      <c r="B241">
        <f>AVERAGEIF(IMDB_Movies_Cleaned_Dataset!A:A,insights!A241,IMDB_Movies_Cleaned_Dataset!I:I)</f>
        <v>5.833333333333333</v>
      </c>
      <c r="C241">
        <v>0.26700000000000002</v>
      </c>
      <c r="D241">
        <f>COUNTIF(IMDB_Movies_Cleaned_Dataset!A:A,insights!A241)</f>
        <v>3</v>
      </c>
    </row>
    <row r="242" spans="1:4">
      <c r="A242" t="s">
        <v>496</v>
      </c>
      <c r="B242">
        <f>AVERAGEIF(IMDB_Movies_Cleaned_Dataset!A:A,insights!A242,IMDB_Movies_Cleaned_Dataset!I:I)</f>
        <v>6.6</v>
      </c>
      <c r="C242">
        <v>0.55300000000000005</v>
      </c>
      <c r="D242">
        <f>COUNTIF(IMDB_Movies_Cleaned_Dataset!A:A,insights!A242)</f>
        <v>10</v>
      </c>
    </row>
    <row r="243" spans="1:4">
      <c r="A243" t="s">
        <v>529</v>
      </c>
      <c r="B243">
        <f>AVERAGEIF(IMDB_Movies_Cleaned_Dataset!A:A,insights!A243,IMDB_Movies_Cleaned_Dataset!I:I)</f>
        <v>5.75</v>
      </c>
      <c r="C243">
        <v>0.247</v>
      </c>
      <c r="D243">
        <f>COUNTIF(IMDB_Movies_Cleaned_Dataset!A:A,insights!A243)</f>
        <v>2</v>
      </c>
    </row>
    <row r="244" spans="1:4">
      <c r="A244" t="s">
        <v>927</v>
      </c>
      <c r="B244">
        <f>AVERAGEIF(IMDB_Movies_Cleaned_Dataset!A:A,insights!A244,IMDB_Movies_Cleaned_Dataset!I:I)</f>
        <v>6.3</v>
      </c>
      <c r="C244">
        <v>0.42299999999999999</v>
      </c>
      <c r="D244">
        <f>COUNTIF(IMDB_Movies_Cleaned_Dataset!A:A,insights!A244)</f>
        <v>2</v>
      </c>
    </row>
    <row r="245" spans="1:4">
      <c r="A245" t="s">
        <v>929</v>
      </c>
      <c r="B245">
        <f>AVERAGEIF(IMDB_Movies_Cleaned_Dataset!A:A,insights!A245,IMDB_Movies_Cleaned_Dataset!I:I)</f>
        <v>7.2333333333333334</v>
      </c>
      <c r="C245">
        <v>0.84299999999999997</v>
      </c>
      <c r="D245">
        <f>COUNTIF(IMDB_Movies_Cleaned_Dataset!A:A,insights!A245)</f>
        <v>3</v>
      </c>
    </row>
    <row r="246" spans="1:4">
      <c r="A246" t="s">
        <v>2150</v>
      </c>
      <c r="B246">
        <f>AVERAGEIF(IMDB_Movies_Cleaned_Dataset!A:A,insights!A246,IMDB_Movies_Cleaned_Dataset!I:I)</f>
        <v>6.3000000000000007</v>
      </c>
      <c r="C246">
        <v>0.44900000000000001</v>
      </c>
      <c r="D246">
        <f>COUNTIF(IMDB_Movies_Cleaned_Dataset!A:A,insights!A246)</f>
        <v>2</v>
      </c>
    </row>
    <row r="247" spans="1:4">
      <c r="A247" t="s">
        <v>2714</v>
      </c>
      <c r="B247">
        <f>AVERAGEIF(IMDB_Movies_Cleaned_Dataset!A:A,insights!A247,IMDB_Movies_Cleaned_Dataset!I:I)</f>
        <v>5.35</v>
      </c>
      <c r="C247">
        <v>0.152</v>
      </c>
      <c r="D247">
        <f>COUNTIF(IMDB_Movies_Cleaned_Dataset!A:A,insights!A247)</f>
        <v>2</v>
      </c>
    </row>
    <row r="248" spans="1:4">
      <c r="A248" t="s">
        <v>37</v>
      </c>
      <c r="B248">
        <f>AVERAGEIF(IMDB_Movies_Cleaned_Dataset!A:A,insights!A248,IMDB_Movies_Cleaned_Dataset!I:I)</f>
        <v>7.1000000000000005</v>
      </c>
      <c r="C248">
        <v>0.79600000000000004</v>
      </c>
      <c r="D248">
        <f>COUNTIF(IMDB_Movies_Cleaned_Dataset!A:A,insights!A248)</f>
        <v>3</v>
      </c>
    </row>
    <row r="249" spans="1:4">
      <c r="A249" t="s">
        <v>1000</v>
      </c>
      <c r="B249">
        <f>AVERAGEIF(IMDB_Movies_Cleaned_Dataset!A:A,insights!A249,IMDB_Movies_Cleaned_Dataset!I:I)</f>
        <v>5.99</v>
      </c>
      <c r="C249">
        <v>0.311</v>
      </c>
      <c r="D249">
        <f>COUNTIF(IMDB_Movies_Cleaned_Dataset!A:A,insights!A249)</f>
        <v>10</v>
      </c>
    </row>
    <row r="250" spans="1:4">
      <c r="A250" t="s">
        <v>574</v>
      </c>
      <c r="B250">
        <f>AVERAGEIF(IMDB_Movies_Cleaned_Dataset!A:A,insights!A250,IMDB_Movies_Cleaned_Dataset!I:I)</f>
        <v>6.9</v>
      </c>
      <c r="C250">
        <v>0.68200000000000005</v>
      </c>
      <c r="D250">
        <f>COUNTIF(IMDB_Movies_Cleaned_Dataset!A:A,insights!A250)</f>
        <v>2</v>
      </c>
    </row>
    <row r="251" spans="1:4">
      <c r="A251" t="s">
        <v>1233</v>
      </c>
      <c r="B251">
        <f>AVERAGEIF(IMDB_Movies_Cleaned_Dataset!A:A,insights!A251,IMDB_Movies_Cleaned_Dataset!I:I)</f>
        <v>5.9499999999999993</v>
      </c>
      <c r="C251">
        <v>0.30099999999999999</v>
      </c>
      <c r="D251">
        <f>COUNTIF(IMDB_Movies_Cleaned_Dataset!A:A,insights!A251)</f>
        <v>2</v>
      </c>
    </row>
    <row r="252" spans="1:4">
      <c r="A252" t="s">
        <v>1276</v>
      </c>
      <c r="B252">
        <f>AVERAGEIF(IMDB_Movies_Cleaned_Dataset!A:A,insights!A252,IMDB_Movies_Cleaned_Dataset!I:I)</f>
        <v>6.6</v>
      </c>
      <c r="C252">
        <v>0.55300000000000005</v>
      </c>
      <c r="D252">
        <f>COUNTIF(IMDB_Movies_Cleaned_Dataset!A:A,insights!A252)</f>
        <v>2</v>
      </c>
    </row>
    <row r="253" spans="1:4">
      <c r="A253" t="s">
        <v>408</v>
      </c>
      <c r="B253">
        <f>AVERAGEIF(IMDB_Movies_Cleaned_Dataset!A:A,insights!A253,IMDB_Movies_Cleaned_Dataset!I:I)</f>
        <v>6.76</v>
      </c>
      <c r="C253">
        <v>0.63</v>
      </c>
      <c r="D253">
        <f>COUNTIF(IMDB_Movies_Cleaned_Dataset!A:A,insights!A253)</f>
        <v>5</v>
      </c>
    </row>
    <row r="254" spans="1:4">
      <c r="A254" t="s">
        <v>30</v>
      </c>
      <c r="B254">
        <f>AVERAGEIF(IMDB_Movies_Cleaned_Dataset!A:A,insights!A254,IMDB_Movies_Cleaned_Dataset!I:I)</f>
        <v>7.35</v>
      </c>
      <c r="C254">
        <v>0.872</v>
      </c>
      <c r="D254">
        <f>COUNTIF(IMDB_Movies_Cleaned_Dataset!A:A,insights!A254)</f>
        <v>2</v>
      </c>
    </row>
    <row r="255" spans="1:4">
      <c r="A255" t="s">
        <v>815</v>
      </c>
      <c r="B255">
        <f>AVERAGEIF(IMDB_Movies_Cleaned_Dataset!A:A,insights!A255,IMDB_Movies_Cleaned_Dataset!I:I)</f>
        <v>6.9749999999999996</v>
      </c>
      <c r="C255">
        <v>0.71899999999999997</v>
      </c>
      <c r="D255">
        <f>COUNTIF(IMDB_Movies_Cleaned_Dataset!A:A,insights!A255)</f>
        <v>4</v>
      </c>
    </row>
    <row r="256" spans="1:4">
      <c r="A256" t="s">
        <v>5458</v>
      </c>
      <c r="B256">
        <f>AVERAGEIF(IMDB_Movies_Cleaned_Dataset!A:A,insights!A256,IMDB_Movies_Cleaned_Dataset!I:I)</f>
        <v>7.2333333333333334</v>
      </c>
      <c r="C256">
        <v>0.84199999999999997</v>
      </c>
      <c r="D256">
        <f>COUNTIF(IMDB_Movies_Cleaned_Dataset!A:A,insights!A256)</f>
        <v>3</v>
      </c>
    </row>
    <row r="257" spans="1:4">
      <c r="A257" t="s">
        <v>6200</v>
      </c>
      <c r="B257">
        <f>AVERAGEIF(IMDB_Movies_Cleaned_Dataset!A:A,insights!A257,IMDB_Movies_Cleaned_Dataset!I:I)</f>
        <v>7.1</v>
      </c>
      <c r="C257">
        <v>0.77200000000000002</v>
      </c>
      <c r="D257">
        <f>COUNTIF(IMDB_Movies_Cleaned_Dataset!A:A,insights!A257)</f>
        <v>1</v>
      </c>
    </row>
    <row r="258" spans="1:4">
      <c r="A258" t="s">
        <v>112</v>
      </c>
      <c r="B258">
        <f>AVERAGEIF(IMDB_Movies_Cleaned_Dataset!A:A,insights!A258,IMDB_Movies_Cleaned_Dataset!I:I)</f>
        <v>6.1</v>
      </c>
      <c r="C258">
        <v>0.379</v>
      </c>
      <c r="D258">
        <f>COUNTIF(IMDB_Movies_Cleaned_Dataset!A:A,insights!A258)</f>
        <v>4</v>
      </c>
    </row>
    <row r="259" spans="1:4">
      <c r="A259" t="s">
        <v>287</v>
      </c>
      <c r="B259">
        <f>AVERAGEIF(IMDB_Movies_Cleaned_Dataset!A:A,insights!A259,IMDB_Movies_Cleaned_Dataset!I:I)</f>
        <v>6.5</v>
      </c>
      <c r="C259">
        <v>0.504</v>
      </c>
      <c r="D259">
        <f>COUNTIF(IMDB_Movies_Cleaned_Dataset!A:A,insights!A259)</f>
        <v>4</v>
      </c>
    </row>
    <row r="260" spans="1:4">
      <c r="A260" t="s">
        <v>1682</v>
      </c>
      <c r="B260">
        <f>AVERAGEIF(IMDB_Movies_Cleaned_Dataset!A:A,insights!A260,IMDB_Movies_Cleaned_Dataset!I:I)</f>
        <v>6.125</v>
      </c>
      <c r="C260">
        <v>0.38</v>
      </c>
      <c r="D260">
        <f>COUNTIF(IMDB_Movies_Cleaned_Dataset!A:A,insights!A260)</f>
        <v>4</v>
      </c>
    </row>
    <row r="261" spans="1:4">
      <c r="A261" t="s">
        <v>2259</v>
      </c>
      <c r="B261">
        <f>AVERAGEIF(IMDB_Movies_Cleaned_Dataset!A:A,insights!A261,IMDB_Movies_Cleaned_Dataset!I:I)</f>
        <v>7.6</v>
      </c>
      <c r="C261">
        <v>0.91500000000000004</v>
      </c>
      <c r="D261">
        <f>COUNTIF(IMDB_Movies_Cleaned_Dataset!A:A,insights!A261)</f>
        <v>4</v>
      </c>
    </row>
    <row r="262" spans="1:4">
      <c r="A262" t="s">
        <v>1943</v>
      </c>
      <c r="B262">
        <f>AVERAGEIF(IMDB_Movies_Cleaned_Dataset!A:A,insights!A262,IMDB_Movies_Cleaned_Dataset!I:I)</f>
        <v>6.1999999999999993</v>
      </c>
      <c r="C262">
        <v>0.41499999999999998</v>
      </c>
      <c r="D262">
        <f>COUNTIF(IMDB_Movies_Cleaned_Dataset!A:A,insights!A262)</f>
        <v>4</v>
      </c>
    </row>
    <row r="263" spans="1:4">
      <c r="A263" t="s">
        <v>713</v>
      </c>
      <c r="B263">
        <f>AVERAGEIF(IMDB_Movies_Cleaned_Dataset!A:A,insights!A263,IMDB_Movies_Cleaned_Dataset!I:I)</f>
        <v>6.1857142857142851</v>
      </c>
      <c r="C263">
        <v>0.38800000000000001</v>
      </c>
      <c r="D263">
        <f>COUNTIF(IMDB_Movies_Cleaned_Dataset!A:A,insights!A263)</f>
        <v>7</v>
      </c>
    </row>
    <row r="264" spans="1:4">
      <c r="A264" t="s">
        <v>1532</v>
      </c>
      <c r="B264">
        <f>AVERAGEIF(IMDB_Movies_Cleaned_Dataset!A:A,insights!A264,IMDB_Movies_Cleaned_Dataset!I:I)</f>
        <v>6.85</v>
      </c>
      <c r="C264">
        <v>0.66800000000000004</v>
      </c>
      <c r="D264">
        <f>COUNTIF(IMDB_Movies_Cleaned_Dataset!A:A,insights!A264)</f>
        <v>2</v>
      </c>
    </row>
    <row r="265" spans="1:4">
      <c r="A265" t="s">
        <v>1150</v>
      </c>
      <c r="B265">
        <f>AVERAGEIF(IMDB_Movies_Cleaned_Dataset!A:A,insights!A265,IMDB_Movies_Cleaned_Dataset!I:I)</f>
        <v>6.85</v>
      </c>
      <c r="C265">
        <v>0.66800000000000004</v>
      </c>
      <c r="D265">
        <f>COUNTIF(IMDB_Movies_Cleaned_Dataset!A:A,insights!A265)</f>
        <v>2</v>
      </c>
    </row>
    <row r="266" spans="1:4">
      <c r="A266" t="s">
        <v>95</v>
      </c>
      <c r="B266">
        <f>AVERAGEIF(IMDB_Movies_Cleaned_Dataset!A:A,insights!A266,IMDB_Movies_Cleaned_Dataset!I:I)</f>
        <v>6.6571428571428575</v>
      </c>
      <c r="C266">
        <v>0.59099999999999997</v>
      </c>
      <c r="D266">
        <f>COUNTIF(IMDB_Movies_Cleaned_Dataset!A:A,insights!A266)</f>
        <v>7</v>
      </c>
    </row>
    <row r="267" spans="1:4">
      <c r="A267" t="s">
        <v>823</v>
      </c>
      <c r="B267">
        <f>AVERAGEIF(IMDB_Movies_Cleaned_Dataset!A:A,insights!A267,IMDB_Movies_Cleaned_Dataset!I:I)</f>
        <v>6.4000000000000012</v>
      </c>
      <c r="C267">
        <v>0.46200000000000002</v>
      </c>
      <c r="D267">
        <f>COUNTIF(IMDB_Movies_Cleaned_Dataset!A:A,insights!A267)</f>
        <v>3</v>
      </c>
    </row>
    <row r="268" spans="1:4">
      <c r="A268" t="s">
        <v>509</v>
      </c>
      <c r="B268">
        <f>AVERAGEIF(IMDB_Movies_Cleaned_Dataset!A:A,insights!A268,IMDB_Movies_Cleaned_Dataset!I:I)</f>
        <v>6.0666666666666673</v>
      </c>
      <c r="C268">
        <v>0.34599999999999997</v>
      </c>
      <c r="D268">
        <f>COUNTIF(IMDB_Movies_Cleaned_Dataset!A:A,insights!A268)</f>
        <v>3</v>
      </c>
    </row>
    <row r="269" spans="1:4">
      <c r="A269" t="s">
        <v>507</v>
      </c>
      <c r="B269">
        <f>AVERAGEIF(IMDB_Movies_Cleaned_Dataset!A:A,insights!A269,IMDB_Movies_Cleaned_Dataset!I:I)</f>
        <v>5.9625000000000004</v>
      </c>
      <c r="C269">
        <v>0.309</v>
      </c>
      <c r="D269">
        <f>COUNTIF(IMDB_Movies_Cleaned_Dataset!A:A,insights!A269)</f>
        <v>8</v>
      </c>
    </row>
    <row r="270" spans="1:4">
      <c r="A270" t="s">
        <v>869</v>
      </c>
      <c r="B270">
        <f>AVERAGEIF(IMDB_Movies_Cleaned_Dataset!A:A,insights!A270,IMDB_Movies_Cleaned_Dataset!I:I)</f>
        <v>6.7</v>
      </c>
      <c r="C270">
        <v>0.6</v>
      </c>
      <c r="D270">
        <f>COUNTIF(IMDB_Movies_Cleaned_Dataset!A:A,insights!A270)</f>
        <v>4</v>
      </c>
    </row>
    <row r="271" spans="1:4">
      <c r="A271" t="s">
        <v>1020</v>
      </c>
      <c r="B271">
        <f>AVERAGEIF(IMDB_Movies_Cleaned_Dataset!A:A,insights!A271,IMDB_Movies_Cleaned_Dataset!I:I)</f>
        <v>7.3</v>
      </c>
      <c r="C271">
        <v>0.84899999999999998</v>
      </c>
      <c r="D271">
        <f>COUNTIF(IMDB_Movies_Cleaned_Dataset!A:A,insights!A271)</f>
        <v>3</v>
      </c>
    </row>
    <row r="272" spans="1:4">
      <c r="A272" t="s">
        <v>1832</v>
      </c>
      <c r="B272">
        <f>AVERAGEIF(IMDB_Movies_Cleaned_Dataset!A:A,insights!A272,IMDB_Movies_Cleaned_Dataset!I:I)</f>
        <v>7.0666666666666664</v>
      </c>
      <c r="C272">
        <v>0.76800000000000002</v>
      </c>
      <c r="D272">
        <f>COUNTIF(IMDB_Movies_Cleaned_Dataset!A:A,insights!A272)</f>
        <v>3</v>
      </c>
    </row>
    <row r="273" spans="1:4">
      <c r="A273" t="s">
        <v>2430</v>
      </c>
      <c r="B273">
        <f>AVERAGEIF(IMDB_Movies_Cleaned_Dataset!A:A,insights!A273,IMDB_Movies_Cleaned_Dataset!I:I)</f>
        <v>5.5</v>
      </c>
      <c r="C273">
        <v>0.17699999999999999</v>
      </c>
      <c r="D273">
        <f>COUNTIF(IMDB_Movies_Cleaned_Dataset!A:A,insights!A273)</f>
        <v>5</v>
      </c>
    </row>
    <row r="274" spans="1:4">
      <c r="A274" t="s">
        <v>2577</v>
      </c>
      <c r="B274">
        <f>AVERAGEIF(IMDB_Movies_Cleaned_Dataset!A:A,insights!A274,IMDB_Movies_Cleaned_Dataset!I:I)</f>
        <v>6.3</v>
      </c>
      <c r="C274">
        <v>0.42299999999999999</v>
      </c>
      <c r="D274">
        <f>COUNTIF(IMDB_Movies_Cleaned_Dataset!A:A,insights!A274)</f>
        <v>1</v>
      </c>
    </row>
    <row r="275" spans="1:4">
      <c r="A275" t="s">
        <v>943</v>
      </c>
      <c r="B275">
        <f>AVERAGEIF(IMDB_Movies_Cleaned_Dataset!A:A,insights!A275,IMDB_Movies_Cleaned_Dataset!I:I)</f>
        <v>6.3</v>
      </c>
      <c r="C275">
        <v>0.42299999999999999</v>
      </c>
      <c r="D275">
        <f>COUNTIF(IMDB_Movies_Cleaned_Dataset!A:A,insights!A275)</f>
        <v>4</v>
      </c>
    </row>
    <row r="276" spans="1:4">
      <c r="A276" t="s">
        <v>532</v>
      </c>
      <c r="B276">
        <f>AVERAGEIF(IMDB_Movies_Cleaned_Dataset!A:A,insights!A276,IMDB_Movies_Cleaned_Dataset!I:I)</f>
        <v>6.0750000000000002</v>
      </c>
      <c r="C276">
        <v>0.34699999999999998</v>
      </c>
      <c r="D276">
        <f>COUNTIF(IMDB_Movies_Cleaned_Dataset!A:A,insights!A276)</f>
        <v>8</v>
      </c>
    </row>
    <row r="277" spans="1:4">
      <c r="A277" t="s">
        <v>914</v>
      </c>
      <c r="B277">
        <f>AVERAGEIF(IMDB_Movies_Cleaned_Dataset!A:A,insights!A277,IMDB_Movies_Cleaned_Dataset!I:I)</f>
        <v>5.1999999999999993</v>
      </c>
      <c r="C277">
        <v>0.112</v>
      </c>
      <c r="D277">
        <f>COUNTIF(IMDB_Movies_Cleaned_Dataset!A:A,insights!A277)</f>
        <v>2</v>
      </c>
    </row>
    <row r="278" spans="1:4">
      <c r="A278" t="s">
        <v>4688</v>
      </c>
      <c r="B278">
        <f>AVERAGEIF(IMDB_Movies_Cleaned_Dataset!A:A,insights!A278,IMDB_Movies_Cleaned_Dataset!I:I)</f>
        <v>7</v>
      </c>
      <c r="C278">
        <v>0.72299999999999998</v>
      </c>
      <c r="D278">
        <f>COUNTIF(IMDB_Movies_Cleaned_Dataset!A:A,insights!A278)</f>
        <v>1</v>
      </c>
    </row>
    <row r="279" spans="1:4">
      <c r="A279" t="s">
        <v>2348</v>
      </c>
      <c r="B279">
        <f>AVERAGEIF(IMDB_Movies_Cleaned_Dataset!A:A,insights!A279,IMDB_Movies_Cleaned_Dataset!I:I)</f>
        <v>5.7799999999999994</v>
      </c>
      <c r="C279">
        <v>0.25</v>
      </c>
      <c r="D279">
        <f>COUNTIF(IMDB_Movies_Cleaned_Dataset!A:A,insights!A279)</f>
        <v>5</v>
      </c>
    </row>
    <row r="280" spans="1:4">
      <c r="A280" t="s">
        <v>415</v>
      </c>
      <c r="B280">
        <f>AVERAGEIF(IMDB_Movies_Cleaned_Dataset!A:A,insights!A280,IMDB_Movies_Cleaned_Dataset!I:I)</f>
        <v>7.1999999999999993</v>
      </c>
      <c r="C280">
        <v>0.81200000000000006</v>
      </c>
      <c r="D280">
        <f>COUNTIF(IMDB_Movies_Cleaned_Dataset!A:A,insights!A280)</f>
        <v>4</v>
      </c>
    </row>
    <row r="281" spans="1:4">
      <c r="A281" t="s">
        <v>741</v>
      </c>
      <c r="B281">
        <f>AVERAGEIF(IMDB_Movies_Cleaned_Dataset!A:A,insights!A281,IMDB_Movies_Cleaned_Dataset!I:I)</f>
        <v>7.55</v>
      </c>
      <c r="C281">
        <v>0.90900000000000003</v>
      </c>
      <c r="D281">
        <f>COUNTIF(IMDB_Movies_Cleaned_Dataset!A:A,insights!A281)</f>
        <v>2</v>
      </c>
    </row>
    <row r="282" spans="1:4">
      <c r="A282" t="s">
        <v>5910</v>
      </c>
      <c r="B282">
        <f>AVERAGEIF(IMDB_Movies_Cleaned_Dataset!A:A,insights!A282,IMDB_Movies_Cleaned_Dataset!I:I)</f>
        <v>7</v>
      </c>
      <c r="C282">
        <v>0.72299999999999998</v>
      </c>
      <c r="D282">
        <f>COUNTIF(IMDB_Movies_Cleaned_Dataset!A:A,insights!A282)</f>
        <v>1</v>
      </c>
    </row>
    <row r="283" spans="1:4">
      <c r="A283" t="s">
        <v>711</v>
      </c>
      <c r="B283">
        <f>AVERAGEIF(IMDB_Movies_Cleaned_Dataset!A:A,insights!A283,IMDB_Movies_Cleaned_Dataset!I:I)</f>
        <v>5.6749999999999998</v>
      </c>
      <c r="C283">
        <v>0.22800000000000001</v>
      </c>
      <c r="D283">
        <f>COUNTIF(IMDB_Movies_Cleaned_Dataset!A:A,insights!A283)</f>
        <v>4</v>
      </c>
    </row>
    <row r="284" spans="1:4">
      <c r="A284" t="s">
        <v>1363</v>
      </c>
      <c r="B284">
        <f>AVERAGEIF(IMDB_Movies_Cleaned_Dataset!A:A,insights!A284,IMDB_Movies_Cleaned_Dataset!I:I)</f>
        <v>7.3285714285714283</v>
      </c>
      <c r="C284">
        <v>0.871</v>
      </c>
      <c r="D284">
        <f>COUNTIF(IMDB_Movies_Cleaned_Dataset!A:A,insights!A284)</f>
        <v>7</v>
      </c>
    </row>
    <row r="285" spans="1:4">
      <c r="A285" t="s">
        <v>6119</v>
      </c>
      <c r="B285">
        <f>AVERAGEIF(IMDB_Movies_Cleaned_Dataset!A:A,insights!A285,IMDB_Movies_Cleaned_Dataset!I:I)</f>
        <v>5.2</v>
      </c>
      <c r="C285">
        <v>0.113</v>
      </c>
      <c r="D285">
        <f>COUNTIF(IMDB_Movies_Cleaned_Dataset!A:A,insights!A285)</f>
        <v>1</v>
      </c>
    </row>
    <row r="286" spans="1:4">
      <c r="A286" t="s">
        <v>5694</v>
      </c>
      <c r="B286">
        <f>AVERAGEIF(IMDB_Movies_Cleaned_Dataset!A:A,insights!A286,IMDB_Movies_Cleaned_Dataset!I:I)</f>
        <v>2.4</v>
      </c>
      <c r="C286">
        <v>1E-3</v>
      </c>
      <c r="D286">
        <f>COUNTIF(IMDB_Movies_Cleaned_Dataset!A:A,insights!A286)</f>
        <v>1</v>
      </c>
    </row>
    <row r="287" spans="1:4">
      <c r="A287" t="s">
        <v>292</v>
      </c>
      <c r="B287">
        <f>AVERAGEIF(IMDB_Movies_Cleaned_Dataset!A:A,insights!A287,IMDB_Movies_Cleaned_Dataset!I:I)</f>
        <v>6.3999999999999995</v>
      </c>
      <c r="C287">
        <v>0.46200000000000002</v>
      </c>
      <c r="D287">
        <f>COUNTIF(IMDB_Movies_Cleaned_Dataset!A:A,insights!A287)</f>
        <v>6</v>
      </c>
    </row>
    <row r="288" spans="1:4">
      <c r="A288" t="s">
        <v>197</v>
      </c>
      <c r="B288">
        <f>AVERAGEIF(IMDB_Movies_Cleaned_Dataset!A:A,insights!A288,IMDB_Movies_Cleaned_Dataset!I:I)</f>
        <v>7.166666666666667</v>
      </c>
      <c r="C288">
        <v>0.80900000000000005</v>
      </c>
      <c r="D288">
        <f>COUNTIF(IMDB_Movies_Cleaned_Dataset!A:A,insights!A288)</f>
        <v>3</v>
      </c>
    </row>
    <row r="289" spans="1:4">
      <c r="A289" t="s">
        <v>6196</v>
      </c>
      <c r="B289">
        <f>AVERAGEIF(IMDB_Movies_Cleaned_Dataset!A:A,insights!A289,IMDB_Movies_Cleaned_Dataset!I:I)</f>
        <v>5.7</v>
      </c>
      <c r="C289">
        <v>0.23100000000000001</v>
      </c>
      <c r="D289">
        <f>COUNTIF(IMDB_Movies_Cleaned_Dataset!A:A,insights!A289)</f>
        <v>1</v>
      </c>
    </row>
    <row r="290" spans="1:4">
      <c r="A290" t="s">
        <v>5634</v>
      </c>
      <c r="B290">
        <f>AVERAGEIF(IMDB_Movies_Cleaned_Dataset!A:A,insights!A290,IMDB_Movies_Cleaned_Dataset!I:I)</f>
        <v>7.9</v>
      </c>
      <c r="C290">
        <v>0.97</v>
      </c>
      <c r="D290">
        <f>COUNTIF(IMDB_Movies_Cleaned_Dataset!A:A,insights!A290)</f>
        <v>2</v>
      </c>
    </row>
    <row r="291" spans="1:4">
      <c r="A291" t="s">
        <v>1261</v>
      </c>
      <c r="B291">
        <f>AVERAGEIF(IMDB_Movies_Cleaned_Dataset!A:A,insights!A291,IMDB_Movies_Cleaned_Dataset!I:I)</f>
        <v>6.5</v>
      </c>
      <c r="C291">
        <v>0.504</v>
      </c>
      <c r="D291">
        <f>COUNTIF(IMDB_Movies_Cleaned_Dataset!A:A,insights!A291)</f>
        <v>1</v>
      </c>
    </row>
    <row r="292" spans="1:4">
      <c r="A292" t="s">
        <v>1026</v>
      </c>
      <c r="B292">
        <f>AVERAGEIF(IMDB_Movies_Cleaned_Dataset!A:A,insights!A292,IMDB_Movies_Cleaned_Dataset!I:I)</f>
        <v>6.2571428571428571</v>
      </c>
      <c r="C292">
        <v>0.42</v>
      </c>
      <c r="D292">
        <f>COUNTIF(IMDB_Movies_Cleaned_Dataset!A:A,insights!A292)</f>
        <v>7</v>
      </c>
    </row>
    <row r="293" spans="1:4">
      <c r="A293" t="s">
        <v>4815</v>
      </c>
      <c r="B293">
        <f>AVERAGEIF(IMDB_Movies_Cleaned_Dataset!A:A,insights!A293,IMDB_Movies_Cleaned_Dataset!I:I)</f>
        <v>7.1000000000000005</v>
      </c>
      <c r="C293">
        <v>0.79600000000000004</v>
      </c>
      <c r="D293">
        <f>COUNTIF(IMDB_Movies_Cleaned_Dataset!A:A,insights!A293)</f>
        <v>2</v>
      </c>
    </row>
    <row r="294" spans="1:4">
      <c r="A294" t="s">
        <v>6172</v>
      </c>
      <c r="B294">
        <f>AVERAGEIF(IMDB_Movies_Cleaned_Dataset!A:A,insights!A294,IMDB_Movies_Cleaned_Dataset!I:I)</f>
        <v>4.0999999999999996</v>
      </c>
      <c r="C294">
        <v>3.5000000000000003E-2</v>
      </c>
      <c r="D294">
        <f>COUNTIF(IMDB_Movies_Cleaned_Dataset!A:A,insights!A294)</f>
        <v>1</v>
      </c>
    </row>
    <row r="295" spans="1:4">
      <c r="A295" t="s">
        <v>87</v>
      </c>
      <c r="B295">
        <f>AVERAGEIF(IMDB_Movies_Cleaned_Dataset!A:A,insights!A295,IMDB_Movies_Cleaned_Dataset!I:I)</f>
        <v>6.8</v>
      </c>
      <c r="C295">
        <v>0.63800000000000001</v>
      </c>
      <c r="D295">
        <f>COUNTIF(IMDB_Movies_Cleaned_Dataset!A:A,insights!A295)</f>
        <v>1</v>
      </c>
    </row>
    <row r="296" spans="1:4">
      <c r="A296" t="s">
        <v>1803</v>
      </c>
      <c r="B296">
        <f>AVERAGEIF(IMDB_Movies_Cleaned_Dataset!A:A,insights!A296,IMDB_Movies_Cleaned_Dataset!I:I)</f>
        <v>6.4499999999999993</v>
      </c>
      <c r="C296">
        <v>0.49199999999999999</v>
      </c>
      <c r="D296">
        <f>COUNTIF(IMDB_Movies_Cleaned_Dataset!A:A,insights!A296)</f>
        <v>2</v>
      </c>
    </row>
    <row r="297" spans="1:4">
      <c r="A297" t="s">
        <v>47</v>
      </c>
      <c r="B297">
        <f>AVERAGEIF(IMDB_Movies_Cleaned_Dataset!A:A,insights!A297,IMDB_Movies_Cleaned_Dataset!I:I)</f>
        <v>7.6</v>
      </c>
      <c r="C297">
        <v>0.91500000000000004</v>
      </c>
      <c r="D297">
        <f>COUNTIF(IMDB_Movies_Cleaned_Dataset!A:A,insights!A297)</f>
        <v>2</v>
      </c>
    </row>
    <row r="298" spans="1:4">
      <c r="A298" t="s">
        <v>879</v>
      </c>
      <c r="B298">
        <f>AVERAGEIF(IMDB_Movies_Cleaned_Dataset!A:A,insights!A298,IMDB_Movies_Cleaned_Dataset!I:I)</f>
        <v>6.3666666666666671</v>
      </c>
      <c r="C298">
        <v>0.45900000000000002</v>
      </c>
      <c r="D298">
        <f>COUNTIF(IMDB_Movies_Cleaned_Dataset!A:A,insights!A298)</f>
        <v>3</v>
      </c>
    </row>
    <row r="299" spans="1:4">
      <c r="A299" t="s">
        <v>1912</v>
      </c>
      <c r="B299">
        <f>AVERAGEIF(IMDB_Movies_Cleaned_Dataset!A:A,insights!A299,IMDB_Movies_Cleaned_Dataset!I:I)</f>
        <v>4.0999999999999996</v>
      </c>
      <c r="C299">
        <v>3.5000000000000003E-2</v>
      </c>
      <c r="D299">
        <f>COUNTIF(IMDB_Movies_Cleaned_Dataset!A:A,insights!A299)</f>
        <v>1</v>
      </c>
    </row>
    <row r="300" spans="1:4">
      <c r="A300" t="s">
        <v>2827</v>
      </c>
      <c r="B300">
        <f>AVERAGEIF(IMDB_Movies_Cleaned_Dataset!A:A,insights!A300,IMDB_Movies_Cleaned_Dataset!I:I)</f>
        <v>6.58</v>
      </c>
      <c r="C300">
        <v>0.55100000000000005</v>
      </c>
      <c r="D300">
        <f>COUNTIF(IMDB_Movies_Cleaned_Dataset!A:A,insights!A300)</f>
        <v>5</v>
      </c>
    </row>
    <row r="301" spans="1:4">
      <c r="A301" t="s">
        <v>310</v>
      </c>
      <c r="B301">
        <f>AVERAGEIF(IMDB_Movies_Cleaned_Dataset!A:A,insights!A301,IMDB_Movies_Cleaned_Dataset!I:I)</f>
        <v>6.9375</v>
      </c>
      <c r="C301">
        <v>0.71399999999999997</v>
      </c>
      <c r="D301">
        <f>COUNTIF(IMDB_Movies_Cleaned_Dataset!A:A,insights!A301)</f>
        <v>8</v>
      </c>
    </row>
    <row r="302" spans="1:4">
      <c r="A302" t="s">
        <v>1143</v>
      </c>
      <c r="B302">
        <f>AVERAGEIF(IMDB_Movies_Cleaned_Dataset!A:A,insights!A302,IMDB_Movies_Cleaned_Dataset!I:I)</f>
        <v>6.9375000000000009</v>
      </c>
      <c r="C302">
        <v>0.71399999999999997</v>
      </c>
      <c r="D302">
        <f>COUNTIF(IMDB_Movies_Cleaned_Dataset!A:A,insights!A302)</f>
        <v>8</v>
      </c>
    </row>
    <row r="303" spans="1:4">
      <c r="A303" t="s">
        <v>697</v>
      </c>
      <c r="B303">
        <f>AVERAGEIF(IMDB_Movies_Cleaned_Dataset!A:A,insights!A303,IMDB_Movies_Cleaned_Dataset!I:I)</f>
        <v>6</v>
      </c>
      <c r="C303">
        <v>0.312</v>
      </c>
      <c r="D303">
        <f>COUNTIF(IMDB_Movies_Cleaned_Dataset!A:A,insights!A303)</f>
        <v>6</v>
      </c>
    </row>
    <row r="304" spans="1:4">
      <c r="A304" t="s">
        <v>3971</v>
      </c>
      <c r="B304">
        <f>AVERAGEIF(IMDB_Movies_Cleaned_Dataset!A:A,insights!A304,IMDB_Movies_Cleaned_Dataset!I:I)</f>
        <v>6.55</v>
      </c>
      <c r="C304">
        <v>0.54200000000000004</v>
      </c>
      <c r="D304">
        <f>COUNTIF(IMDB_Movies_Cleaned_Dataset!A:A,insights!A304)</f>
        <v>2</v>
      </c>
    </row>
    <row r="305" spans="1:4">
      <c r="A305" t="s">
        <v>255</v>
      </c>
      <c r="B305">
        <f>AVERAGEIF(IMDB_Movies_Cleaned_Dataset!A:A,insights!A305,IMDB_Movies_Cleaned_Dataset!I:I)</f>
        <v>6.5769230769230758</v>
      </c>
      <c r="C305">
        <v>0.55100000000000005</v>
      </c>
      <c r="D305">
        <f>COUNTIF(IMDB_Movies_Cleaned_Dataset!A:A,insights!A305)</f>
        <v>13</v>
      </c>
    </row>
    <row r="306" spans="1:4">
      <c r="A306" t="s">
        <v>143</v>
      </c>
      <c r="B306">
        <f>AVERAGEIF(IMDB_Movies_Cleaned_Dataset!A:A,insights!A306,IMDB_Movies_Cleaned_Dataset!I:I)</f>
        <v>6.4333333333333336</v>
      </c>
      <c r="C306">
        <v>0.49</v>
      </c>
      <c r="D306">
        <f>COUNTIF(IMDB_Movies_Cleaned_Dataset!A:A,insights!A306)</f>
        <v>3</v>
      </c>
    </row>
    <row r="307" spans="1:4">
      <c r="A307" t="s">
        <v>450</v>
      </c>
      <c r="B307">
        <f>AVERAGEIF(IMDB_Movies_Cleaned_Dataset!A:A,insights!A307,IMDB_Movies_Cleaned_Dataset!I:I)</f>
        <v>6.25</v>
      </c>
      <c r="C307">
        <v>0.41799999999999998</v>
      </c>
      <c r="D307">
        <f>COUNTIF(IMDB_Movies_Cleaned_Dataset!A:A,insights!A307)</f>
        <v>6</v>
      </c>
    </row>
    <row r="308" spans="1:4">
      <c r="A308" t="s">
        <v>5494</v>
      </c>
      <c r="B308">
        <f>AVERAGEIF(IMDB_Movies_Cleaned_Dataset!A:A,insights!A308,IMDB_Movies_Cleaned_Dataset!I:I)</f>
        <v>6.6</v>
      </c>
      <c r="C308">
        <v>0.55300000000000005</v>
      </c>
      <c r="D308">
        <f>COUNTIF(IMDB_Movies_Cleaned_Dataset!A:A,insights!A308)</f>
        <v>1</v>
      </c>
    </row>
    <row r="309" spans="1:4">
      <c r="A309" t="s">
        <v>1420</v>
      </c>
      <c r="B309">
        <f>AVERAGEIF(IMDB_Movies_Cleaned_Dataset!A:A,insights!A309,IMDB_Movies_Cleaned_Dataset!I:I)</f>
        <v>7</v>
      </c>
      <c r="C309">
        <v>0.72299999999999998</v>
      </c>
      <c r="D309">
        <f>COUNTIF(IMDB_Movies_Cleaned_Dataset!A:A,insights!A309)</f>
        <v>3</v>
      </c>
    </row>
    <row r="310" spans="1:4">
      <c r="A310" t="s">
        <v>2682</v>
      </c>
      <c r="B310">
        <f>AVERAGEIF(IMDB_Movies_Cleaned_Dataset!A:A,insights!A310,IMDB_Movies_Cleaned_Dataset!I:I)</f>
        <v>5.8999999999999995</v>
      </c>
      <c r="C310">
        <v>0.27100000000000002</v>
      </c>
      <c r="D310">
        <f>COUNTIF(IMDB_Movies_Cleaned_Dataset!A:A,insights!A310)</f>
        <v>4</v>
      </c>
    </row>
    <row r="311" spans="1:4">
      <c r="A311" t="s">
        <v>2291</v>
      </c>
      <c r="B311">
        <f>AVERAGEIF(IMDB_Movies_Cleaned_Dataset!A:A,insights!A311,IMDB_Movies_Cleaned_Dataset!I:I)</f>
        <v>6.2</v>
      </c>
      <c r="C311">
        <v>0.39100000000000001</v>
      </c>
      <c r="D311">
        <f>COUNTIF(IMDB_Movies_Cleaned_Dataset!A:A,insights!A311)</f>
        <v>2</v>
      </c>
    </row>
    <row r="312" spans="1:4">
      <c r="A312" t="s">
        <v>76</v>
      </c>
      <c r="B312">
        <f>AVERAGEIF(IMDB_Movies_Cleaned_Dataset!A:A,insights!A312,IMDB_Movies_Cleaned_Dataset!I:I)</f>
        <v>6.4</v>
      </c>
      <c r="C312">
        <v>0.46400000000000002</v>
      </c>
      <c r="D312">
        <f>COUNTIF(IMDB_Movies_Cleaned_Dataset!A:A,insights!A312)</f>
        <v>1</v>
      </c>
    </row>
    <row r="313" spans="1:4">
      <c r="A313" t="s">
        <v>1460</v>
      </c>
      <c r="B313">
        <f>AVERAGEIF(IMDB_Movies_Cleaned_Dataset!A:A,insights!A313,IMDB_Movies_Cleaned_Dataset!I:I)</f>
        <v>6.3</v>
      </c>
      <c r="C313">
        <v>0.42299999999999999</v>
      </c>
      <c r="D313">
        <f>COUNTIF(IMDB_Movies_Cleaned_Dataset!A:A,insights!A313)</f>
        <v>1</v>
      </c>
    </row>
    <row r="314" spans="1:4">
      <c r="A314" t="s">
        <v>362</v>
      </c>
      <c r="B314">
        <f>AVERAGEIF(IMDB_Movies_Cleaned_Dataset!A:A,insights!A314,IMDB_Movies_Cleaned_Dataset!I:I)</f>
        <v>6.6</v>
      </c>
      <c r="C314">
        <v>0.55300000000000005</v>
      </c>
      <c r="D314">
        <f>COUNTIF(IMDB_Movies_Cleaned_Dataset!A:A,insights!A314)</f>
        <v>5</v>
      </c>
    </row>
    <row r="315" spans="1:4">
      <c r="A315" t="s">
        <v>1110</v>
      </c>
      <c r="B315">
        <f>AVERAGEIF(IMDB_Movies_Cleaned_Dataset!A:A,insights!A315,IMDB_Movies_Cleaned_Dataset!I:I)</f>
        <v>5.35</v>
      </c>
      <c r="C315">
        <v>0.152</v>
      </c>
      <c r="D315">
        <f>COUNTIF(IMDB_Movies_Cleaned_Dataset!A:A,insights!A315)</f>
        <v>4</v>
      </c>
    </row>
    <row r="316" spans="1:4">
      <c r="A316" t="s">
        <v>2553</v>
      </c>
      <c r="B316">
        <f>AVERAGEIF(IMDB_Movies_Cleaned_Dataset!A:A,insights!A316,IMDB_Movies_Cleaned_Dataset!I:I)</f>
        <v>7.7666666666666657</v>
      </c>
      <c r="C316">
        <v>0.95699999999999996</v>
      </c>
      <c r="D316">
        <f>COUNTIF(IMDB_Movies_Cleaned_Dataset!A:A,insights!A316)</f>
        <v>3</v>
      </c>
    </row>
    <row r="317" spans="1:4">
      <c r="A317" t="s">
        <v>439</v>
      </c>
      <c r="B317">
        <f>AVERAGEIF(IMDB_Movies_Cleaned_Dataset!A:A,insights!A317,IMDB_Movies_Cleaned_Dataset!I:I)</f>
        <v>7.4</v>
      </c>
      <c r="C317">
        <v>0.875</v>
      </c>
      <c r="D317">
        <f>COUNTIF(IMDB_Movies_Cleaned_Dataset!A:A,insights!A317)</f>
        <v>1</v>
      </c>
    </row>
    <row r="318" spans="1:4">
      <c r="A318" t="s">
        <v>702</v>
      </c>
      <c r="B318">
        <f>AVERAGEIF(IMDB_Movies_Cleaned_Dataset!A:A,insights!A318,IMDB_Movies_Cleaned_Dataset!I:I)</f>
        <v>7.9749999999999996</v>
      </c>
      <c r="C318">
        <v>0.97699999999999998</v>
      </c>
      <c r="D318">
        <f>COUNTIF(IMDB_Movies_Cleaned_Dataset!A:A,insights!A318)</f>
        <v>4</v>
      </c>
    </row>
    <row r="319" spans="1:4">
      <c r="A319" t="s">
        <v>265</v>
      </c>
      <c r="B319">
        <f>AVERAGEIF(IMDB_Movies_Cleaned_Dataset!A:A,insights!A319,IMDB_Movies_Cleaned_Dataset!I:I)</f>
        <v>5.3000000000000007</v>
      </c>
      <c r="C319">
        <v>0.15</v>
      </c>
      <c r="D319">
        <f>COUNTIF(IMDB_Movies_Cleaned_Dataset!A:A,insights!A319)</f>
        <v>4</v>
      </c>
    </row>
    <row r="320" spans="1:4">
      <c r="A320" t="s">
        <v>193</v>
      </c>
      <c r="B320">
        <f>AVERAGEIF(IMDB_Movies_Cleaned_Dataset!A:A,insights!A320,IMDB_Movies_Cleaned_Dataset!I:I)</f>
        <v>5.95</v>
      </c>
      <c r="C320">
        <v>0.30099999999999999</v>
      </c>
      <c r="D320">
        <f>COUNTIF(IMDB_Movies_Cleaned_Dataset!A:A,insights!A320)</f>
        <v>8</v>
      </c>
    </row>
    <row r="321" spans="1:4">
      <c r="A321" t="s">
        <v>578</v>
      </c>
      <c r="B321">
        <f>AVERAGEIF(IMDB_Movies_Cleaned_Dataset!A:A,insights!A321,IMDB_Movies_Cleaned_Dataset!I:I)</f>
        <v>6</v>
      </c>
      <c r="C321">
        <v>0.312</v>
      </c>
      <c r="D321">
        <f>COUNTIF(IMDB_Movies_Cleaned_Dataset!A:A,insights!A321)</f>
        <v>1</v>
      </c>
    </row>
    <row r="322" spans="1:4">
      <c r="A322" t="s">
        <v>1382</v>
      </c>
      <c r="B322">
        <f>AVERAGEIF(IMDB_Movies_Cleaned_Dataset!A:A,insights!A322,IMDB_Movies_Cleaned_Dataset!I:I)</f>
        <v>6.05</v>
      </c>
      <c r="C322">
        <v>0.34</v>
      </c>
      <c r="D322">
        <f>COUNTIF(IMDB_Movies_Cleaned_Dataset!A:A,insights!A322)</f>
        <v>2</v>
      </c>
    </row>
    <row r="323" spans="1:4">
      <c r="A323" t="s">
        <v>478</v>
      </c>
      <c r="B323">
        <f>AVERAGEIF(IMDB_Movies_Cleaned_Dataset!A:A,insights!A323,IMDB_Movies_Cleaned_Dataset!I:I)</f>
        <v>6.7799999999999994</v>
      </c>
      <c r="C323">
        <v>0.63700000000000001</v>
      </c>
      <c r="D323">
        <f>COUNTIF(IMDB_Movies_Cleaned_Dataset!A:A,insights!A323)</f>
        <v>5</v>
      </c>
    </row>
    <row r="324" spans="1:4">
      <c r="A324" t="s">
        <v>669</v>
      </c>
      <c r="B324">
        <f>AVERAGEIF(IMDB_Movies_Cleaned_Dataset!A:A,insights!A324,IMDB_Movies_Cleaned_Dataset!I:I)</f>
        <v>6.625</v>
      </c>
      <c r="C324">
        <v>0.58299999999999996</v>
      </c>
      <c r="D324">
        <f>COUNTIF(IMDB_Movies_Cleaned_Dataset!A:A,insights!A324)</f>
        <v>4</v>
      </c>
    </row>
    <row r="325" spans="1:4">
      <c r="A325" t="s">
        <v>1127</v>
      </c>
      <c r="B325">
        <f>AVERAGEIF(IMDB_Movies_Cleaned_Dataset!A:A,insights!A325,IMDB_Movies_Cleaned_Dataset!I:I)</f>
        <v>5.85</v>
      </c>
      <c r="C325">
        <v>0.27</v>
      </c>
      <c r="D325">
        <f>COUNTIF(IMDB_Movies_Cleaned_Dataset!A:A,insights!A325)</f>
        <v>4</v>
      </c>
    </row>
    <row r="326" spans="1:4">
      <c r="A326" t="s">
        <v>1673</v>
      </c>
      <c r="B326">
        <f>AVERAGEIF(IMDB_Movies_Cleaned_Dataset!A:A,insights!A326,IMDB_Movies_Cleaned_Dataset!I:I)</f>
        <v>6.6749999999999998</v>
      </c>
      <c r="C326">
        <v>0.59599999999999997</v>
      </c>
      <c r="D326">
        <f>COUNTIF(IMDB_Movies_Cleaned_Dataset!A:A,insights!A326)</f>
        <v>4</v>
      </c>
    </row>
    <row r="327" spans="1:4">
      <c r="A327" t="s">
        <v>5313</v>
      </c>
      <c r="B327">
        <f>AVERAGEIF(IMDB_Movies_Cleaned_Dataset!A:A,insights!A327,IMDB_Movies_Cleaned_Dataset!I:I)</f>
        <v>6.3</v>
      </c>
      <c r="C327">
        <v>0.42299999999999999</v>
      </c>
      <c r="D327">
        <f>COUNTIF(IMDB_Movies_Cleaned_Dataset!A:A,insights!A327)</f>
        <v>1</v>
      </c>
    </row>
    <row r="328" spans="1:4">
      <c r="A328" t="s">
        <v>1591</v>
      </c>
      <c r="B328">
        <f>AVERAGEIF(IMDB_Movies_Cleaned_Dataset!A:A,insights!A328,IMDB_Movies_Cleaned_Dataset!I:I)</f>
        <v>5.26</v>
      </c>
      <c r="C328">
        <v>0.127</v>
      </c>
      <c r="D328">
        <f>COUNTIF(IMDB_Movies_Cleaned_Dataset!A:A,insights!A328)</f>
        <v>5</v>
      </c>
    </row>
    <row r="329" spans="1:4">
      <c r="A329" t="s">
        <v>2368</v>
      </c>
      <c r="B329">
        <f>AVERAGEIF(IMDB_Movies_Cleaned_Dataset!A:A,insights!A329,IMDB_Movies_Cleaned_Dataset!I:I)</f>
        <v>6.6000000000000005</v>
      </c>
      <c r="C329">
        <v>0.58099999999999996</v>
      </c>
      <c r="D329">
        <f>COUNTIF(IMDB_Movies_Cleaned_Dataset!A:A,insights!A329)</f>
        <v>3</v>
      </c>
    </row>
    <row r="330" spans="1:4">
      <c r="A330" t="s">
        <v>4994</v>
      </c>
      <c r="B330">
        <f>AVERAGEIF(IMDB_Movies_Cleaned_Dataset!A:A,insights!A330,IMDB_Movies_Cleaned_Dataset!I:I)</f>
        <v>6.5</v>
      </c>
      <c r="C330">
        <v>0.504</v>
      </c>
      <c r="D330">
        <f>COUNTIF(IMDB_Movies_Cleaned_Dataset!A:A,insights!A330)</f>
        <v>1</v>
      </c>
    </row>
    <row r="331" spans="1:4">
      <c r="A331" t="s">
        <v>6207</v>
      </c>
      <c r="B331">
        <f>AVERAGEIF(IMDB_Movies_Cleaned_Dataset!A:A,insights!A331,IMDB_Movies_Cleaned_Dataset!I:I)</f>
        <v>3.6</v>
      </c>
      <c r="C331">
        <v>0.02</v>
      </c>
      <c r="D331">
        <f>COUNTIF(IMDB_Movies_Cleaned_Dataset!A:A,insights!A331)</f>
        <v>1</v>
      </c>
    </row>
    <row r="332" spans="1:4">
      <c r="A332" t="s">
        <v>6177</v>
      </c>
      <c r="B332">
        <f>AVERAGEIF(IMDB_Movies_Cleaned_Dataset!A:A,insights!A332,IMDB_Movies_Cleaned_Dataset!I:I)</f>
        <v>5.8</v>
      </c>
      <c r="C332">
        <v>0.251</v>
      </c>
      <c r="D332">
        <f>COUNTIF(IMDB_Movies_Cleaned_Dataset!A:A,insights!A332)</f>
        <v>1</v>
      </c>
    </row>
    <row r="333" spans="1:4">
      <c r="A333" t="s">
        <v>247</v>
      </c>
      <c r="B333">
        <f>AVERAGEIF(IMDB_Movies_Cleaned_Dataset!A:A,insights!A333,IMDB_Movies_Cleaned_Dataset!I:I)</f>
        <v>6.2444444444444445</v>
      </c>
      <c r="C333">
        <v>0.41699999999999998</v>
      </c>
      <c r="D333">
        <f>COUNTIF(IMDB_Movies_Cleaned_Dataset!A:A,insights!A333)</f>
        <v>9</v>
      </c>
    </row>
    <row r="334" spans="1:4">
      <c r="A334" t="s">
        <v>5960</v>
      </c>
      <c r="B334">
        <f>AVERAGEIF(IMDB_Movies_Cleaned_Dataset!A:A,insights!A334,IMDB_Movies_Cleaned_Dataset!I:I)</f>
        <v>6.1</v>
      </c>
      <c r="C334">
        <v>0.35099999999999998</v>
      </c>
      <c r="D334">
        <f>COUNTIF(IMDB_Movies_Cleaned_Dataset!A:A,insights!A334)</f>
        <v>1</v>
      </c>
    </row>
    <row r="335" spans="1:4">
      <c r="A335" t="s">
        <v>3080</v>
      </c>
      <c r="B335">
        <f>AVERAGEIF(IMDB_Movies_Cleaned_Dataset!A:A,insights!A335,IMDB_Movies_Cleaned_Dataset!I:I)</f>
        <v>5.8999999999999995</v>
      </c>
      <c r="C335">
        <v>0.27100000000000002</v>
      </c>
      <c r="D335">
        <f>COUNTIF(IMDB_Movies_Cleaned_Dataset!A:A,insights!A335)</f>
        <v>4</v>
      </c>
    </row>
    <row r="336" spans="1:4">
      <c r="A336" t="s">
        <v>1048</v>
      </c>
      <c r="B336">
        <f>AVERAGEIF(IMDB_Movies_Cleaned_Dataset!A:A,insights!A336,IMDB_Movies_Cleaned_Dataset!I:I)</f>
        <v>6.4</v>
      </c>
      <c r="C336">
        <v>0.46400000000000002</v>
      </c>
      <c r="D336">
        <f>COUNTIF(IMDB_Movies_Cleaned_Dataset!A:A,insights!A336)</f>
        <v>1</v>
      </c>
    </row>
    <row r="337" spans="1:4">
      <c r="A337" t="s">
        <v>101</v>
      </c>
      <c r="B337">
        <f>AVERAGEIF(IMDB_Movies_Cleaned_Dataset!A:A,insights!A337,IMDB_Movies_Cleaned_Dataset!I:I)</f>
        <v>6.2</v>
      </c>
      <c r="C337">
        <v>0.39100000000000001</v>
      </c>
      <c r="D337">
        <f>COUNTIF(IMDB_Movies_Cleaned_Dataset!A:A,insights!A337)</f>
        <v>3</v>
      </c>
    </row>
    <row r="338" spans="1:4">
      <c r="A338" t="s">
        <v>5969</v>
      </c>
      <c r="B338">
        <f>AVERAGEIF(IMDB_Movies_Cleaned_Dataset!A:A,insights!A338,IMDB_Movies_Cleaned_Dataset!I:I)</f>
        <v>5.6</v>
      </c>
      <c r="C338">
        <v>0.19700000000000001</v>
      </c>
      <c r="D338">
        <f>COUNTIF(IMDB_Movies_Cleaned_Dataset!A:A,insights!A338)</f>
        <v>1</v>
      </c>
    </row>
    <row r="339" spans="1:4">
      <c r="A339" t="s">
        <v>186</v>
      </c>
      <c r="B339">
        <f>AVERAGEIF(IMDB_Movies_Cleaned_Dataset!A:A,insights!A339,IMDB_Movies_Cleaned_Dataset!I:I)</f>
        <v>6.5</v>
      </c>
      <c r="C339">
        <v>0.504</v>
      </c>
      <c r="D339">
        <f>COUNTIF(IMDB_Movies_Cleaned_Dataset!A:A,insights!A339)</f>
        <v>3</v>
      </c>
    </row>
    <row r="340" spans="1:4">
      <c r="A340" t="s">
        <v>6018</v>
      </c>
      <c r="B340">
        <f>AVERAGEIF(IMDB_Movies_Cleaned_Dataset!A:A,insights!A340,IMDB_Movies_Cleaned_Dataset!I:I)</f>
        <v>6</v>
      </c>
      <c r="C340">
        <v>0.312</v>
      </c>
      <c r="D340">
        <f>COUNTIF(IMDB_Movies_Cleaned_Dataset!A:A,insights!A340)</f>
        <v>1</v>
      </c>
    </row>
    <row r="341" spans="1:4">
      <c r="A341" t="s">
        <v>2137</v>
      </c>
      <c r="B341">
        <f>AVERAGEIF(IMDB_Movies_Cleaned_Dataset!A:A,insights!A341,IMDB_Movies_Cleaned_Dataset!I:I)</f>
        <v>6.05</v>
      </c>
      <c r="C341">
        <v>0.34</v>
      </c>
      <c r="D341">
        <f>COUNTIF(IMDB_Movies_Cleaned_Dataset!A:A,insights!A341)</f>
        <v>4</v>
      </c>
    </row>
    <row r="342" spans="1:4">
      <c r="A342" t="s">
        <v>5888</v>
      </c>
      <c r="B342">
        <f>AVERAGEIF(IMDB_Movies_Cleaned_Dataset!A:A,insights!A342,IMDB_Movies_Cleaned_Dataset!I:I)</f>
        <v>5.4</v>
      </c>
      <c r="C342">
        <v>0.155</v>
      </c>
      <c r="D342">
        <f>COUNTIF(IMDB_Movies_Cleaned_Dataset!A:A,insights!A342)</f>
        <v>1</v>
      </c>
    </row>
    <row r="343" spans="1:4">
      <c r="A343" t="s">
        <v>5685</v>
      </c>
      <c r="B343">
        <f>AVERAGEIF(IMDB_Movies_Cleaned_Dataset!A:A,insights!A343,IMDB_Movies_Cleaned_Dataset!I:I)</f>
        <v>6.5</v>
      </c>
      <c r="C343">
        <v>0.504</v>
      </c>
      <c r="D343">
        <f>COUNTIF(IMDB_Movies_Cleaned_Dataset!A:A,insights!A343)</f>
        <v>1</v>
      </c>
    </row>
    <row r="344" spans="1:4">
      <c r="A344" t="s">
        <v>2799</v>
      </c>
      <c r="B344">
        <f>AVERAGEIF(IMDB_Movies_Cleaned_Dataset!A:A,insights!A344,IMDB_Movies_Cleaned_Dataset!I:I)</f>
        <v>6.5500000000000007</v>
      </c>
      <c r="C344">
        <v>0.54200000000000004</v>
      </c>
      <c r="D344">
        <f>COUNTIF(IMDB_Movies_Cleaned_Dataset!A:A,insights!A344)</f>
        <v>4</v>
      </c>
    </row>
    <row r="345" spans="1:4">
      <c r="A345" t="s">
        <v>671</v>
      </c>
      <c r="B345">
        <f>AVERAGEIF(IMDB_Movies_Cleaned_Dataset!A:A,insights!A345,IMDB_Movies_Cleaned_Dataset!I:I)</f>
        <v>5.9</v>
      </c>
      <c r="C345">
        <v>0.27100000000000002</v>
      </c>
      <c r="D345">
        <f>COUNTIF(IMDB_Movies_Cleaned_Dataset!A:A,insights!A345)</f>
        <v>2</v>
      </c>
    </row>
    <row r="346" spans="1:4">
      <c r="A346" t="s">
        <v>342</v>
      </c>
      <c r="B346">
        <f>AVERAGEIF(IMDB_Movies_Cleaned_Dataset!A:A,insights!A346,IMDB_Movies_Cleaned_Dataset!I:I)</f>
        <v>7.7333333333333334</v>
      </c>
      <c r="C346">
        <v>0.95299999999999996</v>
      </c>
      <c r="D346">
        <f>COUNTIF(IMDB_Movies_Cleaned_Dataset!A:A,insights!A346)</f>
        <v>3</v>
      </c>
    </row>
    <row r="347" spans="1:4">
      <c r="A347" t="s">
        <v>968</v>
      </c>
      <c r="B347">
        <f>AVERAGEIF(IMDB_Movies_Cleaned_Dataset!A:A,insights!A347,IMDB_Movies_Cleaned_Dataset!I:I)</f>
        <v>6.166666666666667</v>
      </c>
      <c r="C347">
        <v>0.38600000000000001</v>
      </c>
      <c r="D347">
        <f>COUNTIF(IMDB_Movies_Cleaned_Dataset!A:A,insights!A347)</f>
        <v>3</v>
      </c>
    </row>
    <row r="348" spans="1:4">
      <c r="A348" t="s">
        <v>1045</v>
      </c>
      <c r="B348">
        <f>AVERAGEIF(IMDB_Movies_Cleaned_Dataset!A:A,insights!A348,IMDB_Movies_Cleaned_Dataset!I:I)</f>
        <v>5.6000000000000005</v>
      </c>
      <c r="C348">
        <v>0.219</v>
      </c>
      <c r="D348">
        <f>COUNTIF(IMDB_Movies_Cleaned_Dataset!A:A,insights!A348)</f>
        <v>3</v>
      </c>
    </row>
    <row r="349" spans="1:4">
      <c r="A349" t="s">
        <v>50</v>
      </c>
      <c r="B349">
        <f>AVERAGEIF(IMDB_Movies_Cleaned_Dataset!A:A,insights!A349,IMDB_Movies_Cleaned_Dataset!I:I)</f>
        <v>7.2052631578947368</v>
      </c>
      <c r="C349">
        <v>0.84099999999999997</v>
      </c>
      <c r="D349">
        <f>COUNTIF(IMDB_Movies_Cleaned_Dataset!A:A,insights!A349)</f>
        <v>19</v>
      </c>
    </row>
    <row r="350" spans="1:4">
      <c r="A350" t="s">
        <v>426</v>
      </c>
      <c r="B350">
        <f>AVERAGEIF(IMDB_Movies_Cleaned_Dataset!A:A,insights!A350,IMDB_Movies_Cleaned_Dataset!I:I)</f>
        <v>6.8000000000000007</v>
      </c>
      <c r="C350">
        <v>0.63800000000000001</v>
      </c>
      <c r="D350">
        <f>COUNTIF(IMDB_Movies_Cleaned_Dataset!A:A,insights!A350)</f>
        <v>4</v>
      </c>
    </row>
    <row r="351" spans="1:4">
      <c r="A351" t="s">
        <v>1200</v>
      </c>
      <c r="B351">
        <f>AVERAGEIF(IMDB_Movies_Cleaned_Dataset!A:A,insights!A351,IMDB_Movies_Cleaned_Dataset!I:I)</f>
        <v>7.8000000000000007</v>
      </c>
      <c r="C351">
        <v>0.96699999999999997</v>
      </c>
      <c r="D351">
        <f>COUNTIF(IMDB_Movies_Cleaned_Dataset!A:A,insights!A351)</f>
        <v>2</v>
      </c>
    </row>
    <row r="352" spans="1:4">
      <c r="A352" t="s">
        <v>1053</v>
      </c>
      <c r="B352">
        <f>AVERAGEIF(IMDB_Movies_Cleaned_Dataset!A:A,insights!A352,IMDB_Movies_Cleaned_Dataset!I:I)</f>
        <v>6.3</v>
      </c>
      <c r="C352">
        <v>0.42299999999999999</v>
      </c>
      <c r="D352">
        <f>COUNTIF(IMDB_Movies_Cleaned_Dataset!A:A,insights!A352)</f>
        <v>3</v>
      </c>
    </row>
    <row r="353" spans="1:4">
      <c r="A353" t="s">
        <v>1458</v>
      </c>
      <c r="B353">
        <f>AVERAGEIF(IMDB_Movies_Cleaned_Dataset!A:A,insights!A353,IMDB_Movies_Cleaned_Dataset!I:I)</f>
        <v>6.8666666666666671</v>
      </c>
      <c r="C353">
        <v>0.67800000000000005</v>
      </c>
      <c r="D353">
        <f>COUNTIF(IMDB_Movies_Cleaned_Dataset!A:A,insights!A353)</f>
        <v>3</v>
      </c>
    </row>
    <row r="354" spans="1:4">
      <c r="A354" t="s">
        <v>1745</v>
      </c>
      <c r="B354">
        <f>AVERAGEIF(IMDB_Movies_Cleaned_Dataset!A:A,insights!A354,IMDB_Movies_Cleaned_Dataset!I:I)</f>
        <v>5.35</v>
      </c>
      <c r="C354">
        <v>0.152</v>
      </c>
      <c r="D354">
        <f>COUNTIF(IMDB_Movies_Cleaned_Dataset!A:A,insights!A354)</f>
        <v>2</v>
      </c>
    </row>
    <row r="355" spans="1:4">
      <c r="A355" t="s">
        <v>1431</v>
      </c>
      <c r="B355">
        <f>AVERAGEIF(IMDB_Movies_Cleaned_Dataset!A:A,insights!A355,IMDB_Movies_Cleaned_Dataset!I:I)</f>
        <v>6.8833333333333329</v>
      </c>
      <c r="C355">
        <v>0.68</v>
      </c>
      <c r="D355">
        <f>COUNTIF(IMDB_Movies_Cleaned_Dataset!A:A,insights!A355)</f>
        <v>6</v>
      </c>
    </row>
    <row r="356" spans="1:4">
      <c r="A356" t="s">
        <v>1989</v>
      </c>
      <c r="B356">
        <f>AVERAGEIF(IMDB_Movies_Cleaned_Dataset!A:A,insights!A356,IMDB_Movies_Cleaned_Dataset!I:I)</f>
        <v>5.65</v>
      </c>
      <c r="C356">
        <v>0.223</v>
      </c>
      <c r="D356">
        <f>COUNTIF(IMDB_Movies_Cleaned_Dataset!A:A,insights!A356)</f>
        <v>2</v>
      </c>
    </row>
    <row r="357" spans="1:4">
      <c r="A357" t="s">
        <v>6135</v>
      </c>
      <c r="B357">
        <f>AVERAGEIF(IMDB_Movies_Cleaned_Dataset!A:A,insights!A357,IMDB_Movies_Cleaned_Dataset!I:I)</f>
        <v>5.0999999999999996</v>
      </c>
      <c r="C357">
        <v>9.7000000000000003E-2</v>
      </c>
      <c r="D357">
        <f>COUNTIF(IMDB_Movies_Cleaned_Dataset!A:A,insights!A357)</f>
        <v>1</v>
      </c>
    </row>
    <row r="358" spans="1:4">
      <c r="A358" t="s">
        <v>4191</v>
      </c>
      <c r="B358">
        <f>AVERAGEIF(IMDB_Movies_Cleaned_Dataset!A:A,insights!A358,IMDB_Movies_Cleaned_Dataset!I:I)</f>
        <v>7.3249999999999993</v>
      </c>
      <c r="C358">
        <v>0.86899999999999999</v>
      </c>
      <c r="D358">
        <f>COUNTIF(IMDB_Movies_Cleaned_Dataset!A:A,insights!A358)</f>
        <v>4</v>
      </c>
    </row>
    <row r="359" spans="1:4">
      <c r="A359" t="s">
        <v>1466</v>
      </c>
      <c r="B359">
        <f>AVERAGEIF(IMDB_Movies_Cleaned_Dataset!A:A,insights!A359,IMDB_Movies_Cleaned_Dataset!I:I)</f>
        <v>6.4666666666666659</v>
      </c>
      <c r="C359">
        <v>0.501</v>
      </c>
      <c r="D359">
        <f>COUNTIF(IMDB_Movies_Cleaned_Dataset!A:A,insights!A359)</f>
        <v>3</v>
      </c>
    </row>
    <row r="360" spans="1:4">
      <c r="A360" t="s">
        <v>6255</v>
      </c>
      <c r="B360">
        <f>AVERAGEIF(IMDB_Movies_Cleaned_Dataset!A:A,insights!A360,IMDB_Movies_Cleaned_Dataset!I:I)</f>
        <v>6.1</v>
      </c>
      <c r="C360">
        <v>0.35099999999999998</v>
      </c>
      <c r="D360">
        <f>COUNTIF(IMDB_Movies_Cleaned_Dataset!A:A,insights!A360)</f>
        <v>1</v>
      </c>
    </row>
    <row r="361" spans="1:4">
      <c r="A361" t="s">
        <v>1539</v>
      </c>
      <c r="B361">
        <f>AVERAGEIF(IMDB_Movies_Cleaned_Dataset!A:A,insights!A361,IMDB_Movies_Cleaned_Dataset!I:I)</f>
        <v>5.1750000000000007</v>
      </c>
      <c r="C361">
        <v>0.111</v>
      </c>
      <c r="D361">
        <f>COUNTIF(IMDB_Movies_Cleaned_Dataset!A:A,insights!A361)</f>
        <v>4</v>
      </c>
    </row>
    <row r="362" spans="1:4">
      <c r="A362" t="s">
        <v>492</v>
      </c>
      <c r="B362">
        <f>AVERAGEIF(IMDB_Movies_Cleaned_Dataset!A:A,insights!A362,IMDB_Movies_Cleaned_Dataset!I:I)</f>
        <v>7.0181818181818194</v>
      </c>
      <c r="C362">
        <v>0.76100000000000001</v>
      </c>
      <c r="D362">
        <f>COUNTIF(IMDB_Movies_Cleaned_Dataset!A:A,insights!A362)</f>
        <v>11</v>
      </c>
    </row>
    <row r="363" spans="1:4">
      <c r="A363" t="s">
        <v>5914</v>
      </c>
      <c r="B363">
        <f>AVERAGEIF(IMDB_Movies_Cleaned_Dataset!A:A,insights!A363,IMDB_Movies_Cleaned_Dataset!I:I)</f>
        <v>3.8</v>
      </c>
      <c r="C363">
        <v>2.4E-2</v>
      </c>
      <c r="D363">
        <f>COUNTIF(IMDB_Movies_Cleaned_Dataset!A:A,insights!A363)</f>
        <v>1</v>
      </c>
    </row>
    <row r="364" spans="1:4">
      <c r="A364" t="s">
        <v>5831</v>
      </c>
      <c r="B364">
        <f>AVERAGEIF(IMDB_Movies_Cleaned_Dataset!A:A,insights!A364,IMDB_Movies_Cleaned_Dataset!I:I)</f>
        <v>5.9</v>
      </c>
      <c r="C364">
        <v>0.27100000000000002</v>
      </c>
      <c r="D364">
        <f>COUNTIF(IMDB_Movies_Cleaned_Dataset!A:A,insights!A364)</f>
        <v>1</v>
      </c>
    </row>
    <row r="365" spans="1:4">
      <c r="A365" t="s">
        <v>906</v>
      </c>
      <c r="B365">
        <f>AVERAGEIF(IMDB_Movies_Cleaned_Dataset!A:A,insights!A365,IMDB_Movies_Cleaned_Dataset!I:I)</f>
        <v>6.1999999999999993</v>
      </c>
      <c r="C365">
        <v>0.38900000000000001</v>
      </c>
      <c r="D365">
        <f>COUNTIF(IMDB_Movies_Cleaned_Dataset!A:A,insights!A365)</f>
        <v>2</v>
      </c>
    </row>
    <row r="366" spans="1:4">
      <c r="A366" t="s">
        <v>218</v>
      </c>
      <c r="B366">
        <f>AVERAGEIF(IMDB_Movies_Cleaned_Dataset!A:A,insights!A366,IMDB_Movies_Cleaned_Dataset!I:I)</f>
        <v>5.55</v>
      </c>
      <c r="C366">
        <v>0.19400000000000001</v>
      </c>
      <c r="D366">
        <f>COUNTIF(IMDB_Movies_Cleaned_Dataset!A:A,insights!A366)</f>
        <v>4</v>
      </c>
    </row>
    <row r="367" spans="1:4">
      <c r="A367" t="s">
        <v>572</v>
      </c>
      <c r="B367">
        <f>AVERAGEIF(IMDB_Movies_Cleaned_Dataset!A:A,insights!A367,IMDB_Movies_Cleaned_Dataset!I:I)</f>
        <v>6.6</v>
      </c>
      <c r="C367">
        <v>0.58099999999999996</v>
      </c>
      <c r="D367">
        <f>COUNTIF(IMDB_Movies_Cleaned_Dataset!A:A,insights!A367)</f>
        <v>4</v>
      </c>
    </row>
    <row r="368" spans="1:4">
      <c r="A368" t="s">
        <v>1573</v>
      </c>
      <c r="B368">
        <f>AVERAGEIF(IMDB_Movies_Cleaned_Dataset!A:A,insights!A368,IMDB_Movies_Cleaned_Dataset!I:I)</f>
        <v>7</v>
      </c>
      <c r="C368">
        <v>0.72299999999999998</v>
      </c>
      <c r="D368">
        <f>COUNTIF(IMDB_Movies_Cleaned_Dataset!A:A,insights!A368)</f>
        <v>1</v>
      </c>
    </row>
    <row r="369" spans="1:4">
      <c r="A369" t="s">
        <v>1498</v>
      </c>
      <c r="B369">
        <f>AVERAGEIF(IMDB_Movies_Cleaned_Dataset!A:A,insights!A369,IMDB_Movies_Cleaned_Dataset!I:I)</f>
        <v>5.4</v>
      </c>
      <c r="C369">
        <v>0.155</v>
      </c>
      <c r="D369">
        <f>COUNTIF(IMDB_Movies_Cleaned_Dataset!A:A,insights!A369)</f>
        <v>2</v>
      </c>
    </row>
    <row r="370" spans="1:4">
      <c r="A370" t="s">
        <v>1073</v>
      </c>
      <c r="B370">
        <f>AVERAGEIF(IMDB_Movies_Cleaned_Dataset!A:A,insights!A370,IMDB_Movies_Cleaned_Dataset!I:I)</f>
        <v>5.5</v>
      </c>
      <c r="C370">
        <v>0.17699999999999999</v>
      </c>
      <c r="D370">
        <f>COUNTIF(IMDB_Movies_Cleaned_Dataset!A:A,insights!A370)</f>
        <v>1</v>
      </c>
    </row>
    <row r="371" spans="1:4">
      <c r="A371" t="s">
        <v>785</v>
      </c>
      <c r="B371">
        <f>AVERAGEIF(IMDB_Movies_Cleaned_Dataset!A:A,insights!A371,IMDB_Movies_Cleaned_Dataset!I:I)</f>
        <v>6.6</v>
      </c>
      <c r="C371">
        <v>0.55300000000000005</v>
      </c>
      <c r="D371">
        <f>COUNTIF(IMDB_Movies_Cleaned_Dataset!A:A,insights!A371)</f>
        <v>2</v>
      </c>
    </row>
    <row r="372" spans="1:4">
      <c r="A372" t="s">
        <v>2008</v>
      </c>
      <c r="B372">
        <f>AVERAGEIF(IMDB_Movies_Cleaned_Dataset!A:A,insights!A372,IMDB_Movies_Cleaned_Dataset!I:I)</f>
        <v>5.95</v>
      </c>
      <c r="C372">
        <v>0.30399999999999999</v>
      </c>
      <c r="D372">
        <f>COUNTIF(IMDB_Movies_Cleaned_Dataset!A:A,insights!A372)</f>
        <v>2</v>
      </c>
    </row>
    <row r="373" spans="1:4">
      <c r="A373" t="s">
        <v>1079</v>
      </c>
      <c r="B373">
        <f>AVERAGEIF(IMDB_Movies_Cleaned_Dataset!A:A,insights!A373,IMDB_Movies_Cleaned_Dataset!I:I)</f>
        <v>6.8400000000000007</v>
      </c>
      <c r="C373">
        <v>0.66600000000000004</v>
      </c>
      <c r="D373">
        <f>COUNTIF(IMDB_Movies_Cleaned_Dataset!A:A,insights!A373)</f>
        <v>5</v>
      </c>
    </row>
    <row r="374" spans="1:4">
      <c r="A374" t="s">
        <v>1650</v>
      </c>
      <c r="B374">
        <f>AVERAGEIF(IMDB_Movies_Cleaned_Dataset!A:A,insights!A374,IMDB_Movies_Cleaned_Dataset!I:I)</f>
        <v>6.7333333333333334</v>
      </c>
      <c r="C374">
        <v>0.623</v>
      </c>
      <c r="D374">
        <f>COUNTIF(IMDB_Movies_Cleaned_Dataset!A:A,insights!A374)</f>
        <v>3</v>
      </c>
    </row>
    <row r="375" spans="1:4">
      <c r="A375" t="s">
        <v>658</v>
      </c>
      <c r="B375">
        <f>AVERAGEIF(IMDB_Movies_Cleaned_Dataset!A:A,insights!A375,IMDB_Movies_Cleaned_Dataset!I:I)</f>
        <v>6.166666666666667</v>
      </c>
      <c r="C375">
        <v>0.38600000000000001</v>
      </c>
      <c r="D375">
        <f>COUNTIF(IMDB_Movies_Cleaned_Dataset!A:A,insights!A375)</f>
        <v>3</v>
      </c>
    </row>
    <row r="376" spans="1:4">
      <c r="A376" t="s">
        <v>2248</v>
      </c>
      <c r="B376">
        <f>AVERAGEIF(IMDB_Movies_Cleaned_Dataset!A:A,insights!A376,IMDB_Movies_Cleaned_Dataset!I:I)</f>
        <v>5</v>
      </c>
      <c r="C376">
        <v>8.6999999999999994E-2</v>
      </c>
      <c r="D376">
        <f>COUNTIF(IMDB_Movies_Cleaned_Dataset!A:A,insights!A376)</f>
        <v>2</v>
      </c>
    </row>
    <row r="377" spans="1:4">
      <c r="A377" t="s">
        <v>1377</v>
      </c>
      <c r="B377">
        <f>AVERAGEIF(IMDB_Movies_Cleaned_Dataset!A:A,insights!A377,IMDB_Movies_Cleaned_Dataset!I:I)</f>
        <v>5.5333333333333341</v>
      </c>
      <c r="C377">
        <v>0.192</v>
      </c>
      <c r="D377">
        <f>COUNTIF(IMDB_Movies_Cleaned_Dataset!A:A,insights!A377)</f>
        <v>6</v>
      </c>
    </row>
    <row r="378" spans="1:4">
      <c r="A378" t="s">
        <v>609</v>
      </c>
      <c r="B378">
        <f>AVERAGEIF(IMDB_Movies_Cleaned_Dataset!A:A,insights!A378,IMDB_Movies_Cleaned_Dataset!I:I)</f>
        <v>4.8166666666666664</v>
      </c>
      <c r="C378">
        <v>8.1000000000000003E-2</v>
      </c>
      <c r="D378">
        <f>COUNTIF(IMDB_Movies_Cleaned_Dataset!A:A,insights!A378)</f>
        <v>6</v>
      </c>
    </row>
    <row r="379" spans="1:4">
      <c r="A379" t="s">
        <v>4307</v>
      </c>
      <c r="B379">
        <f>AVERAGEIF(IMDB_Movies_Cleaned_Dataset!A:A,insights!A379,IMDB_Movies_Cleaned_Dataset!I:I)</f>
        <v>6.35</v>
      </c>
      <c r="C379">
        <v>0.45600000000000002</v>
      </c>
      <c r="D379">
        <f>COUNTIF(IMDB_Movies_Cleaned_Dataset!A:A,insights!A379)</f>
        <v>2</v>
      </c>
    </row>
    <row r="380" spans="1:4">
      <c r="A380" t="s">
        <v>4423</v>
      </c>
      <c r="B380">
        <f>AVERAGEIF(IMDB_Movies_Cleaned_Dataset!A:A,insights!A380,IMDB_Movies_Cleaned_Dataset!I:I)</f>
        <v>7</v>
      </c>
      <c r="C380">
        <v>0.72299999999999998</v>
      </c>
      <c r="D380">
        <f>COUNTIF(IMDB_Movies_Cleaned_Dataset!A:A,insights!A380)</f>
        <v>1</v>
      </c>
    </row>
    <row r="381" spans="1:4">
      <c r="A381" t="s">
        <v>4896</v>
      </c>
      <c r="B381">
        <f>AVERAGEIF(IMDB_Movies_Cleaned_Dataset!A:A,insights!A381,IMDB_Movies_Cleaned_Dataset!I:I)</f>
        <v>6</v>
      </c>
      <c r="C381">
        <v>0.312</v>
      </c>
      <c r="D381">
        <f>COUNTIF(IMDB_Movies_Cleaned_Dataset!A:A,insights!A381)</f>
        <v>3</v>
      </c>
    </row>
    <row r="382" spans="1:4">
      <c r="A382" t="s">
        <v>4929</v>
      </c>
      <c r="B382">
        <f>AVERAGEIF(IMDB_Movies_Cleaned_Dataset!A:A,insights!A382,IMDB_Movies_Cleaned_Dataset!I:I)</f>
        <v>6.1</v>
      </c>
      <c r="C382">
        <v>0.35099999999999998</v>
      </c>
      <c r="D382">
        <f>COUNTIF(IMDB_Movies_Cleaned_Dataset!A:A,insights!A382)</f>
        <v>1</v>
      </c>
    </row>
    <row r="383" spans="1:4">
      <c r="A383" t="s">
        <v>4985</v>
      </c>
      <c r="B383">
        <f>AVERAGEIF(IMDB_Movies_Cleaned_Dataset!A:A,insights!A383,IMDB_Movies_Cleaned_Dataset!I:I)</f>
        <v>5.3</v>
      </c>
      <c r="C383">
        <v>0.13</v>
      </c>
      <c r="D383">
        <f>COUNTIF(IMDB_Movies_Cleaned_Dataset!A:A,insights!A383)</f>
        <v>1</v>
      </c>
    </row>
    <row r="384" spans="1:4">
      <c r="A384" t="s">
        <v>5001</v>
      </c>
      <c r="B384">
        <f>AVERAGEIF(IMDB_Movies_Cleaned_Dataset!A:A,insights!A384,IMDB_Movies_Cleaned_Dataset!I:I)</f>
        <v>5.4</v>
      </c>
      <c r="C384">
        <v>0.155</v>
      </c>
      <c r="D384">
        <f>COUNTIF(IMDB_Movies_Cleaned_Dataset!A:A,insights!A384)</f>
        <v>1</v>
      </c>
    </row>
    <row r="385" spans="1:4">
      <c r="A385" t="s">
        <v>422</v>
      </c>
      <c r="B385">
        <f>AVERAGEIF(IMDB_Movies_Cleaned_Dataset!A:A,insights!A385,IMDB_Movies_Cleaned_Dataset!I:I)</f>
        <v>7.1714285714285717</v>
      </c>
      <c r="C385">
        <v>0.81100000000000005</v>
      </c>
      <c r="D385">
        <f>COUNTIF(IMDB_Movies_Cleaned_Dataset!A:A,insights!A385)</f>
        <v>7</v>
      </c>
    </row>
    <row r="386" spans="1:4">
      <c r="A386" t="s">
        <v>3205</v>
      </c>
      <c r="B386">
        <f>AVERAGEIF(IMDB_Movies_Cleaned_Dataset!A:A,insights!A386,IMDB_Movies_Cleaned_Dataset!I:I)</f>
        <v>5.9</v>
      </c>
      <c r="C386">
        <v>0.27100000000000002</v>
      </c>
      <c r="D386">
        <f>COUNTIF(IMDB_Movies_Cleaned_Dataset!A:A,insights!A386)</f>
        <v>1</v>
      </c>
    </row>
    <row r="387" spans="1:4">
      <c r="A387" t="s">
        <v>5818</v>
      </c>
      <c r="B387">
        <f>AVERAGEIF(IMDB_Movies_Cleaned_Dataset!A:A,insights!A387,IMDB_Movies_Cleaned_Dataset!I:I)</f>
        <v>7.3400000000000007</v>
      </c>
      <c r="C387">
        <v>0.871</v>
      </c>
      <c r="D387">
        <f>COUNTIF(IMDB_Movies_Cleaned_Dataset!A:A,insights!A387)</f>
        <v>5</v>
      </c>
    </row>
    <row r="388" spans="1:4">
      <c r="A388" t="s">
        <v>4931</v>
      </c>
      <c r="B388">
        <f>AVERAGEIF(IMDB_Movies_Cleaned_Dataset!A:A,insights!A388,IMDB_Movies_Cleaned_Dataset!I:I)</f>
        <v>6.8</v>
      </c>
      <c r="C388">
        <v>0.63800000000000001</v>
      </c>
      <c r="D388">
        <f>COUNTIF(IMDB_Movies_Cleaned_Dataset!A:A,insights!A388)</f>
        <v>1</v>
      </c>
    </row>
    <row r="389" spans="1:4">
      <c r="A389" t="s">
        <v>3987</v>
      </c>
      <c r="B389">
        <f>AVERAGEIF(IMDB_Movies_Cleaned_Dataset!A:A,insights!A389,IMDB_Movies_Cleaned_Dataset!I:I)</f>
        <v>6.1</v>
      </c>
      <c r="C389">
        <v>0.35099999999999998</v>
      </c>
      <c r="D389">
        <f>COUNTIF(IMDB_Movies_Cleaned_Dataset!A:A,insights!A389)</f>
        <v>1</v>
      </c>
    </row>
    <row r="390" spans="1:4">
      <c r="A390" t="s">
        <v>347</v>
      </c>
      <c r="B390">
        <f>AVERAGEIF(IMDB_Movies_Cleaned_Dataset!A:A,insights!A390,IMDB_Movies_Cleaned_Dataset!I:I)</f>
        <v>5.6333333333333329</v>
      </c>
      <c r="C390">
        <v>0.221</v>
      </c>
      <c r="D390">
        <f>COUNTIF(IMDB_Movies_Cleaned_Dataset!A:A,insights!A390)</f>
        <v>3</v>
      </c>
    </row>
    <row r="391" spans="1:4">
      <c r="A391" t="s">
        <v>1014</v>
      </c>
      <c r="B391">
        <f>AVERAGEIF(IMDB_Movies_Cleaned_Dataset!A:A,insights!A391,IMDB_Movies_Cleaned_Dataset!I:I)</f>
        <v>6.833333333333333</v>
      </c>
      <c r="C391">
        <v>0.66400000000000003</v>
      </c>
      <c r="D391">
        <f>COUNTIF(IMDB_Movies_Cleaned_Dataset!A:A,insights!A391)</f>
        <v>3</v>
      </c>
    </row>
    <row r="392" spans="1:4">
      <c r="A392" t="s">
        <v>706</v>
      </c>
      <c r="B392">
        <f>AVERAGEIF(IMDB_Movies_Cleaned_Dataset!A:A,insights!A392,IMDB_Movies_Cleaned_Dataset!I:I)</f>
        <v>6.55</v>
      </c>
      <c r="C392">
        <v>0.54200000000000004</v>
      </c>
      <c r="D392">
        <f>COUNTIF(IMDB_Movies_Cleaned_Dataset!A:A,insights!A392)</f>
        <v>8</v>
      </c>
    </row>
    <row r="393" spans="1:4">
      <c r="A393" t="s">
        <v>847</v>
      </c>
      <c r="B393">
        <f>AVERAGEIF(IMDB_Movies_Cleaned_Dataset!A:A,insights!A393,IMDB_Movies_Cleaned_Dataset!I:I)</f>
        <v>5.6624999999999996</v>
      </c>
      <c r="C393">
        <v>0.22600000000000001</v>
      </c>
      <c r="D393">
        <f>COUNTIF(IMDB_Movies_Cleaned_Dataset!A:A,insights!A393)</f>
        <v>8</v>
      </c>
    </row>
    <row r="394" spans="1:4">
      <c r="A394" t="s">
        <v>5857</v>
      </c>
      <c r="B394">
        <f>AVERAGEIF(IMDB_Movies_Cleaned_Dataset!A:A,insights!A394,IMDB_Movies_Cleaned_Dataset!I:I)</f>
        <v>6.1</v>
      </c>
      <c r="C394">
        <v>0.35099999999999998</v>
      </c>
      <c r="D394">
        <f>COUNTIF(IMDB_Movies_Cleaned_Dataset!A:A,insights!A394)</f>
        <v>1</v>
      </c>
    </row>
    <row r="395" spans="1:4">
      <c r="A395" t="s">
        <v>2377</v>
      </c>
      <c r="B395">
        <f>AVERAGEIF(IMDB_Movies_Cleaned_Dataset!A:A,insights!A395,IMDB_Movies_Cleaned_Dataset!I:I)</f>
        <v>6.4</v>
      </c>
      <c r="C395">
        <v>0.46400000000000002</v>
      </c>
      <c r="D395">
        <f>COUNTIF(IMDB_Movies_Cleaned_Dataset!A:A,insights!A395)</f>
        <v>2</v>
      </c>
    </row>
    <row r="396" spans="1:4">
      <c r="A396" t="s">
        <v>2056</v>
      </c>
      <c r="B396">
        <f>AVERAGEIF(IMDB_Movies_Cleaned_Dataset!A:A,insights!A396,IMDB_Movies_Cleaned_Dataset!I:I)</f>
        <v>7.4</v>
      </c>
      <c r="C396">
        <v>0.874</v>
      </c>
      <c r="D396">
        <f>COUNTIF(IMDB_Movies_Cleaned_Dataset!A:A,insights!A396)</f>
        <v>4</v>
      </c>
    </row>
    <row r="397" spans="1:4">
      <c r="A397" t="s">
        <v>1308</v>
      </c>
      <c r="B397">
        <f>AVERAGEIF(IMDB_Movies_Cleaned_Dataset!A:A,insights!A397,IMDB_Movies_Cleaned_Dataset!I:I)</f>
        <v>6.15</v>
      </c>
      <c r="C397">
        <v>0.38400000000000001</v>
      </c>
      <c r="D397">
        <f>COUNTIF(IMDB_Movies_Cleaned_Dataset!A:A,insights!A397)</f>
        <v>4</v>
      </c>
    </row>
    <row r="398" spans="1:4">
      <c r="A398" t="s">
        <v>2351</v>
      </c>
      <c r="B398">
        <f>AVERAGEIF(IMDB_Movies_Cleaned_Dataset!A:A,insights!A398,IMDB_Movies_Cleaned_Dataset!I:I)</f>
        <v>5.45</v>
      </c>
      <c r="C398">
        <v>0.17199999999999999</v>
      </c>
      <c r="D398">
        <f>COUNTIF(IMDB_Movies_Cleaned_Dataset!A:A,insights!A398)</f>
        <v>2</v>
      </c>
    </row>
    <row r="399" spans="1:4">
      <c r="A399" t="s">
        <v>5989</v>
      </c>
      <c r="B399">
        <f>AVERAGEIF(IMDB_Movies_Cleaned_Dataset!A:A,insights!A399,IMDB_Movies_Cleaned_Dataset!I:I)</f>
        <v>6.7</v>
      </c>
      <c r="C399">
        <v>0.6</v>
      </c>
      <c r="D399">
        <f>COUNTIF(IMDB_Movies_Cleaned_Dataset!A:A,insights!A399)</f>
        <v>1</v>
      </c>
    </row>
    <row r="400" spans="1:4">
      <c r="A400" t="s">
        <v>6143</v>
      </c>
      <c r="B400">
        <f>AVERAGEIF(IMDB_Movies_Cleaned_Dataset!A:A,insights!A400,IMDB_Movies_Cleaned_Dataset!I:I)</f>
        <v>6.6</v>
      </c>
      <c r="C400">
        <v>0.55300000000000005</v>
      </c>
      <c r="D400">
        <f>COUNTIF(IMDB_Movies_Cleaned_Dataset!A:A,insights!A400)</f>
        <v>1</v>
      </c>
    </row>
    <row r="401" spans="1:4">
      <c r="A401" t="s">
        <v>3792</v>
      </c>
      <c r="B401">
        <f>AVERAGEIF(IMDB_Movies_Cleaned_Dataset!A:A,insights!A401,IMDB_Movies_Cleaned_Dataset!I:I)</f>
        <v>6.6</v>
      </c>
      <c r="C401">
        <v>0.55300000000000005</v>
      </c>
      <c r="D401">
        <f>COUNTIF(IMDB_Movies_Cleaned_Dataset!A:A,insights!A401)</f>
        <v>5</v>
      </c>
    </row>
    <row r="402" spans="1:4">
      <c r="A402" t="s">
        <v>4762</v>
      </c>
      <c r="B402">
        <f>AVERAGEIF(IMDB_Movies_Cleaned_Dataset!A:A,insights!A402,IMDB_Movies_Cleaned_Dataset!I:I)</f>
        <v>5.5333333333333341</v>
      </c>
      <c r="C402">
        <v>0.192</v>
      </c>
      <c r="D402">
        <f>COUNTIF(IMDB_Movies_Cleaned_Dataset!A:A,insights!A402)</f>
        <v>3</v>
      </c>
    </row>
    <row r="403" spans="1:4">
      <c r="A403" t="s">
        <v>6234</v>
      </c>
      <c r="B403">
        <f>AVERAGEIF(IMDB_Movies_Cleaned_Dataset!A:A,insights!A403,IMDB_Movies_Cleaned_Dataset!I:I)</f>
        <v>6.2</v>
      </c>
      <c r="C403">
        <v>0.39100000000000001</v>
      </c>
      <c r="D403">
        <f>COUNTIF(IMDB_Movies_Cleaned_Dataset!A:A,insights!A403)</f>
        <v>1</v>
      </c>
    </row>
    <row r="404" spans="1:4">
      <c r="A404" t="s">
        <v>1970</v>
      </c>
      <c r="B404">
        <f>AVERAGEIF(IMDB_Movies_Cleaned_Dataset!A:A,insights!A404,IMDB_Movies_Cleaned_Dataset!I:I)</f>
        <v>5.5</v>
      </c>
      <c r="C404">
        <v>0.17699999999999999</v>
      </c>
      <c r="D404">
        <f>COUNTIF(IMDB_Movies_Cleaned_Dataset!A:A,insights!A404)</f>
        <v>2</v>
      </c>
    </row>
    <row r="405" spans="1:4">
      <c r="A405" t="s">
        <v>3165</v>
      </c>
      <c r="B405">
        <f>AVERAGEIF(IMDB_Movies_Cleaned_Dataset!A:A,insights!A405,IMDB_Movies_Cleaned_Dataset!I:I)</f>
        <v>6.5666666666666664</v>
      </c>
      <c r="C405">
        <v>0.54900000000000004</v>
      </c>
      <c r="D405">
        <f>COUNTIF(IMDB_Movies_Cleaned_Dataset!A:A,insights!A405)</f>
        <v>3</v>
      </c>
    </row>
    <row r="406" spans="1:4">
      <c r="A406" t="s">
        <v>2974</v>
      </c>
      <c r="B406">
        <f>AVERAGEIF(IMDB_Movies_Cleaned_Dataset!A:A,insights!A406,IMDB_Movies_Cleaned_Dataset!I:I)</f>
        <v>6.5500000000000007</v>
      </c>
      <c r="C406">
        <v>0.54200000000000004</v>
      </c>
      <c r="D406">
        <f>COUNTIF(IMDB_Movies_Cleaned_Dataset!A:A,insights!A406)</f>
        <v>4</v>
      </c>
    </row>
    <row r="407" spans="1:4">
      <c r="A407" t="s">
        <v>2665</v>
      </c>
      <c r="B407">
        <f>AVERAGEIF(IMDB_Movies_Cleaned_Dataset!A:A,insights!A407,IMDB_Movies_Cleaned_Dataset!I:I)</f>
        <v>6.4599999999999991</v>
      </c>
      <c r="C407">
        <v>0.5</v>
      </c>
      <c r="D407">
        <f>COUNTIF(IMDB_Movies_Cleaned_Dataset!A:A,insights!A407)</f>
        <v>5</v>
      </c>
    </row>
    <row r="408" spans="1:4">
      <c r="A408" t="s">
        <v>5375</v>
      </c>
      <c r="B408">
        <f>AVERAGEIF(IMDB_Movies_Cleaned_Dataset!A:A,insights!A408,IMDB_Movies_Cleaned_Dataset!I:I)</f>
        <v>3</v>
      </c>
      <c r="C408">
        <v>6.0000000000000001E-3</v>
      </c>
      <c r="D408">
        <f>COUNTIF(IMDB_Movies_Cleaned_Dataset!A:A,insights!A408)</f>
        <v>3</v>
      </c>
    </row>
    <row r="409" spans="1:4">
      <c r="A409" t="s">
        <v>2551</v>
      </c>
      <c r="B409">
        <f>AVERAGEIF(IMDB_Movies_Cleaned_Dataset!A:A,insights!A409,IMDB_Movies_Cleaned_Dataset!I:I)</f>
        <v>6.8</v>
      </c>
      <c r="C409">
        <v>0.66300000000000003</v>
      </c>
      <c r="D409">
        <f>COUNTIF(IMDB_Movies_Cleaned_Dataset!A:A,insights!A409)</f>
        <v>4</v>
      </c>
    </row>
    <row r="410" spans="1:4">
      <c r="A410" t="s">
        <v>40</v>
      </c>
      <c r="B410">
        <f>AVERAGEIF(IMDB_Movies_Cleaned_Dataset!A:A,insights!A410,IMDB_Movies_Cleaned_Dataset!I:I)</f>
        <v>8.1</v>
      </c>
      <c r="C410">
        <v>0.98099999999999998</v>
      </c>
      <c r="D410">
        <f>COUNTIF(IMDB_Movies_Cleaned_Dataset!A:A,insights!A410)</f>
        <v>1</v>
      </c>
    </row>
    <row r="411" spans="1:4">
      <c r="A411" t="s">
        <v>719</v>
      </c>
      <c r="B411">
        <f>AVERAGEIF(IMDB_Movies_Cleaned_Dataset!A:A,insights!A411,IMDB_Movies_Cleaned_Dataset!I:I)</f>
        <v>6.1285714285714281</v>
      </c>
      <c r="C411">
        <v>0.38200000000000001</v>
      </c>
      <c r="D411">
        <f>COUNTIF(IMDB_Movies_Cleaned_Dataset!A:A,insights!A411)</f>
        <v>7</v>
      </c>
    </row>
    <row r="412" spans="1:4">
      <c r="A412" t="s">
        <v>4940</v>
      </c>
      <c r="B412">
        <f>AVERAGEIF(IMDB_Movies_Cleaned_Dataset!A:A,insights!A412,IMDB_Movies_Cleaned_Dataset!I:I)</f>
        <v>5.7</v>
      </c>
      <c r="C412">
        <v>0.23100000000000001</v>
      </c>
      <c r="D412">
        <f>COUNTIF(IMDB_Movies_Cleaned_Dataset!A:A,insights!A412)</f>
        <v>1</v>
      </c>
    </row>
    <row r="413" spans="1:4">
      <c r="A413" t="s">
        <v>4831</v>
      </c>
      <c r="B413">
        <f>AVERAGEIF(IMDB_Movies_Cleaned_Dataset!A:A,insights!A413,IMDB_Movies_Cleaned_Dataset!I:I)</f>
        <v>5.9</v>
      </c>
      <c r="C413">
        <v>0.27100000000000002</v>
      </c>
      <c r="D413">
        <f>COUNTIF(IMDB_Movies_Cleaned_Dataset!A:A,insights!A413)</f>
        <v>1</v>
      </c>
    </row>
    <row r="414" spans="1:4">
      <c r="A414" t="s">
        <v>501</v>
      </c>
      <c r="B414">
        <f>AVERAGEIF(IMDB_Movies_Cleaned_Dataset!A:A,insights!A414,IMDB_Movies_Cleaned_Dataset!I:I)</f>
        <v>6.125</v>
      </c>
      <c r="C414">
        <v>0.38</v>
      </c>
      <c r="D414">
        <f>COUNTIF(IMDB_Movies_Cleaned_Dataset!A:A,insights!A414)</f>
        <v>4</v>
      </c>
    </row>
    <row r="415" spans="1:4">
      <c r="A415" t="s">
        <v>2244</v>
      </c>
      <c r="B415">
        <f>AVERAGEIF(IMDB_Movies_Cleaned_Dataset!A:A,insights!A415,IMDB_Movies_Cleaned_Dataset!I:I)</f>
        <v>5.5600000000000005</v>
      </c>
      <c r="C415">
        <v>0.19500000000000001</v>
      </c>
      <c r="D415">
        <f>COUNTIF(IMDB_Movies_Cleaned_Dataset!A:A,insights!A415)</f>
        <v>5</v>
      </c>
    </row>
    <row r="416" spans="1:4">
      <c r="A416" t="s">
        <v>727</v>
      </c>
      <c r="B416">
        <f>AVERAGEIF(IMDB_Movies_Cleaned_Dataset!A:A,insights!A416,IMDB_Movies_Cleaned_Dataset!I:I)</f>
        <v>6.7799999999999994</v>
      </c>
      <c r="C416">
        <v>0.63600000000000001</v>
      </c>
      <c r="D416">
        <f>COUNTIF(IMDB_Movies_Cleaned_Dataset!A:A,insights!A416)</f>
        <v>5</v>
      </c>
    </row>
    <row r="417" spans="1:4">
      <c r="A417" t="s">
        <v>2515</v>
      </c>
      <c r="B417">
        <f>AVERAGEIF(IMDB_Movies_Cleaned_Dataset!A:A,insights!A417,IMDB_Movies_Cleaned_Dataset!I:I)</f>
        <v>5.95</v>
      </c>
      <c r="C417">
        <v>0.30399999999999999</v>
      </c>
      <c r="D417">
        <f>COUNTIF(IMDB_Movies_Cleaned_Dataset!A:A,insights!A417)</f>
        <v>2</v>
      </c>
    </row>
    <row r="418" spans="1:4">
      <c r="A418" t="s">
        <v>596</v>
      </c>
      <c r="B418">
        <f>AVERAGEIF(IMDB_Movies_Cleaned_Dataset!A:A,insights!A418,IMDB_Movies_Cleaned_Dataset!I:I)</f>
        <v>6.6</v>
      </c>
      <c r="C418">
        <v>0.55300000000000005</v>
      </c>
      <c r="D418">
        <f>COUNTIF(IMDB_Movies_Cleaned_Dataset!A:A,insights!A418)</f>
        <v>1</v>
      </c>
    </row>
    <row r="419" spans="1:4">
      <c r="A419" t="s">
        <v>1062</v>
      </c>
      <c r="B419">
        <f>AVERAGEIF(IMDB_Movies_Cleaned_Dataset!A:A,insights!A419,IMDB_Movies_Cleaned_Dataset!I:I)</f>
        <v>5.45</v>
      </c>
      <c r="C419">
        <v>0.17100000000000001</v>
      </c>
      <c r="D419">
        <f>COUNTIF(IMDB_Movies_Cleaned_Dataset!A:A,insights!A419)</f>
        <v>4</v>
      </c>
    </row>
    <row r="420" spans="1:4">
      <c r="A420" t="s">
        <v>1070</v>
      </c>
      <c r="B420">
        <f>AVERAGEIF(IMDB_Movies_Cleaned_Dataset!A:A,insights!A420,IMDB_Movies_Cleaned_Dataset!I:I)</f>
        <v>6.0333333333333341</v>
      </c>
      <c r="C420">
        <v>0.33600000000000002</v>
      </c>
      <c r="D420">
        <f>COUNTIF(IMDB_Movies_Cleaned_Dataset!A:A,insights!A420)</f>
        <v>3</v>
      </c>
    </row>
    <row r="421" spans="1:4">
      <c r="A421" t="s">
        <v>1332</v>
      </c>
      <c r="B421">
        <f>AVERAGEIF(IMDB_Movies_Cleaned_Dataset!A:A,insights!A421,IMDB_Movies_Cleaned_Dataset!I:I)</f>
        <v>6.0200000000000005</v>
      </c>
      <c r="C421">
        <v>0.33500000000000002</v>
      </c>
      <c r="D421">
        <f>COUNTIF(IMDB_Movies_Cleaned_Dataset!A:A,insights!A421)</f>
        <v>5</v>
      </c>
    </row>
    <row r="422" spans="1:4">
      <c r="A422" t="s">
        <v>448</v>
      </c>
      <c r="B422">
        <f>AVERAGEIF(IMDB_Movies_Cleaned_Dataset!A:A,insights!A422,IMDB_Movies_Cleaned_Dataset!I:I)</f>
        <v>6.9749999999999996</v>
      </c>
      <c r="C422">
        <v>0.71899999999999997</v>
      </c>
      <c r="D422">
        <f>COUNTIF(IMDB_Movies_Cleaned_Dataset!A:A,insights!A422)</f>
        <v>4</v>
      </c>
    </row>
    <row r="423" spans="1:4">
      <c r="A423" t="s">
        <v>1340</v>
      </c>
      <c r="B423">
        <f>AVERAGEIF(IMDB_Movies_Cleaned_Dataset!A:A,insights!A423,IMDB_Movies_Cleaned_Dataset!I:I)</f>
        <v>5.4666666666666659</v>
      </c>
      <c r="C423">
        <v>0.17599999999999999</v>
      </c>
      <c r="D423">
        <f>COUNTIF(IMDB_Movies_Cleaned_Dataset!A:A,insights!A423)</f>
        <v>3</v>
      </c>
    </row>
    <row r="424" spans="1:4">
      <c r="A424" t="s">
        <v>3409</v>
      </c>
      <c r="B424">
        <f>AVERAGEIF(IMDB_Movies_Cleaned_Dataset!A:A,insights!A424,IMDB_Movies_Cleaned_Dataset!I:I)</f>
        <v>5.3000000000000007</v>
      </c>
      <c r="C424">
        <v>0.15</v>
      </c>
      <c r="D424">
        <f>COUNTIF(IMDB_Movies_Cleaned_Dataset!A:A,insights!A424)</f>
        <v>2</v>
      </c>
    </row>
    <row r="425" spans="1:4">
      <c r="A425" t="s">
        <v>4541</v>
      </c>
      <c r="B425">
        <f>AVERAGEIF(IMDB_Movies_Cleaned_Dataset!A:A,insights!A425,IMDB_Movies_Cleaned_Dataset!I:I)</f>
        <v>7.0333333333333341</v>
      </c>
      <c r="C425">
        <v>0.76300000000000001</v>
      </c>
      <c r="D425">
        <f>COUNTIF(IMDB_Movies_Cleaned_Dataset!A:A,insights!A425)</f>
        <v>3</v>
      </c>
    </row>
    <row r="426" spans="1:4">
      <c r="A426" t="s">
        <v>5065</v>
      </c>
      <c r="B426">
        <f>AVERAGEIF(IMDB_Movies_Cleaned_Dataset!A:A,insights!A426,IMDB_Movies_Cleaned_Dataset!I:I)</f>
        <v>5.8000000000000007</v>
      </c>
      <c r="C426">
        <v>0.251</v>
      </c>
      <c r="D426">
        <f>COUNTIF(IMDB_Movies_Cleaned_Dataset!A:A,insights!A426)</f>
        <v>3</v>
      </c>
    </row>
    <row r="427" spans="1:4">
      <c r="A427" t="s">
        <v>1975</v>
      </c>
      <c r="B427">
        <f>AVERAGEIF(IMDB_Movies_Cleaned_Dataset!A:A,insights!A427,IMDB_Movies_Cleaned_Dataset!I:I)</f>
        <v>7.2</v>
      </c>
      <c r="C427">
        <v>0.81200000000000006</v>
      </c>
      <c r="D427">
        <f>COUNTIF(IMDB_Movies_Cleaned_Dataset!A:A,insights!A427)</f>
        <v>1</v>
      </c>
    </row>
    <row r="428" spans="1:4">
      <c r="A428" t="s">
        <v>5987</v>
      </c>
      <c r="B428">
        <f>AVERAGEIF(IMDB_Movies_Cleaned_Dataset!A:A,insights!A428,IMDB_Movies_Cleaned_Dataset!I:I)</f>
        <v>5.7</v>
      </c>
      <c r="C428">
        <v>0.23100000000000001</v>
      </c>
      <c r="D428">
        <f>COUNTIF(IMDB_Movies_Cleaned_Dataset!A:A,insights!A428)</f>
        <v>1</v>
      </c>
    </row>
    <row r="429" spans="1:4">
      <c r="A429" t="s">
        <v>139</v>
      </c>
      <c r="B429">
        <f>AVERAGEIF(IMDB_Movies_Cleaned_Dataset!A:A,insights!A429,IMDB_Movies_Cleaned_Dataset!I:I)</f>
        <v>6.4499999999999993</v>
      </c>
      <c r="C429">
        <v>0.496</v>
      </c>
      <c r="D429">
        <f>COUNTIF(IMDB_Movies_Cleaned_Dataset!A:A,insights!A429)</f>
        <v>4</v>
      </c>
    </row>
    <row r="430" spans="1:4">
      <c r="A430" t="s">
        <v>5664</v>
      </c>
      <c r="B430">
        <f>AVERAGEIF(IMDB_Movies_Cleaned_Dataset!A:A,insights!A430,IMDB_Movies_Cleaned_Dataset!I:I)</f>
        <v>5.8</v>
      </c>
      <c r="C430">
        <v>0.251</v>
      </c>
      <c r="D430">
        <f>COUNTIF(IMDB_Movies_Cleaned_Dataset!A:A,insights!A430)</f>
        <v>1</v>
      </c>
    </row>
    <row r="431" spans="1:4">
      <c r="A431" t="s">
        <v>850</v>
      </c>
      <c r="B431">
        <f>AVERAGEIF(IMDB_Movies_Cleaned_Dataset!A:A,insights!A431,IMDB_Movies_Cleaned_Dataset!I:I)</f>
        <v>6.85</v>
      </c>
      <c r="C431">
        <v>0.66800000000000004</v>
      </c>
      <c r="D431">
        <f>COUNTIF(IMDB_Movies_Cleaned_Dataset!A:A,insights!A431)</f>
        <v>2</v>
      </c>
    </row>
    <row r="432" spans="1:4">
      <c r="A432" t="s">
        <v>2952</v>
      </c>
      <c r="B432">
        <f>AVERAGEIF(IMDB_Movies_Cleaned_Dataset!A:A,insights!A432,IMDB_Movies_Cleaned_Dataset!I:I)</f>
        <v>6.9666666666666659</v>
      </c>
      <c r="C432">
        <v>0.71799999999999997</v>
      </c>
      <c r="D432">
        <f>COUNTIF(IMDB_Movies_Cleaned_Dataset!A:A,insights!A432)</f>
        <v>3</v>
      </c>
    </row>
    <row r="433" spans="1:4">
      <c r="A433" t="s">
        <v>3527</v>
      </c>
      <c r="B433">
        <f>AVERAGEIF(IMDB_Movies_Cleaned_Dataset!A:A,insights!A433,IMDB_Movies_Cleaned_Dataset!I:I)</f>
        <v>5.3</v>
      </c>
      <c r="C433">
        <v>0.13</v>
      </c>
      <c r="D433">
        <f>COUNTIF(IMDB_Movies_Cleaned_Dataset!A:A,insights!A433)</f>
        <v>2</v>
      </c>
    </row>
    <row r="434" spans="1:4">
      <c r="A434" t="s">
        <v>5326</v>
      </c>
      <c r="B434">
        <f>AVERAGEIF(IMDB_Movies_Cleaned_Dataset!A:A,insights!A434,IMDB_Movies_Cleaned_Dataset!I:I)</f>
        <v>7</v>
      </c>
      <c r="C434">
        <v>0.72299999999999998</v>
      </c>
      <c r="D434">
        <f>COUNTIF(IMDB_Movies_Cleaned_Dataset!A:A,insights!A434)</f>
        <v>2</v>
      </c>
    </row>
    <row r="435" spans="1:4">
      <c r="A435" t="s">
        <v>6224</v>
      </c>
      <c r="B435">
        <f>AVERAGEIF(IMDB_Movies_Cleaned_Dataset!A:A,insights!A435,IMDB_Movies_Cleaned_Dataset!I:I)</f>
        <v>4.7</v>
      </c>
      <c r="C435">
        <v>6.6000000000000003E-2</v>
      </c>
      <c r="D435">
        <f>COUNTIF(IMDB_Movies_Cleaned_Dataset!A:A,insights!A435)</f>
        <v>1</v>
      </c>
    </row>
    <row r="436" spans="1:4">
      <c r="A436" t="s">
        <v>6058</v>
      </c>
      <c r="B436">
        <f>AVERAGEIF(IMDB_Movies_Cleaned_Dataset!A:A,insights!A436,IMDB_Movies_Cleaned_Dataset!I:I)</f>
        <v>5.6</v>
      </c>
      <c r="C436">
        <v>0.19700000000000001</v>
      </c>
      <c r="D436">
        <f>COUNTIF(IMDB_Movies_Cleaned_Dataset!A:A,insights!A436)</f>
        <v>1</v>
      </c>
    </row>
    <row r="437" spans="1:4">
      <c r="A437" t="s">
        <v>5420</v>
      </c>
      <c r="B437">
        <f>AVERAGEIF(IMDB_Movies_Cleaned_Dataset!A:A,insights!A437,IMDB_Movies_Cleaned_Dataset!I:I)</f>
        <v>6.4</v>
      </c>
      <c r="C437">
        <v>0.46400000000000002</v>
      </c>
      <c r="D437">
        <f>COUNTIF(IMDB_Movies_Cleaned_Dataset!A:A,insights!A437)</f>
        <v>1</v>
      </c>
    </row>
    <row r="438" spans="1:4">
      <c r="A438" t="s">
        <v>325</v>
      </c>
      <c r="B438">
        <f>AVERAGEIF(IMDB_Movies_Cleaned_Dataset!A:A,insights!A438,IMDB_Movies_Cleaned_Dataset!I:I)</f>
        <v>7.6555555555555559</v>
      </c>
      <c r="C438">
        <v>0.93700000000000006</v>
      </c>
      <c r="D438">
        <f>COUNTIF(IMDB_Movies_Cleaned_Dataset!A:A,insights!A438)</f>
        <v>9</v>
      </c>
    </row>
    <row r="439" spans="1:4">
      <c r="A439" t="s">
        <v>963</v>
      </c>
      <c r="B439">
        <f>AVERAGEIF(IMDB_Movies_Cleaned_Dataset!A:A,insights!A439,IMDB_Movies_Cleaned_Dataset!I:I)</f>
        <v>6.4666666666666659</v>
      </c>
      <c r="C439">
        <v>0.501</v>
      </c>
      <c r="D439">
        <f>COUNTIF(IMDB_Movies_Cleaned_Dataset!A:A,insights!A439)</f>
        <v>3</v>
      </c>
    </row>
    <row r="440" spans="1:4">
      <c r="A440" t="s">
        <v>1526</v>
      </c>
      <c r="B440">
        <f>AVERAGEIF(IMDB_Movies_Cleaned_Dataset!A:A,insights!A440,IMDB_Movies_Cleaned_Dataset!I:I)</f>
        <v>7.0333333333333341</v>
      </c>
      <c r="C440">
        <v>0.76300000000000001</v>
      </c>
      <c r="D440">
        <f>COUNTIF(IMDB_Movies_Cleaned_Dataset!A:A,insights!A440)</f>
        <v>3</v>
      </c>
    </row>
    <row r="441" spans="1:4">
      <c r="A441" t="s">
        <v>690</v>
      </c>
      <c r="B441">
        <f>AVERAGEIF(IMDB_Movies_Cleaned_Dataset!A:A,insights!A441,IMDB_Movies_Cleaned_Dataset!I:I)</f>
        <v>5.6923076923076925</v>
      </c>
      <c r="C441">
        <v>0.22800000000000001</v>
      </c>
      <c r="D441">
        <f>COUNTIF(IMDB_Movies_Cleaned_Dataset!A:A,insights!A441)</f>
        <v>13</v>
      </c>
    </row>
    <row r="442" spans="1:4">
      <c r="A442" t="s">
        <v>722</v>
      </c>
      <c r="B442">
        <f>AVERAGEIF(IMDB_Movies_Cleaned_Dataset!A:A,insights!A442,IMDB_Movies_Cleaned_Dataset!I:I)</f>
        <v>6.9799999999999995</v>
      </c>
      <c r="C442">
        <v>0.72</v>
      </c>
      <c r="D442">
        <f>COUNTIF(IMDB_Movies_Cleaned_Dataset!A:A,insights!A442)</f>
        <v>5</v>
      </c>
    </row>
    <row r="443" spans="1:4">
      <c r="A443" t="s">
        <v>556</v>
      </c>
      <c r="B443">
        <f>AVERAGEIF(IMDB_Movies_Cleaned_Dataset!A:A,insights!A443,IMDB_Movies_Cleaned_Dataset!I:I)</f>
        <v>6.35</v>
      </c>
      <c r="C443">
        <v>0.45600000000000002</v>
      </c>
      <c r="D443">
        <f>COUNTIF(IMDB_Movies_Cleaned_Dataset!A:A,insights!A443)</f>
        <v>2</v>
      </c>
    </row>
    <row r="444" spans="1:4">
      <c r="A444" t="s">
        <v>1613</v>
      </c>
      <c r="B444">
        <f>AVERAGEIF(IMDB_Movies_Cleaned_Dataset!A:A,insights!A444,IMDB_Movies_Cleaned_Dataset!I:I)</f>
        <v>6.0250000000000004</v>
      </c>
      <c r="C444">
        <v>0.33600000000000002</v>
      </c>
      <c r="D444">
        <f>COUNTIF(IMDB_Movies_Cleaned_Dataset!A:A,insights!A444)</f>
        <v>4</v>
      </c>
    </row>
    <row r="445" spans="1:4">
      <c r="A445" t="s">
        <v>5424</v>
      </c>
      <c r="B445">
        <f>AVERAGEIF(IMDB_Movies_Cleaned_Dataset!A:A,insights!A445,IMDB_Movies_Cleaned_Dataset!I:I)</f>
        <v>7</v>
      </c>
      <c r="C445">
        <v>0.72299999999999998</v>
      </c>
      <c r="D445">
        <f>COUNTIF(IMDB_Movies_Cleaned_Dataset!A:A,insights!A445)</f>
        <v>3</v>
      </c>
    </row>
    <row r="446" spans="1:4">
      <c r="A446" t="s">
        <v>2575</v>
      </c>
      <c r="B446">
        <f>AVERAGEIF(IMDB_Movies_Cleaned_Dataset!A:A,insights!A446,IMDB_Movies_Cleaned_Dataset!I:I)</f>
        <v>6.65</v>
      </c>
      <c r="C446">
        <v>0.58699999999999997</v>
      </c>
      <c r="D446">
        <f>COUNTIF(IMDB_Movies_Cleaned_Dataset!A:A,insights!A446)</f>
        <v>4</v>
      </c>
    </row>
    <row r="447" spans="1:4">
      <c r="A447" t="s">
        <v>446</v>
      </c>
      <c r="B447">
        <f>AVERAGEIF(IMDB_Movies_Cleaned_Dataset!A:A,insights!A447,IMDB_Movies_Cleaned_Dataset!I:I)</f>
        <v>8.1333333333333329</v>
      </c>
      <c r="C447">
        <v>0.98499999999999999</v>
      </c>
      <c r="D447">
        <f>COUNTIF(IMDB_Movies_Cleaned_Dataset!A:A,insights!A447)</f>
        <v>3</v>
      </c>
    </row>
    <row r="448" spans="1:4">
      <c r="A448" t="s">
        <v>355</v>
      </c>
      <c r="B448">
        <f>AVERAGEIF(IMDB_Movies_Cleaned_Dataset!A:A,insights!A448,IMDB_Movies_Cleaned_Dataset!I:I)</f>
        <v>6.8500000000000005</v>
      </c>
      <c r="C448">
        <v>0.67600000000000005</v>
      </c>
      <c r="D448">
        <f>COUNTIF(IMDB_Movies_Cleaned_Dataset!A:A,insights!A448)</f>
        <v>4</v>
      </c>
    </row>
    <row r="449" spans="1:4">
      <c r="A449" t="s">
        <v>5884</v>
      </c>
      <c r="B449">
        <f>AVERAGEIF(IMDB_Movies_Cleaned_Dataset!A:A,insights!A449,IMDB_Movies_Cleaned_Dataset!I:I)</f>
        <v>5.5</v>
      </c>
      <c r="C449">
        <v>0.17699999999999999</v>
      </c>
      <c r="D449">
        <f>COUNTIF(IMDB_Movies_Cleaned_Dataset!A:A,insights!A449)</f>
        <v>1</v>
      </c>
    </row>
    <row r="450" spans="1:4">
      <c r="A450" t="s">
        <v>680</v>
      </c>
      <c r="B450">
        <f>AVERAGEIF(IMDB_Movies_Cleaned_Dataset!A:A,insights!A450,IMDB_Movies_Cleaned_Dataset!I:I)</f>
        <v>6.1999999999999993</v>
      </c>
      <c r="C450">
        <v>0.38900000000000001</v>
      </c>
      <c r="D450">
        <f>COUNTIF(IMDB_Movies_Cleaned_Dataset!A:A,insights!A450)</f>
        <v>4</v>
      </c>
    </row>
    <row r="451" spans="1:4">
      <c r="A451" t="s">
        <v>2477</v>
      </c>
      <c r="B451">
        <f>AVERAGEIF(IMDB_Movies_Cleaned_Dataset!A:A,insights!A451,IMDB_Movies_Cleaned_Dataset!I:I)</f>
        <v>7.1</v>
      </c>
      <c r="C451">
        <v>0.77200000000000002</v>
      </c>
      <c r="D451">
        <f>COUNTIF(IMDB_Movies_Cleaned_Dataset!A:A,insights!A451)</f>
        <v>1</v>
      </c>
    </row>
    <row r="452" spans="1:4">
      <c r="A452" t="s">
        <v>863</v>
      </c>
      <c r="B452">
        <f>AVERAGEIF(IMDB_Movies_Cleaned_Dataset!A:A,insights!A452,IMDB_Movies_Cleaned_Dataset!I:I)</f>
        <v>6.7625000000000002</v>
      </c>
      <c r="C452">
        <v>0.63100000000000001</v>
      </c>
      <c r="D452">
        <f>COUNTIF(IMDB_Movies_Cleaned_Dataset!A:A,insights!A452)</f>
        <v>8</v>
      </c>
    </row>
    <row r="453" spans="1:4">
      <c r="A453" t="s">
        <v>396</v>
      </c>
      <c r="B453">
        <f>AVERAGEIF(IMDB_Movies_Cleaned_Dataset!A:A,insights!A453,IMDB_Movies_Cleaned_Dataset!I:I)</f>
        <v>6.7666666666666657</v>
      </c>
      <c r="C453">
        <v>0.63200000000000001</v>
      </c>
      <c r="D453">
        <f>COUNTIF(IMDB_Movies_Cleaned_Dataset!A:A,insights!A453)</f>
        <v>3</v>
      </c>
    </row>
    <row r="454" spans="1:4">
      <c r="A454" t="s">
        <v>1223</v>
      </c>
      <c r="B454">
        <f>AVERAGEIF(IMDB_Movies_Cleaned_Dataset!A:A,insights!A454,IMDB_Movies_Cleaned_Dataset!I:I)</f>
        <v>6.7333333333333334</v>
      </c>
      <c r="C454">
        <v>0.623</v>
      </c>
      <c r="D454">
        <f>COUNTIF(IMDB_Movies_Cleaned_Dataset!A:A,insights!A454)</f>
        <v>15</v>
      </c>
    </row>
    <row r="455" spans="1:4">
      <c r="A455" t="s">
        <v>951</v>
      </c>
      <c r="B455">
        <f>AVERAGEIF(IMDB_Movies_Cleaned_Dataset!A:A,insights!A455,IMDB_Movies_Cleaned_Dataset!I:I)</f>
        <v>6.7200000000000006</v>
      </c>
      <c r="C455">
        <v>0.622</v>
      </c>
      <c r="D455">
        <f>COUNTIF(IMDB_Movies_Cleaned_Dataset!A:A,insights!A455)</f>
        <v>5</v>
      </c>
    </row>
    <row r="456" spans="1:4">
      <c r="A456" t="s">
        <v>1264</v>
      </c>
      <c r="B456">
        <f>AVERAGEIF(IMDB_Movies_Cleaned_Dataset!A:A,insights!A456,IMDB_Movies_Cleaned_Dataset!I:I)</f>
        <v>6.4250000000000007</v>
      </c>
      <c r="C456">
        <v>0.48899999999999999</v>
      </c>
      <c r="D456">
        <f>COUNTIF(IMDB_Movies_Cleaned_Dataset!A:A,insights!A456)</f>
        <v>4</v>
      </c>
    </row>
    <row r="457" spans="1:4">
      <c r="A457" t="s">
        <v>1293</v>
      </c>
      <c r="B457">
        <f>AVERAGEIF(IMDB_Movies_Cleaned_Dataset!A:A,insights!A457,IMDB_Movies_Cleaned_Dataset!I:I)</f>
        <v>5.3</v>
      </c>
      <c r="C457">
        <v>0.13</v>
      </c>
      <c r="D457">
        <f>COUNTIF(IMDB_Movies_Cleaned_Dataset!A:A,insights!A457)</f>
        <v>4</v>
      </c>
    </row>
    <row r="458" spans="1:4">
      <c r="A458" t="s">
        <v>1172</v>
      </c>
      <c r="B458">
        <f>AVERAGEIF(IMDB_Movies_Cleaned_Dataset!A:A,insights!A458,IMDB_Movies_Cleaned_Dataset!I:I)</f>
        <v>5.45</v>
      </c>
      <c r="C458">
        <v>0.17199999999999999</v>
      </c>
      <c r="D458">
        <f>COUNTIF(IMDB_Movies_Cleaned_Dataset!A:A,insights!A458)</f>
        <v>2</v>
      </c>
    </row>
    <row r="459" spans="1:4">
      <c r="A459" t="s">
        <v>1786</v>
      </c>
      <c r="B459">
        <f>AVERAGEIF(IMDB_Movies_Cleaned_Dataset!A:A,insights!A459,IMDB_Movies_Cleaned_Dataset!I:I)</f>
        <v>7.5</v>
      </c>
      <c r="C459">
        <v>0.89300000000000002</v>
      </c>
      <c r="D459">
        <f>COUNTIF(IMDB_Movies_Cleaned_Dataset!A:A,insights!A459)</f>
        <v>2</v>
      </c>
    </row>
    <row r="460" spans="1:4">
      <c r="A460" t="s">
        <v>1271</v>
      </c>
      <c r="B460">
        <f>AVERAGEIF(IMDB_Movies_Cleaned_Dataset!A:A,insights!A460,IMDB_Movies_Cleaned_Dataset!I:I)</f>
        <v>6.5200000000000005</v>
      </c>
      <c r="C460">
        <v>0.53900000000000003</v>
      </c>
      <c r="D460">
        <f>COUNTIF(IMDB_Movies_Cleaned_Dataset!A:A,insights!A460)</f>
        <v>5</v>
      </c>
    </row>
    <row r="461" spans="1:4">
      <c r="A461" t="s">
        <v>779</v>
      </c>
      <c r="B461">
        <f>AVERAGEIF(IMDB_Movies_Cleaned_Dataset!A:A,insights!A461,IMDB_Movies_Cleaned_Dataset!I:I)</f>
        <v>5.7666666666666666</v>
      </c>
      <c r="C461">
        <v>0.25</v>
      </c>
      <c r="D461">
        <f>COUNTIF(IMDB_Movies_Cleaned_Dataset!A:A,insights!A461)</f>
        <v>6</v>
      </c>
    </row>
    <row r="462" spans="1:4">
      <c r="A462" t="s">
        <v>2210</v>
      </c>
      <c r="B462">
        <f>AVERAGEIF(IMDB_Movies_Cleaned_Dataset!A:A,insights!A462,IMDB_Movies_Cleaned_Dataset!I:I)</f>
        <v>7</v>
      </c>
      <c r="C462">
        <v>0.72299999999999998</v>
      </c>
      <c r="D462">
        <f>COUNTIF(IMDB_Movies_Cleaned_Dataset!A:A,insights!A462)</f>
        <v>3</v>
      </c>
    </row>
    <row r="463" spans="1:4">
      <c r="A463" t="s">
        <v>2721</v>
      </c>
      <c r="B463">
        <f>AVERAGEIF(IMDB_Movies_Cleaned_Dataset!A:A,insights!A463,IMDB_Movies_Cleaned_Dataset!I:I)</f>
        <v>6.6</v>
      </c>
      <c r="C463">
        <v>0.55300000000000005</v>
      </c>
      <c r="D463">
        <f>COUNTIF(IMDB_Movies_Cleaned_Dataset!A:A,insights!A463)</f>
        <v>1</v>
      </c>
    </row>
    <row r="464" spans="1:4">
      <c r="A464" t="s">
        <v>2233</v>
      </c>
      <c r="B464">
        <f>AVERAGEIF(IMDB_Movies_Cleaned_Dataset!A:A,insights!A464,IMDB_Movies_Cleaned_Dataset!I:I)</f>
        <v>5</v>
      </c>
      <c r="C464">
        <v>8.6999999999999994E-2</v>
      </c>
      <c r="D464">
        <f>COUNTIF(IMDB_Movies_Cleaned_Dataset!A:A,insights!A464)</f>
        <v>2</v>
      </c>
    </row>
    <row r="465" spans="1:4">
      <c r="A465" t="s">
        <v>1490</v>
      </c>
      <c r="B465">
        <f>AVERAGEIF(IMDB_Movies_Cleaned_Dataset!A:A,insights!A465,IMDB_Movies_Cleaned_Dataset!I:I)</f>
        <v>6.6166666666666671</v>
      </c>
      <c r="C465">
        <v>0.58199999999999996</v>
      </c>
      <c r="D465">
        <f>COUNTIF(IMDB_Movies_Cleaned_Dataset!A:A,insights!A465)</f>
        <v>6</v>
      </c>
    </row>
    <row r="466" spans="1:4">
      <c r="A466" t="s">
        <v>2903</v>
      </c>
      <c r="B466">
        <f>AVERAGEIF(IMDB_Movies_Cleaned_Dataset!A:A,insights!A466,IMDB_Movies_Cleaned_Dataset!I:I)</f>
        <v>6.25</v>
      </c>
      <c r="C466">
        <v>0.41799999999999998</v>
      </c>
      <c r="D466">
        <f>COUNTIF(IMDB_Movies_Cleaned_Dataset!A:A,insights!A466)</f>
        <v>2</v>
      </c>
    </row>
    <row r="467" spans="1:4">
      <c r="A467" t="s">
        <v>269</v>
      </c>
      <c r="B467">
        <f>AVERAGEIF(IMDB_Movies_Cleaned_Dataset!A:A,insights!A467,IMDB_Movies_Cleaned_Dataset!I:I)</f>
        <v>6.4</v>
      </c>
      <c r="C467">
        <v>0.46400000000000002</v>
      </c>
      <c r="D467">
        <f>COUNTIF(IMDB_Movies_Cleaned_Dataset!A:A,insights!A467)</f>
        <v>4</v>
      </c>
    </row>
    <row r="468" spans="1:4">
      <c r="A468" t="s">
        <v>3391</v>
      </c>
      <c r="B468">
        <f>AVERAGEIF(IMDB_Movies_Cleaned_Dataset!A:A,insights!A468,IMDB_Movies_Cleaned_Dataset!I:I)</f>
        <v>5.95</v>
      </c>
      <c r="C468">
        <v>0.30399999999999999</v>
      </c>
      <c r="D468">
        <f>COUNTIF(IMDB_Movies_Cleaned_Dataset!A:A,insights!A468)</f>
        <v>2</v>
      </c>
    </row>
    <row r="469" spans="1:4">
      <c r="A469" t="s">
        <v>3947</v>
      </c>
      <c r="B469">
        <f>AVERAGEIF(IMDB_Movies_Cleaned_Dataset!A:A,insights!A469,IMDB_Movies_Cleaned_Dataset!I:I)</f>
        <v>6.5333333333333341</v>
      </c>
      <c r="C469">
        <v>0.54100000000000004</v>
      </c>
      <c r="D469">
        <f>COUNTIF(IMDB_Movies_Cleaned_Dataset!A:A,insights!A469)</f>
        <v>3</v>
      </c>
    </row>
    <row r="470" spans="1:4">
      <c r="A470" t="s">
        <v>4273</v>
      </c>
      <c r="B470">
        <f>AVERAGEIF(IMDB_Movies_Cleaned_Dataset!A:A,insights!A470,IMDB_Movies_Cleaned_Dataset!I:I)</f>
        <v>6.6</v>
      </c>
      <c r="C470">
        <v>0.55300000000000005</v>
      </c>
      <c r="D470">
        <f>COUNTIF(IMDB_Movies_Cleaned_Dataset!A:A,insights!A470)</f>
        <v>1</v>
      </c>
    </row>
    <row r="471" spans="1:4">
      <c r="A471" t="s">
        <v>4565</v>
      </c>
      <c r="B471">
        <f>AVERAGEIF(IMDB_Movies_Cleaned_Dataset!A:A,insights!A471,IMDB_Movies_Cleaned_Dataset!I:I)</f>
        <v>5.9666666666666659</v>
      </c>
      <c r="C471">
        <v>0.309</v>
      </c>
      <c r="D471">
        <f>COUNTIF(IMDB_Movies_Cleaned_Dataset!A:A,insights!A471)</f>
        <v>3</v>
      </c>
    </row>
    <row r="472" spans="1:4">
      <c r="A472" t="s">
        <v>1763</v>
      </c>
      <c r="B472">
        <f>AVERAGEIF(IMDB_Movies_Cleaned_Dataset!A:A,insights!A472,IMDB_Movies_Cleaned_Dataset!I:I)</f>
        <v>6.65</v>
      </c>
      <c r="C472">
        <v>0.58699999999999997</v>
      </c>
      <c r="D472">
        <f>COUNTIF(IMDB_Movies_Cleaned_Dataset!A:A,insights!A472)</f>
        <v>2</v>
      </c>
    </row>
    <row r="473" spans="1:4">
      <c r="A473" t="s">
        <v>3177</v>
      </c>
      <c r="B473">
        <f>AVERAGEIF(IMDB_Movies_Cleaned_Dataset!A:A,insights!A473,IMDB_Movies_Cleaned_Dataset!I:I)</f>
        <v>5.85</v>
      </c>
      <c r="C473">
        <v>0.26800000000000002</v>
      </c>
      <c r="D473">
        <f>COUNTIF(IMDB_Movies_Cleaned_Dataset!A:A,insights!A473)</f>
        <v>2</v>
      </c>
    </row>
    <row r="474" spans="1:4">
      <c r="A474" t="s">
        <v>290</v>
      </c>
      <c r="B474">
        <f>AVERAGEIF(IMDB_Movies_Cleaned_Dataset!A:A,insights!A474,IMDB_Movies_Cleaned_Dataset!I:I)</f>
        <v>7</v>
      </c>
      <c r="C474">
        <v>0.72299999999999998</v>
      </c>
      <c r="D474">
        <f>COUNTIF(IMDB_Movies_Cleaned_Dataset!A:A,insights!A474)</f>
        <v>3</v>
      </c>
    </row>
    <row r="475" spans="1:4">
      <c r="A475" t="s">
        <v>2899</v>
      </c>
      <c r="B475">
        <f>AVERAGEIF(IMDB_Movies_Cleaned_Dataset!A:A,insights!A475,IMDB_Movies_Cleaned_Dataset!I:I)</f>
        <v>6.2</v>
      </c>
      <c r="C475">
        <v>0.39100000000000001</v>
      </c>
      <c r="D475">
        <f>COUNTIF(IMDB_Movies_Cleaned_Dataset!A:A,insights!A475)</f>
        <v>1</v>
      </c>
    </row>
    <row r="476" spans="1:4">
      <c r="A476" t="s">
        <v>3529</v>
      </c>
      <c r="B476">
        <f>AVERAGEIF(IMDB_Movies_Cleaned_Dataset!A:A,insights!A476,IMDB_Movies_Cleaned_Dataset!I:I)</f>
        <v>5.9</v>
      </c>
      <c r="C476">
        <v>0.27100000000000002</v>
      </c>
      <c r="D476">
        <f>COUNTIF(IMDB_Movies_Cleaned_Dataset!A:A,insights!A476)</f>
        <v>1</v>
      </c>
    </row>
    <row r="477" spans="1:4">
      <c r="A477" t="s">
        <v>3723</v>
      </c>
      <c r="B477">
        <f>AVERAGEIF(IMDB_Movies_Cleaned_Dataset!A:A,insights!A477,IMDB_Movies_Cleaned_Dataset!I:I)</f>
        <v>6.6000000000000005</v>
      </c>
      <c r="C477">
        <v>0.58099999999999996</v>
      </c>
      <c r="D477">
        <f>COUNTIF(IMDB_Movies_Cleaned_Dataset!A:A,insights!A477)</f>
        <v>3</v>
      </c>
    </row>
    <row r="478" spans="1:4">
      <c r="A478" t="s">
        <v>5130</v>
      </c>
      <c r="B478">
        <f>AVERAGEIF(IMDB_Movies_Cleaned_Dataset!A:A,insights!A478,IMDB_Movies_Cleaned_Dataset!I:I)</f>
        <v>4.4000000000000004</v>
      </c>
      <c r="C478">
        <v>0.05</v>
      </c>
      <c r="D478">
        <f>COUNTIF(IMDB_Movies_Cleaned_Dataset!A:A,insights!A478)</f>
        <v>1</v>
      </c>
    </row>
    <row r="479" spans="1:4">
      <c r="A479" t="s">
        <v>330</v>
      </c>
      <c r="B479">
        <f>AVERAGEIF(IMDB_Movies_Cleaned_Dataset!A:A,insights!A479,IMDB_Movies_Cleaned_Dataset!I:I)</f>
        <v>7.4375</v>
      </c>
      <c r="C479">
        <v>0.88800000000000001</v>
      </c>
      <c r="D479">
        <f>COUNTIF(IMDB_Movies_Cleaned_Dataset!A:A,insights!A479)</f>
        <v>8</v>
      </c>
    </row>
    <row r="480" spans="1:4">
      <c r="A480" t="s">
        <v>4732</v>
      </c>
      <c r="B480">
        <f>AVERAGEIF(IMDB_Movies_Cleaned_Dataset!A:A,insights!A480,IMDB_Movies_Cleaned_Dataset!I:I)</f>
        <v>4.8</v>
      </c>
      <c r="C480">
        <v>7.3999999999999996E-2</v>
      </c>
      <c r="D480">
        <f>COUNTIF(IMDB_Movies_Cleaned_Dataset!A:A,insights!A480)</f>
        <v>2</v>
      </c>
    </row>
    <row r="481" spans="1:4">
      <c r="A481" t="s">
        <v>5532</v>
      </c>
      <c r="B481">
        <f>AVERAGEIF(IMDB_Movies_Cleaned_Dataset!A:A,insights!A481,IMDB_Movies_Cleaned_Dataset!I:I)</f>
        <v>6</v>
      </c>
      <c r="C481">
        <v>0.312</v>
      </c>
      <c r="D481">
        <f>COUNTIF(IMDB_Movies_Cleaned_Dataset!A:A,insights!A481)</f>
        <v>2</v>
      </c>
    </row>
    <row r="482" spans="1:4">
      <c r="A482" t="s">
        <v>5683</v>
      </c>
      <c r="B482">
        <f>AVERAGEIF(IMDB_Movies_Cleaned_Dataset!A:A,insights!A482,IMDB_Movies_Cleaned_Dataset!I:I)</f>
        <v>6.2</v>
      </c>
      <c r="C482">
        <v>0.39100000000000001</v>
      </c>
      <c r="D482">
        <f>COUNTIF(IMDB_Movies_Cleaned_Dataset!A:A,insights!A482)</f>
        <v>1</v>
      </c>
    </row>
    <row r="483" spans="1:4">
      <c r="A483" t="s">
        <v>4181</v>
      </c>
      <c r="B483">
        <f>AVERAGEIF(IMDB_Movies_Cleaned_Dataset!A:A,insights!A483,IMDB_Movies_Cleaned_Dataset!I:I)</f>
        <v>7</v>
      </c>
      <c r="C483">
        <v>0.72299999999999998</v>
      </c>
      <c r="D483">
        <f>COUNTIF(IMDB_Movies_Cleaned_Dataset!A:A,insights!A483)</f>
        <v>4</v>
      </c>
    </row>
    <row r="484" spans="1:4">
      <c r="A484" t="s">
        <v>1139</v>
      </c>
      <c r="B484">
        <f>AVERAGEIF(IMDB_Movies_Cleaned_Dataset!A:A,insights!A484,IMDB_Movies_Cleaned_Dataset!I:I)</f>
        <v>6.7299999999999995</v>
      </c>
      <c r="C484">
        <v>0.623</v>
      </c>
      <c r="D484">
        <f>COUNTIF(IMDB_Movies_Cleaned_Dataset!A:A,insights!A484)</f>
        <v>10</v>
      </c>
    </row>
    <row r="485" spans="1:4">
      <c r="A485" t="s">
        <v>1468</v>
      </c>
      <c r="B485">
        <f>AVERAGEIF(IMDB_Movies_Cleaned_Dataset!A:A,insights!A485,IMDB_Movies_Cleaned_Dataset!I:I)</f>
        <v>7.6285714285714272</v>
      </c>
      <c r="C485">
        <v>0.93</v>
      </c>
      <c r="D485">
        <f>COUNTIF(IMDB_Movies_Cleaned_Dataset!A:A,insights!A485)</f>
        <v>7</v>
      </c>
    </row>
    <row r="486" spans="1:4">
      <c r="A486" t="s">
        <v>3747</v>
      </c>
      <c r="B486">
        <f>AVERAGEIF(IMDB_Movies_Cleaned_Dataset!A:A,insights!A486,IMDB_Movies_Cleaned_Dataset!I:I)</f>
        <v>7.06</v>
      </c>
      <c r="C486">
        <v>0.76700000000000002</v>
      </c>
      <c r="D486">
        <f>COUNTIF(IMDB_Movies_Cleaned_Dataset!A:A,insights!A486)</f>
        <v>5</v>
      </c>
    </row>
    <row r="487" spans="1:4">
      <c r="A487" t="s">
        <v>2605</v>
      </c>
      <c r="B487">
        <f>AVERAGEIF(IMDB_Movies_Cleaned_Dataset!A:A,insights!A487,IMDB_Movies_Cleaned_Dataset!I:I)</f>
        <v>5.9666666666666659</v>
      </c>
      <c r="C487">
        <v>0.309</v>
      </c>
      <c r="D487">
        <f>COUNTIF(IMDB_Movies_Cleaned_Dataset!A:A,insights!A487)</f>
        <v>3</v>
      </c>
    </row>
    <row r="488" spans="1:4">
      <c r="A488" t="s">
        <v>861</v>
      </c>
      <c r="B488">
        <f>AVERAGEIF(IMDB_Movies_Cleaned_Dataset!A:A,insights!A488,IMDB_Movies_Cleaned_Dataset!I:I)</f>
        <v>6.666666666666667</v>
      </c>
      <c r="C488">
        <v>0.59199999999999997</v>
      </c>
      <c r="D488">
        <f>COUNTIF(IMDB_Movies_Cleaned_Dataset!A:A,insights!A488)</f>
        <v>6</v>
      </c>
    </row>
    <row r="489" spans="1:4">
      <c r="A489" t="s">
        <v>3192</v>
      </c>
      <c r="B489">
        <f>AVERAGEIF(IMDB_Movies_Cleaned_Dataset!A:A,insights!A489,IMDB_Movies_Cleaned_Dataset!I:I)</f>
        <v>6.0333333333333341</v>
      </c>
      <c r="C489">
        <v>0.33700000000000002</v>
      </c>
      <c r="D489">
        <f>COUNTIF(IMDB_Movies_Cleaned_Dataset!A:A,insights!A489)</f>
        <v>3</v>
      </c>
    </row>
    <row r="490" spans="1:4">
      <c r="A490" t="s">
        <v>6071</v>
      </c>
      <c r="B490">
        <f>AVERAGEIF(IMDB_Movies_Cleaned_Dataset!A:A,insights!A490,IMDB_Movies_Cleaned_Dataset!I:I)</f>
        <v>6.75</v>
      </c>
      <c r="C490">
        <v>0.627</v>
      </c>
      <c r="D490">
        <f>COUNTIF(IMDB_Movies_Cleaned_Dataset!A:A,insights!A490)</f>
        <v>2</v>
      </c>
    </row>
    <row r="491" spans="1:4">
      <c r="A491" t="s">
        <v>2466</v>
      </c>
      <c r="B491">
        <f>AVERAGEIF(IMDB_Movies_Cleaned_Dataset!A:A,insights!A491,IMDB_Movies_Cleaned_Dataset!I:I)</f>
        <v>5.6</v>
      </c>
      <c r="C491">
        <v>0.19700000000000001</v>
      </c>
      <c r="D491">
        <f>COUNTIF(IMDB_Movies_Cleaned_Dataset!A:A,insights!A491)</f>
        <v>2</v>
      </c>
    </row>
    <row r="492" spans="1:4">
      <c r="A492" t="s">
        <v>1863</v>
      </c>
      <c r="B492">
        <f>AVERAGEIF(IMDB_Movies_Cleaned_Dataset!A:A,insights!A492,IMDB_Movies_Cleaned_Dataset!I:I)</f>
        <v>6.85</v>
      </c>
      <c r="C492">
        <v>0.66800000000000004</v>
      </c>
      <c r="D492">
        <f>COUNTIF(IMDB_Movies_Cleaned_Dataset!A:A,insights!A492)</f>
        <v>4</v>
      </c>
    </row>
    <row r="493" spans="1:4">
      <c r="A493" t="s">
        <v>5080</v>
      </c>
      <c r="B493">
        <f>AVERAGEIF(IMDB_Movies_Cleaned_Dataset!A:A,insights!A493,IMDB_Movies_Cleaned_Dataset!I:I)</f>
        <v>6.2666666666666657</v>
      </c>
      <c r="C493">
        <v>0.42099999999999999</v>
      </c>
      <c r="D493">
        <f>COUNTIF(IMDB_Movies_Cleaned_Dataset!A:A,insights!A493)</f>
        <v>3</v>
      </c>
    </row>
    <row r="494" spans="1:4">
      <c r="A494" t="s">
        <v>2423</v>
      </c>
      <c r="B494">
        <f>AVERAGEIF(IMDB_Movies_Cleaned_Dataset!A:A,insights!A494,IMDB_Movies_Cleaned_Dataset!I:I)</f>
        <v>6.15</v>
      </c>
      <c r="C494">
        <v>0.38400000000000001</v>
      </c>
      <c r="D494">
        <f>COUNTIF(IMDB_Movies_Cleaned_Dataset!A:A,insights!A494)</f>
        <v>2</v>
      </c>
    </row>
    <row r="495" spans="1:4">
      <c r="A495" t="s">
        <v>1391</v>
      </c>
      <c r="B495">
        <f>AVERAGEIF(IMDB_Movies_Cleaned_Dataset!A:A,insights!A495,IMDB_Movies_Cleaned_Dataset!I:I)</f>
        <v>5.3</v>
      </c>
      <c r="C495">
        <v>0.13</v>
      </c>
      <c r="D495">
        <f>COUNTIF(IMDB_Movies_Cleaned_Dataset!A:A,insights!A495)</f>
        <v>3</v>
      </c>
    </row>
    <row r="496" spans="1:4">
      <c r="A496" t="s">
        <v>1611</v>
      </c>
      <c r="B496">
        <f>AVERAGEIF(IMDB_Movies_Cleaned_Dataset!A:A,insights!A496,IMDB_Movies_Cleaned_Dataset!I:I)</f>
        <v>5.2749999999999995</v>
      </c>
      <c r="C496">
        <v>0.13</v>
      </c>
      <c r="D496">
        <f>COUNTIF(IMDB_Movies_Cleaned_Dataset!A:A,insights!A496)</f>
        <v>4</v>
      </c>
    </row>
    <row r="497" spans="1:4">
      <c r="A497" t="s">
        <v>544</v>
      </c>
      <c r="B497">
        <f>AVERAGEIF(IMDB_Movies_Cleaned_Dataset!A:A,insights!A497,IMDB_Movies_Cleaned_Dataset!I:I)</f>
        <v>6.2333333333333343</v>
      </c>
      <c r="C497">
        <v>0.41699999999999998</v>
      </c>
      <c r="D497">
        <f>COUNTIF(IMDB_Movies_Cleaned_Dataset!A:A,insights!A497)</f>
        <v>3</v>
      </c>
    </row>
    <row r="498" spans="1:4">
      <c r="A498" t="s">
        <v>3069</v>
      </c>
      <c r="B498">
        <f>AVERAGEIF(IMDB_Movies_Cleaned_Dataset!A:A,insights!A498,IMDB_Movies_Cleaned_Dataset!I:I)</f>
        <v>6.4499999999999993</v>
      </c>
      <c r="C498">
        <v>0.49199999999999999</v>
      </c>
      <c r="D498">
        <f>COUNTIF(IMDB_Movies_Cleaned_Dataset!A:A,insights!A498)</f>
        <v>2</v>
      </c>
    </row>
    <row r="499" spans="1:4">
      <c r="A499" t="s">
        <v>526</v>
      </c>
      <c r="B499">
        <f>AVERAGEIF(IMDB_Movies_Cleaned_Dataset!A:A,insights!A499,IMDB_Movies_Cleaned_Dataset!I:I)</f>
        <v>6.75</v>
      </c>
      <c r="C499">
        <v>0.629</v>
      </c>
      <c r="D499">
        <f>COUNTIF(IMDB_Movies_Cleaned_Dataset!A:A,insights!A499)</f>
        <v>4</v>
      </c>
    </row>
    <row r="500" spans="1:4">
      <c r="A500" t="s">
        <v>5942</v>
      </c>
      <c r="B500">
        <f>AVERAGEIF(IMDB_Movies_Cleaned_Dataset!A:A,insights!A500,IMDB_Movies_Cleaned_Dataset!I:I)</f>
        <v>4.5</v>
      </c>
      <c r="C500">
        <v>5.5E-2</v>
      </c>
      <c r="D500">
        <f>COUNTIF(IMDB_Movies_Cleaned_Dataset!A:A,insights!A500)</f>
        <v>1</v>
      </c>
    </row>
    <row r="501" spans="1:4">
      <c r="A501" t="s">
        <v>1141</v>
      </c>
      <c r="B501">
        <f>AVERAGEIF(IMDB_Movies_Cleaned_Dataset!A:A,insights!A501,IMDB_Movies_Cleaned_Dataset!I:I)</f>
        <v>7.0874999999999995</v>
      </c>
      <c r="C501">
        <v>0.77100000000000002</v>
      </c>
      <c r="D501">
        <f>COUNTIF(IMDB_Movies_Cleaned_Dataset!A:A,insights!A501)</f>
        <v>8</v>
      </c>
    </row>
    <row r="502" spans="1:4">
      <c r="A502" t="s">
        <v>650</v>
      </c>
      <c r="B502">
        <f>AVERAGEIF(IMDB_Movies_Cleaned_Dataset!A:A,insights!A502,IMDB_Movies_Cleaned_Dataset!I:I)</f>
        <v>6.3</v>
      </c>
      <c r="C502">
        <v>0.42299999999999999</v>
      </c>
      <c r="D502">
        <f>COUNTIF(IMDB_Movies_Cleaned_Dataset!A:A,insights!A502)</f>
        <v>1</v>
      </c>
    </row>
    <row r="503" spans="1:4">
      <c r="A503" t="s">
        <v>2130</v>
      </c>
      <c r="B503">
        <f>AVERAGEIF(IMDB_Movies_Cleaned_Dataset!A:A,insights!A503,IMDB_Movies_Cleaned_Dataset!I:I)</f>
        <v>6.7333333333333334</v>
      </c>
      <c r="C503">
        <v>0.623</v>
      </c>
      <c r="D503">
        <f>COUNTIF(IMDB_Movies_Cleaned_Dataset!A:A,insights!A503)</f>
        <v>3</v>
      </c>
    </row>
    <row r="504" spans="1:4">
      <c r="A504" t="s">
        <v>835</v>
      </c>
      <c r="B504">
        <f>AVERAGEIF(IMDB_Movies_Cleaned_Dataset!A:A,insights!A504,IMDB_Movies_Cleaned_Dataset!I:I)</f>
        <v>5.26</v>
      </c>
      <c r="C504">
        <v>0.127</v>
      </c>
      <c r="D504">
        <f>COUNTIF(IMDB_Movies_Cleaned_Dataset!A:A,insights!A504)</f>
        <v>5</v>
      </c>
    </row>
    <row r="505" spans="1:4">
      <c r="A505" t="s">
        <v>2185</v>
      </c>
      <c r="B505">
        <f>AVERAGEIF(IMDB_Movies_Cleaned_Dataset!A:A,insights!A505,IMDB_Movies_Cleaned_Dataset!I:I)</f>
        <v>7.9666666666666659</v>
      </c>
      <c r="C505">
        <v>0.97699999999999998</v>
      </c>
      <c r="D505">
        <f>COUNTIF(IMDB_Movies_Cleaned_Dataset!A:A,insights!A505)</f>
        <v>3</v>
      </c>
    </row>
    <row r="506" spans="1:4">
      <c r="A506" t="s">
        <v>682</v>
      </c>
      <c r="B506">
        <f>AVERAGEIF(IMDB_Movies_Cleaned_Dataset!A:A,insights!A506,IMDB_Movies_Cleaned_Dataset!I:I)</f>
        <v>6.666666666666667</v>
      </c>
      <c r="C506">
        <v>0.59199999999999997</v>
      </c>
      <c r="D506">
        <f>COUNTIF(IMDB_Movies_Cleaned_Dataset!A:A,insights!A506)</f>
        <v>3</v>
      </c>
    </row>
    <row r="507" spans="1:4">
      <c r="A507" t="s">
        <v>746</v>
      </c>
      <c r="B507">
        <f>AVERAGEIF(IMDB_Movies_Cleaned_Dataset!A:A,insights!A507,IMDB_Movies_Cleaned_Dataset!I:I)</f>
        <v>6.666666666666667</v>
      </c>
      <c r="C507">
        <v>0.59199999999999997</v>
      </c>
      <c r="D507">
        <f>COUNTIF(IMDB_Movies_Cleaned_Dataset!A:A,insights!A507)</f>
        <v>3</v>
      </c>
    </row>
    <row r="508" spans="1:4">
      <c r="A508" t="s">
        <v>2013</v>
      </c>
      <c r="B508">
        <f>AVERAGEIF(IMDB_Movies_Cleaned_Dataset!A:A,insights!A508,IMDB_Movies_Cleaned_Dataset!I:I)</f>
        <v>5</v>
      </c>
      <c r="C508">
        <v>8.6999999999999994E-2</v>
      </c>
      <c r="D508">
        <f>COUNTIF(IMDB_Movies_Cleaned_Dataset!A:A,insights!A508)</f>
        <v>2</v>
      </c>
    </row>
    <row r="509" spans="1:4">
      <c r="A509" t="s">
        <v>2337</v>
      </c>
      <c r="B509">
        <f>AVERAGEIF(IMDB_Movies_Cleaned_Dataset!A:A,insights!A509,IMDB_Movies_Cleaned_Dataset!I:I)</f>
        <v>7.75</v>
      </c>
      <c r="C509">
        <v>0.95499999999999996</v>
      </c>
      <c r="D509">
        <f>COUNTIF(IMDB_Movies_Cleaned_Dataset!A:A,insights!A509)</f>
        <v>2</v>
      </c>
    </row>
    <row r="510" spans="1:4">
      <c r="A510" t="s">
        <v>3367</v>
      </c>
      <c r="B510">
        <f>AVERAGEIF(IMDB_Movies_Cleaned_Dataset!A:A,insights!A510,IMDB_Movies_Cleaned_Dataset!I:I)</f>
        <v>6.8</v>
      </c>
      <c r="C510">
        <v>0.63800000000000001</v>
      </c>
      <c r="D510">
        <f>COUNTIF(IMDB_Movies_Cleaned_Dataset!A:A,insights!A510)</f>
        <v>1</v>
      </c>
    </row>
    <row r="511" spans="1:4">
      <c r="A511" t="s">
        <v>98</v>
      </c>
      <c r="B511">
        <f>AVERAGEIF(IMDB_Movies_Cleaned_Dataset!A:A,insights!A511,IMDB_Movies_Cleaned_Dataset!I:I)</f>
        <v>5.4499999999999993</v>
      </c>
      <c r="C511">
        <v>0.17100000000000001</v>
      </c>
      <c r="D511">
        <f>COUNTIF(IMDB_Movies_Cleaned_Dataset!A:A,insights!A511)</f>
        <v>2</v>
      </c>
    </row>
    <row r="512" spans="1:4">
      <c r="A512" t="s">
        <v>2812</v>
      </c>
      <c r="B512">
        <f>AVERAGEIF(IMDB_Movies_Cleaned_Dataset!A:A,insights!A512,IMDB_Movies_Cleaned_Dataset!I:I)</f>
        <v>6.5</v>
      </c>
      <c r="C512">
        <v>0.504</v>
      </c>
      <c r="D512">
        <f>COUNTIF(IMDB_Movies_Cleaned_Dataset!A:A,insights!A512)</f>
        <v>3</v>
      </c>
    </row>
    <row r="513" spans="1:4">
      <c r="A513" t="s">
        <v>1752</v>
      </c>
      <c r="B513">
        <f>AVERAGEIF(IMDB_Movies_Cleaned_Dataset!A:A,insights!A513,IMDB_Movies_Cleaned_Dataset!I:I)</f>
        <v>5.5</v>
      </c>
      <c r="C513">
        <v>0.17599999999999999</v>
      </c>
      <c r="D513">
        <f>COUNTIF(IMDB_Movies_Cleaned_Dataset!A:A,insights!A513)</f>
        <v>5</v>
      </c>
    </row>
    <row r="514" spans="1:4">
      <c r="A514" t="s">
        <v>3141</v>
      </c>
      <c r="B514">
        <f>AVERAGEIF(IMDB_Movies_Cleaned_Dataset!A:A,insights!A514,IMDB_Movies_Cleaned_Dataset!I:I)</f>
        <v>6.2249999999999996</v>
      </c>
      <c r="C514">
        <v>0.41599999999999998</v>
      </c>
      <c r="D514">
        <f>COUNTIF(IMDB_Movies_Cleaned_Dataset!A:A,insights!A514)</f>
        <v>4</v>
      </c>
    </row>
    <row r="515" spans="1:4">
      <c r="A515" t="s">
        <v>1037</v>
      </c>
      <c r="B515">
        <f>AVERAGEIF(IMDB_Movies_Cleaned_Dataset!A:A,insights!A515,IMDB_Movies_Cleaned_Dataset!I:I)</f>
        <v>5.95</v>
      </c>
      <c r="C515">
        <v>0.30399999999999999</v>
      </c>
      <c r="D515">
        <f>COUNTIF(IMDB_Movies_Cleaned_Dataset!A:A,insights!A515)</f>
        <v>2</v>
      </c>
    </row>
    <row r="516" spans="1:4">
      <c r="A516" t="s">
        <v>4391</v>
      </c>
      <c r="B516">
        <f>AVERAGEIF(IMDB_Movies_Cleaned_Dataset!A:A,insights!A516,IMDB_Movies_Cleaned_Dataset!I:I)</f>
        <v>7.5333333333333341</v>
      </c>
      <c r="C516">
        <v>0.90800000000000003</v>
      </c>
      <c r="D516">
        <f>COUNTIF(IMDB_Movies_Cleaned_Dataset!A:A,insights!A516)</f>
        <v>3</v>
      </c>
    </row>
    <row r="517" spans="1:4">
      <c r="A517" t="s">
        <v>2375</v>
      </c>
      <c r="B517">
        <f>AVERAGEIF(IMDB_Movies_Cleaned_Dataset!A:A,insights!A517,IMDB_Movies_Cleaned_Dataset!I:I)</f>
        <v>6.7333333333333343</v>
      </c>
      <c r="C517">
        <v>0.626</v>
      </c>
      <c r="D517">
        <f>COUNTIF(IMDB_Movies_Cleaned_Dataset!A:A,insights!A517)</f>
        <v>3</v>
      </c>
    </row>
    <row r="518" spans="1:4">
      <c r="A518" t="s">
        <v>2053</v>
      </c>
      <c r="B518">
        <f>AVERAGEIF(IMDB_Movies_Cleaned_Dataset!A:A,insights!A518,IMDB_Movies_Cleaned_Dataset!I:I)</f>
        <v>5.6999999999999993</v>
      </c>
      <c r="C518">
        <v>0.22900000000000001</v>
      </c>
      <c r="D518">
        <f>COUNTIF(IMDB_Movies_Cleaned_Dataset!A:A,insights!A518)</f>
        <v>2</v>
      </c>
    </row>
    <row r="519" spans="1:4">
      <c r="A519" t="s">
        <v>5764</v>
      </c>
      <c r="B519">
        <f>AVERAGEIF(IMDB_Movies_Cleaned_Dataset!A:A,insights!A519,IMDB_Movies_Cleaned_Dataset!I:I)</f>
        <v>5.3</v>
      </c>
      <c r="C519">
        <v>0.13</v>
      </c>
      <c r="D519">
        <f>COUNTIF(IMDB_Movies_Cleaned_Dataset!A:A,insights!A519)</f>
        <v>1</v>
      </c>
    </row>
    <row r="520" spans="1:4">
      <c r="A520" t="s">
        <v>1962</v>
      </c>
      <c r="B520">
        <f>AVERAGEIF(IMDB_Movies_Cleaned_Dataset!A:A,insights!A520,IMDB_Movies_Cleaned_Dataset!I:I)</f>
        <v>5.4000000000000012</v>
      </c>
      <c r="C520">
        <v>0.154</v>
      </c>
      <c r="D520">
        <f>COUNTIF(IMDB_Movies_Cleaned_Dataset!A:A,insights!A520)</f>
        <v>3</v>
      </c>
    </row>
    <row r="521" spans="1:4">
      <c r="A521" t="s">
        <v>3094</v>
      </c>
      <c r="B521">
        <f>AVERAGEIF(IMDB_Movies_Cleaned_Dataset!A:A,insights!A521,IMDB_Movies_Cleaned_Dataset!I:I)</f>
        <v>7.5</v>
      </c>
      <c r="C521">
        <v>0.89300000000000002</v>
      </c>
      <c r="D521">
        <f>COUNTIF(IMDB_Movies_Cleaned_Dataset!A:A,insights!A521)</f>
        <v>2</v>
      </c>
    </row>
    <row r="522" spans="1:4">
      <c r="A522" t="s">
        <v>5813</v>
      </c>
      <c r="B522">
        <f>AVERAGEIF(IMDB_Movies_Cleaned_Dataset!A:A,insights!A522,IMDB_Movies_Cleaned_Dataset!I:I)</f>
        <v>6.4</v>
      </c>
      <c r="C522">
        <v>0.46400000000000002</v>
      </c>
      <c r="D522">
        <f>COUNTIF(IMDB_Movies_Cleaned_Dataset!A:A,insights!A522)</f>
        <v>1</v>
      </c>
    </row>
    <row r="523" spans="1:4">
      <c r="A523" t="s">
        <v>3009</v>
      </c>
      <c r="B523">
        <f>AVERAGEIF(IMDB_Movies_Cleaned_Dataset!A:A,insights!A523,IMDB_Movies_Cleaned_Dataset!I:I)</f>
        <v>5.625</v>
      </c>
      <c r="C523">
        <v>0.22</v>
      </c>
      <c r="D523">
        <f>COUNTIF(IMDB_Movies_Cleaned_Dataset!A:A,insights!A523)</f>
        <v>4</v>
      </c>
    </row>
    <row r="524" spans="1:4">
      <c r="A524" t="s">
        <v>1865</v>
      </c>
      <c r="B524">
        <f>AVERAGEIF(IMDB_Movies_Cleaned_Dataset!A:A,insights!A524,IMDB_Movies_Cleaned_Dataset!I:I)</f>
        <v>6.9</v>
      </c>
      <c r="C524">
        <v>0.68200000000000005</v>
      </c>
      <c r="D524">
        <f>COUNTIF(IMDB_Movies_Cleaned_Dataset!A:A,insights!A524)</f>
        <v>2</v>
      </c>
    </row>
    <row r="525" spans="1:4">
      <c r="A525" t="s">
        <v>5770</v>
      </c>
      <c r="B525">
        <f>AVERAGEIF(IMDB_Movies_Cleaned_Dataset!A:A,insights!A525,IMDB_Movies_Cleaned_Dataset!I:I)</f>
        <v>5.4</v>
      </c>
      <c r="C525">
        <v>0.155</v>
      </c>
      <c r="D525">
        <f>COUNTIF(IMDB_Movies_Cleaned_Dataset!A:A,insights!A525)</f>
        <v>1</v>
      </c>
    </row>
    <row r="526" spans="1:4">
      <c r="A526" t="s">
        <v>461</v>
      </c>
      <c r="B526">
        <f>AVERAGEIF(IMDB_Movies_Cleaned_Dataset!A:A,insights!A526,IMDB_Movies_Cleaned_Dataset!I:I)</f>
        <v>6.3666666666666671</v>
      </c>
      <c r="C526">
        <v>0.45900000000000002</v>
      </c>
      <c r="D526">
        <f>COUNTIF(IMDB_Movies_Cleaned_Dataset!A:A,insights!A526)</f>
        <v>3</v>
      </c>
    </row>
    <row r="527" spans="1:4">
      <c r="A527" t="s">
        <v>3001</v>
      </c>
      <c r="B527">
        <f>AVERAGEIF(IMDB_Movies_Cleaned_Dataset!A:A,insights!A527,IMDB_Movies_Cleaned_Dataset!I:I)</f>
        <v>6.7</v>
      </c>
      <c r="C527">
        <v>0.6</v>
      </c>
      <c r="D527">
        <f>COUNTIF(IMDB_Movies_Cleaned_Dataset!A:A,insights!A527)</f>
        <v>3</v>
      </c>
    </row>
    <row r="528" spans="1:4">
      <c r="A528" t="s">
        <v>559</v>
      </c>
      <c r="B528">
        <f>AVERAGEIF(IMDB_Movies_Cleaned_Dataset!A:A,insights!A528,IMDB_Movies_Cleaned_Dataset!I:I)</f>
        <v>7.65</v>
      </c>
      <c r="C528">
        <v>0.93300000000000005</v>
      </c>
      <c r="D528">
        <f>COUNTIF(IMDB_Movies_Cleaned_Dataset!A:A,insights!A528)</f>
        <v>2</v>
      </c>
    </row>
    <row r="529" spans="1:4">
      <c r="A529" t="s">
        <v>3386</v>
      </c>
      <c r="B529">
        <f>AVERAGEIF(IMDB_Movies_Cleaned_Dataset!A:A,insights!A529,IMDB_Movies_Cleaned_Dataset!I:I)</f>
        <v>5.6</v>
      </c>
      <c r="C529">
        <v>0.19700000000000001</v>
      </c>
      <c r="D529">
        <f>COUNTIF(IMDB_Movies_Cleaned_Dataset!A:A,insights!A529)</f>
        <v>1</v>
      </c>
    </row>
    <row r="530" spans="1:4">
      <c r="A530" t="s">
        <v>648</v>
      </c>
      <c r="B530">
        <f>AVERAGEIF(IMDB_Movies_Cleaned_Dataset!A:A,insights!A530,IMDB_Movies_Cleaned_Dataset!I:I)</f>
        <v>7.5</v>
      </c>
      <c r="C530">
        <v>0.89300000000000002</v>
      </c>
      <c r="D530">
        <f>COUNTIF(IMDB_Movies_Cleaned_Dataset!A:A,insights!A530)</f>
        <v>1</v>
      </c>
    </row>
    <row r="531" spans="1:4">
      <c r="A531" t="s">
        <v>6106</v>
      </c>
      <c r="B531">
        <f>AVERAGEIF(IMDB_Movies_Cleaned_Dataset!A:A,insights!A531,IMDB_Movies_Cleaned_Dataset!I:I)</f>
        <v>6.8</v>
      </c>
      <c r="C531">
        <v>0.63800000000000001</v>
      </c>
      <c r="D531">
        <f>COUNTIF(IMDB_Movies_Cleaned_Dataset!A:A,insights!A531)</f>
        <v>1</v>
      </c>
    </row>
    <row r="532" spans="1:4">
      <c r="A532" t="s">
        <v>4472</v>
      </c>
      <c r="B532">
        <f>AVERAGEIF(IMDB_Movies_Cleaned_Dataset!A:A,insights!A532,IMDB_Movies_Cleaned_Dataset!I:I)</f>
        <v>6.9333333333333336</v>
      </c>
      <c r="C532">
        <v>0.71099999999999997</v>
      </c>
      <c r="D532">
        <f>COUNTIF(IMDB_Movies_Cleaned_Dataset!A:A,insights!A532)</f>
        <v>3</v>
      </c>
    </row>
    <row r="533" spans="1:4">
      <c r="A533" t="s">
        <v>328</v>
      </c>
      <c r="B533">
        <f>AVERAGEIF(IMDB_Movies_Cleaned_Dataset!A:A,insights!A533,IMDB_Movies_Cleaned_Dataset!I:I)</f>
        <v>7.1285714285714281</v>
      </c>
      <c r="C533">
        <v>0.8</v>
      </c>
      <c r="D533">
        <f>COUNTIF(IMDB_Movies_Cleaned_Dataset!A:A,insights!A533)</f>
        <v>7</v>
      </c>
    </row>
    <row r="534" spans="1:4">
      <c r="A534" t="s">
        <v>1701</v>
      </c>
      <c r="B534">
        <f>AVERAGEIF(IMDB_Movies_Cleaned_Dataset!A:A,insights!A534,IMDB_Movies_Cleaned_Dataset!I:I)</f>
        <v>5.2666666666666666</v>
      </c>
      <c r="C534">
        <v>0.128</v>
      </c>
      <c r="D534">
        <f>COUNTIF(IMDB_Movies_Cleaned_Dataset!A:A,insights!A534)</f>
        <v>3</v>
      </c>
    </row>
    <row r="535" spans="1:4">
      <c r="A535" t="s">
        <v>1208</v>
      </c>
      <c r="B535">
        <f>AVERAGEIF(IMDB_Movies_Cleaned_Dataset!A:A,insights!A535,IMDB_Movies_Cleaned_Dataset!I:I)</f>
        <v>6.4249999999999998</v>
      </c>
      <c r="C535">
        <v>0.48899999999999999</v>
      </c>
      <c r="D535">
        <f>COUNTIF(IMDB_Movies_Cleaned_Dataset!A:A,insights!A535)</f>
        <v>4</v>
      </c>
    </row>
    <row r="536" spans="1:4">
      <c r="A536" t="s">
        <v>1164</v>
      </c>
      <c r="B536">
        <f>AVERAGEIF(IMDB_Movies_Cleaned_Dataset!A:A,insights!A536,IMDB_Movies_Cleaned_Dataset!I:I)</f>
        <v>6.3666666666666671</v>
      </c>
      <c r="C536">
        <v>0.45900000000000002</v>
      </c>
      <c r="D536">
        <f>COUNTIF(IMDB_Movies_Cleaned_Dataset!A:A,insights!A536)</f>
        <v>3</v>
      </c>
    </row>
    <row r="537" spans="1:4">
      <c r="A537" t="s">
        <v>1621</v>
      </c>
      <c r="B537">
        <f>AVERAGEIF(IMDB_Movies_Cleaned_Dataset!A:A,insights!A537,IMDB_Movies_Cleaned_Dataset!I:I)</f>
        <v>5.2666666666666666</v>
      </c>
      <c r="C537">
        <v>0.128</v>
      </c>
      <c r="D537">
        <f>COUNTIF(IMDB_Movies_Cleaned_Dataset!A:A,insights!A537)</f>
        <v>3</v>
      </c>
    </row>
    <row r="538" spans="1:4">
      <c r="A538" t="s">
        <v>1747</v>
      </c>
      <c r="B538">
        <f>AVERAGEIF(IMDB_Movies_Cleaned_Dataset!A:A,insights!A538,IMDB_Movies_Cleaned_Dataset!I:I)</f>
        <v>7</v>
      </c>
      <c r="C538">
        <v>0.72299999999999998</v>
      </c>
      <c r="D538">
        <f>COUNTIF(IMDB_Movies_Cleaned_Dataset!A:A,insights!A538)</f>
        <v>1</v>
      </c>
    </row>
    <row r="539" spans="1:4">
      <c r="A539" t="s">
        <v>1196</v>
      </c>
      <c r="B539">
        <f>AVERAGEIF(IMDB_Movies_Cleaned_Dataset!A:A,insights!A539,IMDB_Movies_Cleaned_Dataset!I:I)</f>
        <v>6.5666666666666664</v>
      </c>
      <c r="C539">
        <v>0.54900000000000004</v>
      </c>
      <c r="D539">
        <f>COUNTIF(IMDB_Movies_Cleaned_Dataset!A:A,insights!A539)</f>
        <v>3</v>
      </c>
    </row>
    <row r="540" spans="1:4">
      <c r="A540" t="s">
        <v>3110</v>
      </c>
      <c r="B540">
        <f>AVERAGEIF(IMDB_Movies_Cleaned_Dataset!A:A,insights!A540,IMDB_Movies_Cleaned_Dataset!I:I)</f>
        <v>6.85</v>
      </c>
      <c r="C540">
        <v>0.66800000000000004</v>
      </c>
      <c r="D540">
        <f>COUNTIF(IMDB_Movies_Cleaned_Dataset!A:A,insights!A540)</f>
        <v>2</v>
      </c>
    </row>
    <row r="541" spans="1:4">
      <c r="A541" t="s">
        <v>1291</v>
      </c>
      <c r="B541">
        <f>AVERAGEIF(IMDB_Movies_Cleaned_Dataset!A:A,insights!A541,IMDB_Movies_Cleaned_Dataset!I:I)</f>
        <v>6.6</v>
      </c>
      <c r="C541">
        <v>0.55300000000000005</v>
      </c>
      <c r="D541">
        <f>COUNTIF(IMDB_Movies_Cleaned_Dataset!A:A,insights!A541)</f>
        <v>5</v>
      </c>
    </row>
    <row r="542" spans="1:4">
      <c r="A542" t="s">
        <v>238</v>
      </c>
      <c r="B542">
        <f>AVERAGEIF(IMDB_Movies_Cleaned_Dataset!A:A,insights!A542,IMDB_Movies_Cleaned_Dataset!I:I)</f>
        <v>6.2600000000000007</v>
      </c>
      <c r="C542">
        <v>0.42</v>
      </c>
      <c r="D542">
        <f>COUNTIF(IMDB_Movies_Cleaned_Dataset!A:A,insights!A542)</f>
        <v>5</v>
      </c>
    </row>
    <row r="543" spans="1:4">
      <c r="A543" t="s">
        <v>5503</v>
      </c>
      <c r="B543">
        <f>AVERAGEIF(IMDB_Movies_Cleaned_Dataset!A:A,insights!A543,IMDB_Movies_Cleaned_Dataset!I:I)</f>
        <v>6.1</v>
      </c>
      <c r="C543">
        <v>0.35099999999999998</v>
      </c>
      <c r="D543">
        <f>COUNTIF(IMDB_Movies_Cleaned_Dataset!A:A,insights!A543)</f>
        <v>1</v>
      </c>
    </row>
    <row r="544" spans="1:4">
      <c r="A544" t="s">
        <v>5653</v>
      </c>
      <c r="B544">
        <f>AVERAGEIF(IMDB_Movies_Cleaned_Dataset!A:A,insights!A544,IMDB_Movies_Cleaned_Dataset!I:I)</f>
        <v>4</v>
      </c>
      <c r="C544">
        <v>3.1E-2</v>
      </c>
      <c r="D544">
        <f>COUNTIF(IMDB_Movies_Cleaned_Dataset!A:A,insights!A544)</f>
        <v>1</v>
      </c>
    </row>
    <row r="545" spans="1:4">
      <c r="A545" t="s">
        <v>1227</v>
      </c>
      <c r="B545">
        <f>AVERAGEIF(IMDB_Movies_Cleaned_Dataset!A:A,insights!A545,IMDB_Movies_Cleaned_Dataset!I:I)</f>
        <v>5.55</v>
      </c>
      <c r="C545">
        <v>0.19400000000000001</v>
      </c>
      <c r="D545">
        <f>COUNTIF(IMDB_Movies_Cleaned_Dataset!A:A,insights!A545)</f>
        <v>2</v>
      </c>
    </row>
    <row r="546" spans="1:4">
      <c r="A546" t="s">
        <v>765</v>
      </c>
      <c r="B546">
        <f>AVERAGEIF(IMDB_Movies_Cleaned_Dataset!A:A,insights!A546,IMDB_Movies_Cleaned_Dataset!I:I)</f>
        <v>6.65</v>
      </c>
      <c r="C546">
        <v>0.58699999999999997</v>
      </c>
      <c r="D546">
        <f>COUNTIF(IMDB_Movies_Cleaned_Dataset!A:A,insights!A546)</f>
        <v>2</v>
      </c>
    </row>
    <row r="547" spans="1:4">
      <c r="A547" t="s">
        <v>6063</v>
      </c>
      <c r="B547">
        <f>AVERAGEIF(IMDB_Movies_Cleaned_Dataset!A:A,insights!A547,IMDB_Movies_Cleaned_Dataset!I:I)</f>
        <v>6.3</v>
      </c>
      <c r="C547">
        <v>0.42299999999999999</v>
      </c>
      <c r="D547">
        <f>COUNTIF(IMDB_Movies_Cleaned_Dataset!A:A,insights!A547)</f>
        <v>1</v>
      </c>
    </row>
    <row r="548" spans="1:4">
      <c r="A548" t="s">
        <v>5564</v>
      </c>
      <c r="B548">
        <f>AVERAGEIF(IMDB_Movies_Cleaned_Dataset!A:A,insights!A548,IMDB_Movies_Cleaned_Dataset!I:I)</f>
        <v>5.2</v>
      </c>
      <c r="C548">
        <v>0.113</v>
      </c>
      <c r="D548">
        <f>COUNTIF(IMDB_Movies_Cleaned_Dataset!A:A,insights!A548)</f>
        <v>1</v>
      </c>
    </row>
    <row r="549" spans="1:4">
      <c r="A549" t="s">
        <v>5720</v>
      </c>
      <c r="B549">
        <f>AVERAGEIF(IMDB_Movies_Cleaned_Dataset!A:A,insights!A549,IMDB_Movies_Cleaned_Dataset!I:I)</f>
        <v>6.6</v>
      </c>
      <c r="C549">
        <v>0.55300000000000005</v>
      </c>
      <c r="D549">
        <f>COUNTIF(IMDB_Movies_Cleaned_Dataset!A:A,insights!A549)</f>
        <v>1</v>
      </c>
    </row>
    <row r="550" spans="1:4">
      <c r="A550" t="s">
        <v>384</v>
      </c>
      <c r="B550">
        <f>AVERAGEIF(IMDB_Movies_Cleaned_Dataset!A:A,insights!A550,IMDB_Movies_Cleaned_Dataset!I:I)</f>
        <v>7.65</v>
      </c>
      <c r="C550">
        <v>0.93300000000000005</v>
      </c>
      <c r="D550">
        <f>COUNTIF(IMDB_Movies_Cleaned_Dataset!A:A,insights!A550)</f>
        <v>2</v>
      </c>
    </row>
    <row r="551" spans="1:4">
      <c r="A551" t="s">
        <v>340</v>
      </c>
      <c r="B551">
        <f>AVERAGEIF(IMDB_Movies_Cleaned_Dataset!A:A,insights!A551,IMDB_Movies_Cleaned_Dataset!I:I)</f>
        <v>6.04</v>
      </c>
      <c r="C551">
        <v>0.33800000000000002</v>
      </c>
      <c r="D551">
        <f>COUNTIF(IMDB_Movies_Cleaned_Dataset!A:A,insights!A551)</f>
        <v>5</v>
      </c>
    </row>
    <row r="552" spans="1:4">
      <c r="A552" t="s">
        <v>511</v>
      </c>
      <c r="B552">
        <f>AVERAGEIF(IMDB_Movies_Cleaned_Dataset!A:A,insights!A552,IMDB_Movies_Cleaned_Dataset!I:I)</f>
        <v>6.9</v>
      </c>
      <c r="C552">
        <v>0.68200000000000005</v>
      </c>
      <c r="D552">
        <f>COUNTIF(IMDB_Movies_Cleaned_Dataset!A:A,insights!A552)</f>
        <v>2</v>
      </c>
    </row>
    <row r="553" spans="1:4">
      <c r="A553" t="s">
        <v>332</v>
      </c>
      <c r="B553">
        <f>AVERAGEIF(IMDB_Movies_Cleaned_Dataset!A:A,insights!A553,IMDB_Movies_Cleaned_Dataset!I:I)</f>
        <v>4.0999999999999996</v>
      </c>
      <c r="C553">
        <v>3.5000000000000003E-2</v>
      </c>
      <c r="D553">
        <f>COUNTIF(IMDB_Movies_Cleaned_Dataset!A:A,insights!A553)</f>
        <v>1</v>
      </c>
    </row>
    <row r="554" spans="1:4">
      <c r="A554" t="s">
        <v>971</v>
      </c>
      <c r="B554">
        <f>AVERAGEIF(IMDB_Movies_Cleaned_Dataset!A:A,insights!A554,IMDB_Movies_Cleaned_Dataset!I:I)</f>
        <v>6.2</v>
      </c>
      <c r="C554">
        <v>0.38900000000000001</v>
      </c>
      <c r="D554">
        <f>COUNTIF(IMDB_Movies_Cleaned_Dataset!A:A,insights!A554)</f>
        <v>4</v>
      </c>
    </row>
    <row r="555" spans="1:4">
      <c r="A555" t="s">
        <v>582</v>
      </c>
      <c r="B555">
        <f>AVERAGEIF(IMDB_Movies_Cleaned_Dataset!A:A,insights!A555,IMDB_Movies_Cleaned_Dataset!I:I)</f>
        <v>5.97</v>
      </c>
      <c r="C555">
        <v>0.311</v>
      </c>
      <c r="D555">
        <f>COUNTIF(IMDB_Movies_Cleaned_Dataset!A:A,insights!A555)</f>
        <v>10</v>
      </c>
    </row>
    <row r="556" spans="1:4">
      <c r="A556" t="s">
        <v>1055</v>
      </c>
      <c r="B556">
        <f>AVERAGEIF(IMDB_Movies_Cleaned_Dataset!A:A,insights!A556,IMDB_Movies_Cleaned_Dataset!I:I)</f>
        <v>6</v>
      </c>
      <c r="C556">
        <v>0.312</v>
      </c>
      <c r="D556">
        <f>COUNTIF(IMDB_Movies_Cleaned_Dataset!A:A,insights!A556)</f>
        <v>1</v>
      </c>
    </row>
    <row r="557" spans="1:4">
      <c r="A557" t="s">
        <v>1618</v>
      </c>
      <c r="B557">
        <f>AVERAGEIF(IMDB_Movies_Cleaned_Dataset!A:A,insights!A557,IMDB_Movies_Cleaned_Dataset!I:I)</f>
        <v>4.875</v>
      </c>
      <c r="C557">
        <v>8.2000000000000003E-2</v>
      </c>
      <c r="D557">
        <f>COUNTIF(IMDB_Movies_Cleaned_Dataset!A:A,insights!A557)</f>
        <v>4</v>
      </c>
    </row>
    <row r="558" spans="1:4">
      <c r="A558" t="s">
        <v>1213</v>
      </c>
      <c r="B558">
        <f>AVERAGEIF(IMDB_Movies_Cleaned_Dataset!A:A,insights!A558,IMDB_Movies_Cleaned_Dataset!I:I)</f>
        <v>7.0749999999999993</v>
      </c>
      <c r="C558">
        <v>0.76900000000000002</v>
      </c>
      <c r="D558">
        <f>COUNTIF(IMDB_Movies_Cleaned_Dataset!A:A,insights!A558)</f>
        <v>4</v>
      </c>
    </row>
    <row r="559" spans="1:4">
      <c r="A559" t="s">
        <v>2178</v>
      </c>
      <c r="B559">
        <f>AVERAGEIF(IMDB_Movies_Cleaned_Dataset!A:A,insights!A559,IMDB_Movies_Cleaned_Dataset!I:I)</f>
        <v>5.9</v>
      </c>
      <c r="C559">
        <v>0.27100000000000002</v>
      </c>
      <c r="D559">
        <f>COUNTIF(IMDB_Movies_Cleaned_Dataset!A:A,insights!A559)</f>
        <v>1</v>
      </c>
    </row>
    <row r="560" spans="1:4">
      <c r="A560" t="s">
        <v>2472</v>
      </c>
      <c r="B560">
        <f>AVERAGEIF(IMDB_Movies_Cleaned_Dataset!A:A,insights!A560,IMDB_Movies_Cleaned_Dataset!I:I)</f>
        <v>6.8</v>
      </c>
      <c r="C560">
        <v>0.63800000000000001</v>
      </c>
      <c r="D560">
        <f>COUNTIF(IMDB_Movies_Cleaned_Dataset!A:A,insights!A560)</f>
        <v>1</v>
      </c>
    </row>
    <row r="561" spans="1:4">
      <c r="A561" t="s">
        <v>1733</v>
      </c>
      <c r="B561">
        <f>AVERAGEIF(IMDB_Movies_Cleaned_Dataset!A:A,insights!A561,IMDB_Movies_Cleaned_Dataset!I:I)</f>
        <v>6.85</v>
      </c>
      <c r="C561">
        <v>0.66800000000000004</v>
      </c>
      <c r="D561">
        <f>COUNTIF(IMDB_Movies_Cleaned_Dataset!A:A,insights!A561)</f>
        <v>2</v>
      </c>
    </row>
    <row r="562" spans="1:4">
      <c r="A562" t="s">
        <v>2872</v>
      </c>
      <c r="B562">
        <f>AVERAGEIF(IMDB_Movies_Cleaned_Dataset!A:A,insights!A562,IMDB_Movies_Cleaned_Dataset!I:I)</f>
        <v>5.8</v>
      </c>
      <c r="C562">
        <v>0.251</v>
      </c>
      <c r="D562">
        <f>COUNTIF(IMDB_Movies_Cleaned_Dataset!A:A,insights!A562)</f>
        <v>1</v>
      </c>
    </row>
    <row r="563" spans="1:4">
      <c r="A563" t="s">
        <v>2528</v>
      </c>
      <c r="B563">
        <f>AVERAGEIF(IMDB_Movies_Cleaned_Dataset!A:A,insights!A563,IMDB_Movies_Cleaned_Dataset!I:I)</f>
        <v>4.5500000000000007</v>
      </c>
      <c r="C563">
        <v>5.8000000000000003E-2</v>
      </c>
      <c r="D563">
        <f>COUNTIF(IMDB_Movies_Cleaned_Dataset!A:A,insights!A563)</f>
        <v>2</v>
      </c>
    </row>
    <row r="564" spans="1:4">
      <c r="A564" t="s">
        <v>4141</v>
      </c>
      <c r="B564">
        <f>AVERAGEIF(IMDB_Movies_Cleaned_Dataset!A:A,insights!A564,IMDB_Movies_Cleaned_Dataset!I:I)</f>
        <v>5.5</v>
      </c>
      <c r="C564">
        <v>0.17699999999999999</v>
      </c>
      <c r="D564">
        <f>COUNTIF(IMDB_Movies_Cleaned_Dataset!A:A,insights!A564)</f>
        <v>1</v>
      </c>
    </row>
    <row r="565" spans="1:4">
      <c r="A565" t="s">
        <v>490</v>
      </c>
      <c r="B565">
        <f>AVERAGEIF(IMDB_Movies_Cleaned_Dataset!A:A,insights!A565,IMDB_Movies_Cleaned_Dataset!I:I)</f>
        <v>7.3</v>
      </c>
      <c r="C565">
        <v>0.84899999999999998</v>
      </c>
      <c r="D565">
        <f>COUNTIF(IMDB_Movies_Cleaned_Dataset!A:A,insights!A565)</f>
        <v>2</v>
      </c>
    </row>
    <row r="566" spans="1:4">
      <c r="A566" t="s">
        <v>652</v>
      </c>
      <c r="B566">
        <f>AVERAGEIF(IMDB_Movies_Cleaned_Dataset!A:A,insights!A566,IMDB_Movies_Cleaned_Dataset!I:I)</f>
        <v>6.125</v>
      </c>
      <c r="C566">
        <v>0.38</v>
      </c>
      <c r="D566">
        <f>COUNTIF(IMDB_Movies_Cleaned_Dataset!A:A,insights!A566)</f>
        <v>4</v>
      </c>
    </row>
    <row r="567" spans="1:4">
      <c r="A567" t="s">
        <v>5741</v>
      </c>
      <c r="B567">
        <f>AVERAGEIF(IMDB_Movies_Cleaned_Dataset!A:A,insights!A567,IMDB_Movies_Cleaned_Dataset!I:I)</f>
        <v>4.7</v>
      </c>
      <c r="C567">
        <v>6.6000000000000003E-2</v>
      </c>
      <c r="D567">
        <f>COUNTIF(IMDB_Movies_Cleaned_Dataset!A:A,insights!A567)</f>
        <v>1</v>
      </c>
    </row>
    <row r="568" spans="1:4">
      <c r="A568" t="s">
        <v>4632</v>
      </c>
      <c r="B568">
        <f>AVERAGEIF(IMDB_Movies_Cleaned_Dataset!A:A,insights!A568,IMDB_Movies_Cleaned_Dataset!I:I)</f>
        <v>5.8</v>
      </c>
      <c r="C568">
        <v>0.251</v>
      </c>
      <c r="D568">
        <f>COUNTIF(IMDB_Movies_Cleaned_Dataset!A:A,insights!A568)</f>
        <v>1</v>
      </c>
    </row>
    <row r="569" spans="1:4">
      <c r="A569" t="s">
        <v>2181</v>
      </c>
      <c r="B569">
        <f>AVERAGEIF(IMDB_Movies_Cleaned_Dataset!A:A,insights!A569,IMDB_Movies_Cleaned_Dataset!I:I)</f>
        <v>7.4499999999999993</v>
      </c>
      <c r="C569">
        <v>0.88900000000000001</v>
      </c>
      <c r="D569">
        <f>COUNTIF(IMDB_Movies_Cleaned_Dataset!A:A,insights!A569)</f>
        <v>4</v>
      </c>
    </row>
    <row r="570" spans="1:4">
      <c r="A570" t="s">
        <v>4983</v>
      </c>
      <c r="B570">
        <f>AVERAGEIF(IMDB_Movies_Cleaned_Dataset!A:A,insights!A570,IMDB_Movies_Cleaned_Dataset!I:I)</f>
        <v>5.0999999999999996</v>
      </c>
      <c r="C570">
        <v>9.7000000000000003E-2</v>
      </c>
      <c r="D570">
        <f>COUNTIF(IMDB_Movies_Cleaned_Dataset!A:A,insights!A570)</f>
        <v>2</v>
      </c>
    </row>
    <row r="571" spans="1:4">
      <c r="A571" t="s">
        <v>4838</v>
      </c>
      <c r="B571">
        <f>AVERAGEIF(IMDB_Movies_Cleaned_Dataset!A:A,insights!A571,IMDB_Movies_Cleaned_Dataset!I:I)</f>
        <v>6.9</v>
      </c>
      <c r="C571">
        <v>0.68200000000000005</v>
      </c>
      <c r="D571">
        <f>COUNTIF(IMDB_Movies_Cleaned_Dataset!A:A,insights!A571)</f>
        <v>2</v>
      </c>
    </row>
    <row r="572" spans="1:4">
      <c r="A572" t="s">
        <v>5371</v>
      </c>
      <c r="B572">
        <f>AVERAGEIF(IMDB_Movies_Cleaned_Dataset!A:A,insights!A572,IMDB_Movies_Cleaned_Dataset!I:I)</f>
        <v>6.7</v>
      </c>
      <c r="C572">
        <v>0.6</v>
      </c>
      <c r="D572">
        <f>COUNTIF(IMDB_Movies_Cleaned_Dataset!A:A,insights!A572)</f>
        <v>1</v>
      </c>
    </row>
    <row r="573" spans="1:4">
      <c r="A573" t="s">
        <v>5489</v>
      </c>
      <c r="B573">
        <f>AVERAGEIF(IMDB_Movies_Cleaned_Dataset!A:A,insights!A573,IMDB_Movies_Cleaned_Dataset!I:I)</f>
        <v>6.2</v>
      </c>
      <c r="C573">
        <v>0.39100000000000001</v>
      </c>
      <c r="D573">
        <f>COUNTIF(IMDB_Movies_Cleaned_Dataset!A:A,insights!A573)</f>
        <v>1</v>
      </c>
    </row>
    <row r="574" spans="1:4">
      <c r="A574" t="s">
        <v>1663</v>
      </c>
      <c r="B574">
        <f>AVERAGEIF(IMDB_Movies_Cleaned_Dataset!A:A,insights!A574,IMDB_Movies_Cleaned_Dataset!I:I)</f>
        <v>6.4499999999999993</v>
      </c>
      <c r="C574">
        <v>0.49199999999999999</v>
      </c>
      <c r="D574">
        <f>COUNTIF(IMDB_Movies_Cleaned_Dataset!A:A,insights!A574)</f>
        <v>4</v>
      </c>
    </row>
    <row r="575" spans="1:4">
      <c r="A575" t="s">
        <v>5561</v>
      </c>
      <c r="B575">
        <f>AVERAGEIF(IMDB_Movies_Cleaned_Dataset!A:A,insights!A575,IMDB_Movies_Cleaned_Dataset!I:I)</f>
        <v>4</v>
      </c>
      <c r="C575">
        <v>3.1E-2</v>
      </c>
      <c r="D575">
        <f>COUNTIF(IMDB_Movies_Cleaned_Dataset!A:A,insights!A575)</f>
        <v>1</v>
      </c>
    </row>
    <row r="576" spans="1:4">
      <c r="A576" t="s">
        <v>1289</v>
      </c>
      <c r="B576">
        <f>AVERAGEIF(IMDB_Movies_Cleaned_Dataset!A:A,insights!A576,IMDB_Movies_Cleaned_Dataset!I:I)</f>
        <v>6.9250000000000007</v>
      </c>
      <c r="C576">
        <v>0.70799999999999996</v>
      </c>
      <c r="D576">
        <f>COUNTIF(IMDB_Movies_Cleaned_Dataset!A:A,insights!A576)</f>
        <v>4</v>
      </c>
    </row>
    <row r="577" spans="1:4">
      <c r="A577" t="s">
        <v>1759</v>
      </c>
      <c r="B577">
        <f>AVERAGEIF(IMDB_Movies_Cleaned_Dataset!A:A,insights!A577,IMDB_Movies_Cleaned_Dataset!I:I)</f>
        <v>4.9999999999999991</v>
      </c>
      <c r="C577">
        <v>8.6999999999999994E-2</v>
      </c>
      <c r="D577">
        <f>COUNTIF(IMDB_Movies_Cleaned_Dataset!A:A,insights!A577)</f>
        <v>3</v>
      </c>
    </row>
    <row r="578" spans="1:4">
      <c r="A578" t="s">
        <v>3065</v>
      </c>
      <c r="B578">
        <f>AVERAGEIF(IMDB_Movies_Cleaned_Dataset!A:A,insights!A578,IMDB_Movies_Cleaned_Dataset!I:I)</f>
        <v>7.55</v>
      </c>
      <c r="C578">
        <v>0.90900000000000003</v>
      </c>
      <c r="D578">
        <f>COUNTIF(IMDB_Movies_Cleaned_Dataset!A:A,insights!A578)</f>
        <v>2</v>
      </c>
    </row>
    <row r="579" spans="1:4">
      <c r="A579" t="s">
        <v>6035</v>
      </c>
      <c r="B579">
        <f>AVERAGEIF(IMDB_Movies_Cleaned_Dataset!A:A,insights!A579,IMDB_Movies_Cleaned_Dataset!I:I)</f>
        <v>4.2</v>
      </c>
      <c r="C579">
        <v>4.2999999999999997E-2</v>
      </c>
      <c r="D579">
        <f>COUNTIF(IMDB_Movies_Cleaned_Dataset!A:A,insights!A579)</f>
        <v>1</v>
      </c>
    </row>
    <row r="580" spans="1:4">
      <c r="A580" t="s">
        <v>2238</v>
      </c>
      <c r="B580">
        <f>AVERAGEIF(IMDB_Movies_Cleaned_Dataset!A:A,insights!A580,IMDB_Movies_Cleaned_Dataset!I:I)</f>
        <v>5.5</v>
      </c>
      <c r="C580">
        <v>0.17699999999999999</v>
      </c>
      <c r="D580">
        <f>COUNTIF(IMDB_Movies_Cleaned_Dataset!A:A,insights!A580)</f>
        <v>3</v>
      </c>
    </row>
    <row r="581" spans="1:4">
      <c r="A581" t="s">
        <v>6139</v>
      </c>
      <c r="B581">
        <f>AVERAGEIF(IMDB_Movies_Cleaned_Dataset!A:A,insights!A581,IMDB_Movies_Cleaned_Dataset!I:I)</f>
        <v>6.2</v>
      </c>
      <c r="C581">
        <v>0.39100000000000001</v>
      </c>
      <c r="D581">
        <f>COUNTIF(IMDB_Movies_Cleaned_Dataset!A:A,insights!A581)</f>
        <v>1</v>
      </c>
    </row>
    <row r="582" spans="1:4">
      <c r="A582" t="s">
        <v>5835</v>
      </c>
      <c r="B582">
        <f>AVERAGEIF(IMDB_Movies_Cleaned_Dataset!A:A,insights!A582,IMDB_Movies_Cleaned_Dataset!I:I)</f>
        <v>6.3</v>
      </c>
      <c r="C582">
        <v>0.42299999999999999</v>
      </c>
      <c r="D582">
        <f>COUNTIF(IMDB_Movies_Cleaned_Dataset!A:A,insights!A582)</f>
        <v>1</v>
      </c>
    </row>
    <row r="583" spans="1:4">
      <c r="A583" t="s">
        <v>1937</v>
      </c>
      <c r="B583">
        <f>AVERAGEIF(IMDB_Movies_Cleaned_Dataset!A:A,insights!A583,IMDB_Movies_Cleaned_Dataset!I:I)</f>
        <v>4.4499999999999993</v>
      </c>
      <c r="C583">
        <v>5.3999999999999999E-2</v>
      </c>
      <c r="D583">
        <f>COUNTIF(IMDB_Movies_Cleaned_Dataset!A:A,insights!A583)</f>
        <v>2</v>
      </c>
    </row>
    <row r="584" spans="1:4">
      <c r="A584" t="s">
        <v>3451</v>
      </c>
      <c r="B584">
        <f>AVERAGEIF(IMDB_Movies_Cleaned_Dataset!A:A,insights!A584,IMDB_Movies_Cleaned_Dataset!I:I)</f>
        <v>5</v>
      </c>
      <c r="C584">
        <v>8.6999999999999994E-2</v>
      </c>
      <c r="D584">
        <f>COUNTIF(IMDB_Movies_Cleaned_Dataset!A:A,insights!A584)</f>
        <v>2</v>
      </c>
    </row>
    <row r="585" spans="1:4">
      <c r="A585" t="s">
        <v>5277</v>
      </c>
      <c r="B585">
        <f>AVERAGEIF(IMDB_Movies_Cleaned_Dataset!A:A,insights!A585,IMDB_Movies_Cleaned_Dataset!I:I)</f>
        <v>4.0999999999999996</v>
      </c>
      <c r="C585">
        <v>3.5000000000000003E-2</v>
      </c>
      <c r="D585">
        <f>COUNTIF(IMDB_Movies_Cleaned_Dataset!A:A,insights!A585)</f>
        <v>1</v>
      </c>
    </row>
    <row r="586" spans="1:4">
      <c r="A586" t="s">
        <v>5290</v>
      </c>
      <c r="B586">
        <f>AVERAGEIF(IMDB_Movies_Cleaned_Dataset!A:A,insights!A586,IMDB_Movies_Cleaned_Dataset!I:I)</f>
        <v>6.5</v>
      </c>
      <c r="C586">
        <v>0.504</v>
      </c>
      <c r="D586">
        <f>COUNTIF(IMDB_Movies_Cleaned_Dataset!A:A,insights!A586)</f>
        <v>2</v>
      </c>
    </row>
    <row r="587" spans="1:4">
      <c r="A587" t="s">
        <v>6073</v>
      </c>
      <c r="B587">
        <f>AVERAGEIF(IMDB_Movies_Cleaned_Dataset!A:A,insights!A587,IMDB_Movies_Cleaned_Dataset!I:I)</f>
        <v>4.4000000000000004</v>
      </c>
      <c r="C587">
        <v>0.05</v>
      </c>
      <c r="D587">
        <f>COUNTIF(IMDB_Movies_Cleaned_Dataset!A:A,insights!A587)</f>
        <v>1</v>
      </c>
    </row>
    <row r="588" spans="1:4">
      <c r="A588" t="s">
        <v>1161</v>
      </c>
      <c r="B588">
        <f>AVERAGEIF(IMDB_Movies_Cleaned_Dataset!A:A,insights!A588,IMDB_Movies_Cleaned_Dataset!I:I)</f>
        <v>5.3</v>
      </c>
      <c r="C588">
        <v>0.13</v>
      </c>
      <c r="D588">
        <f>COUNTIF(IMDB_Movies_Cleaned_Dataset!A:A,insights!A588)</f>
        <v>2</v>
      </c>
    </row>
    <row r="589" spans="1:4">
      <c r="A589" t="s">
        <v>3181</v>
      </c>
      <c r="B589">
        <f>AVERAGEIF(IMDB_Movies_Cleaned_Dataset!A:A,insights!A589,IMDB_Movies_Cleaned_Dataset!I:I)</f>
        <v>6.85</v>
      </c>
      <c r="C589">
        <v>0.66800000000000004</v>
      </c>
      <c r="D589">
        <f>COUNTIF(IMDB_Movies_Cleaned_Dataset!A:A,insights!A589)</f>
        <v>2</v>
      </c>
    </row>
    <row r="590" spans="1:4">
      <c r="A590" t="s">
        <v>6080</v>
      </c>
      <c r="B590">
        <f>AVERAGEIF(IMDB_Movies_Cleaned_Dataset!A:A,insights!A590,IMDB_Movies_Cleaned_Dataset!I:I)</f>
        <v>7.1</v>
      </c>
      <c r="C590">
        <v>0.77200000000000002</v>
      </c>
      <c r="D590">
        <f>COUNTIF(IMDB_Movies_Cleaned_Dataset!A:A,insights!A590)</f>
        <v>1</v>
      </c>
    </row>
    <row r="591" spans="1:4">
      <c r="A591" t="s">
        <v>6007</v>
      </c>
      <c r="B591">
        <f>AVERAGEIF(IMDB_Movies_Cleaned_Dataset!A:A,insights!A591,IMDB_Movies_Cleaned_Dataset!I:I)</f>
        <v>7</v>
      </c>
      <c r="C591">
        <v>0.72299999999999998</v>
      </c>
      <c r="D591">
        <f>COUNTIF(IMDB_Movies_Cleaned_Dataset!A:A,insights!A591)</f>
        <v>2</v>
      </c>
    </row>
    <row r="592" spans="1:4">
      <c r="A592" t="s">
        <v>5146</v>
      </c>
      <c r="B592">
        <f>AVERAGEIF(IMDB_Movies_Cleaned_Dataset!A:A,insights!A592,IMDB_Movies_Cleaned_Dataset!I:I)</f>
        <v>8.4</v>
      </c>
      <c r="C592">
        <v>0.99299999999999999</v>
      </c>
      <c r="D592">
        <f>COUNTIF(IMDB_Movies_Cleaned_Dataset!A:A,insights!A592)</f>
        <v>1</v>
      </c>
    </row>
    <row r="593" spans="1:4">
      <c r="A593" t="s">
        <v>5981</v>
      </c>
      <c r="B593">
        <f>AVERAGEIF(IMDB_Movies_Cleaned_Dataset!A:A,insights!A593,IMDB_Movies_Cleaned_Dataset!I:I)</f>
        <v>5.3</v>
      </c>
      <c r="C593">
        <v>0.13</v>
      </c>
      <c r="D593">
        <f>COUNTIF(IMDB_Movies_Cleaned_Dataset!A:A,insights!A593)</f>
        <v>1</v>
      </c>
    </row>
    <row r="594" spans="1:4">
      <c r="A594" t="s">
        <v>1257</v>
      </c>
      <c r="B594">
        <f>AVERAGEIF(IMDB_Movies_Cleaned_Dataset!A:A,insights!A594,IMDB_Movies_Cleaned_Dataset!I:I)</f>
        <v>6.7</v>
      </c>
      <c r="C594">
        <v>0.59899999999999998</v>
      </c>
      <c r="D594">
        <f>COUNTIF(IMDB_Movies_Cleaned_Dataset!A:A,insights!A594)</f>
        <v>4</v>
      </c>
    </row>
    <row r="595" spans="1:4">
      <c r="A595" t="s">
        <v>1286</v>
      </c>
      <c r="B595">
        <f>AVERAGEIF(IMDB_Movies_Cleaned_Dataset!A:A,insights!A595,IMDB_Movies_Cleaned_Dataset!I:I)</f>
        <v>6.6</v>
      </c>
      <c r="C595">
        <v>0.55300000000000005</v>
      </c>
      <c r="D595">
        <f>COUNTIF(IMDB_Movies_Cleaned_Dataset!A:A,insights!A595)</f>
        <v>1</v>
      </c>
    </row>
    <row r="596" spans="1:4">
      <c r="A596" t="s">
        <v>4926</v>
      </c>
      <c r="B596">
        <f>AVERAGEIF(IMDB_Movies_Cleaned_Dataset!A:A,insights!A596,IMDB_Movies_Cleaned_Dataset!I:I)</f>
        <v>6.8999999999999995</v>
      </c>
      <c r="C596">
        <v>0.68</v>
      </c>
      <c r="D596">
        <f>COUNTIF(IMDB_Movies_Cleaned_Dataset!A:A,insights!A596)</f>
        <v>3</v>
      </c>
    </row>
    <row r="597" spans="1:4">
      <c r="A597" t="s">
        <v>1281</v>
      </c>
      <c r="B597">
        <f>AVERAGEIF(IMDB_Movies_Cleaned_Dataset!A:A,insights!A597,IMDB_Movies_Cleaned_Dataset!I:I)</f>
        <v>6.7750000000000004</v>
      </c>
      <c r="C597">
        <v>0.63500000000000001</v>
      </c>
      <c r="D597">
        <f>COUNTIF(IMDB_Movies_Cleaned_Dataset!A:A,insights!A597)</f>
        <v>4</v>
      </c>
    </row>
    <row r="598" spans="1:4">
      <c r="A598" t="s">
        <v>2928</v>
      </c>
      <c r="B598">
        <f>AVERAGEIF(IMDB_Movies_Cleaned_Dataset!A:A,insights!A598,IMDB_Movies_Cleaned_Dataset!I:I)</f>
        <v>6.2</v>
      </c>
      <c r="C598">
        <v>0.39100000000000001</v>
      </c>
      <c r="D598">
        <f>COUNTIF(IMDB_Movies_Cleaned_Dataset!A:A,insights!A598)</f>
        <v>1</v>
      </c>
    </row>
    <row r="599" spans="1:4">
      <c r="A599" t="s">
        <v>4134</v>
      </c>
      <c r="B599">
        <f>AVERAGEIF(IMDB_Movies_Cleaned_Dataset!A:A,insights!A599,IMDB_Movies_Cleaned_Dataset!I:I)</f>
        <v>5.85</v>
      </c>
      <c r="C599">
        <v>0.26800000000000002</v>
      </c>
      <c r="D599">
        <f>COUNTIF(IMDB_Movies_Cleaned_Dataset!A:A,insights!A599)</f>
        <v>2</v>
      </c>
    </row>
    <row r="600" spans="1:4">
      <c r="A600" t="s">
        <v>594</v>
      </c>
      <c r="B600">
        <f>AVERAGEIF(IMDB_Movies_Cleaned_Dataset!A:A,insights!A600,IMDB_Movies_Cleaned_Dataset!I:I)</f>
        <v>7.25</v>
      </c>
      <c r="C600">
        <v>0.84399999999999997</v>
      </c>
      <c r="D600">
        <f>COUNTIF(IMDB_Movies_Cleaned_Dataset!A:A,insights!A600)</f>
        <v>2</v>
      </c>
    </row>
    <row r="601" spans="1:4">
      <c r="A601" t="s">
        <v>5926</v>
      </c>
      <c r="B601">
        <f>AVERAGEIF(IMDB_Movies_Cleaned_Dataset!A:A,insights!A601,IMDB_Movies_Cleaned_Dataset!I:I)</f>
        <v>6.4</v>
      </c>
      <c r="C601">
        <v>0.46400000000000002</v>
      </c>
      <c r="D601">
        <f>COUNTIF(IMDB_Movies_Cleaned_Dataset!A:A,insights!A601)</f>
        <v>1</v>
      </c>
    </row>
    <row r="602" spans="1:4">
      <c r="A602" t="s">
        <v>1537</v>
      </c>
      <c r="B602">
        <f>AVERAGEIF(IMDB_Movies_Cleaned_Dataset!A:A,insights!A602,IMDB_Movies_Cleaned_Dataset!I:I)</f>
        <v>5.76</v>
      </c>
      <c r="C602">
        <v>0.248</v>
      </c>
      <c r="D602">
        <f>COUNTIF(IMDB_Movies_Cleaned_Dataset!A:A,insights!A602)</f>
        <v>5</v>
      </c>
    </row>
    <row r="603" spans="1:4">
      <c r="A603" t="s">
        <v>2301</v>
      </c>
      <c r="B603">
        <f>AVERAGEIF(IMDB_Movies_Cleaned_Dataset!A:A,insights!A603,IMDB_Movies_Cleaned_Dataset!I:I)</f>
        <v>7.5166666666666666</v>
      </c>
      <c r="C603">
        <v>0.90700000000000003</v>
      </c>
      <c r="D603">
        <f>COUNTIF(IMDB_Movies_Cleaned_Dataset!A:A,insights!A603)</f>
        <v>6</v>
      </c>
    </row>
    <row r="604" spans="1:4">
      <c r="A604" t="s">
        <v>4280</v>
      </c>
      <c r="B604">
        <f>AVERAGEIF(IMDB_Movies_Cleaned_Dataset!A:A,insights!A604,IMDB_Movies_Cleaned_Dataset!I:I)</f>
        <v>5.2</v>
      </c>
      <c r="C604">
        <v>0.113</v>
      </c>
      <c r="D604">
        <f>COUNTIF(IMDB_Movies_Cleaned_Dataset!A:A,insights!A604)</f>
        <v>1</v>
      </c>
    </row>
    <row r="605" spans="1:4">
      <c r="A605" t="s">
        <v>737</v>
      </c>
      <c r="B605">
        <f>AVERAGEIF(IMDB_Movies_Cleaned_Dataset!A:A,insights!A605,IMDB_Movies_Cleaned_Dataset!I:I)</f>
        <v>7.6</v>
      </c>
      <c r="C605">
        <v>0.91500000000000004</v>
      </c>
      <c r="D605">
        <f>COUNTIF(IMDB_Movies_Cleaned_Dataset!A:A,insights!A605)</f>
        <v>2</v>
      </c>
    </row>
    <row r="606" spans="1:4">
      <c r="A606" t="s">
        <v>1267</v>
      </c>
      <c r="B606">
        <f>AVERAGEIF(IMDB_Movies_Cleaned_Dataset!A:A,insights!A606,IMDB_Movies_Cleaned_Dataset!I:I)</f>
        <v>6.6</v>
      </c>
      <c r="C606">
        <v>0.55300000000000005</v>
      </c>
      <c r="D606">
        <f>COUNTIF(IMDB_Movies_Cleaned_Dataset!A:A,insights!A606)</f>
        <v>5</v>
      </c>
    </row>
    <row r="607" spans="1:4">
      <c r="A607" t="s">
        <v>308</v>
      </c>
      <c r="B607">
        <f>AVERAGEIF(IMDB_Movies_Cleaned_Dataset!A:A,insights!A607,IMDB_Movies_Cleaned_Dataset!I:I)</f>
        <v>7.1142857142857148</v>
      </c>
      <c r="C607">
        <v>0.79800000000000004</v>
      </c>
      <c r="D607">
        <f>COUNTIF(IMDB_Movies_Cleaned_Dataset!A:A,insights!A607)</f>
        <v>7</v>
      </c>
    </row>
    <row r="608" spans="1:4">
      <c r="A608" t="s">
        <v>2544</v>
      </c>
      <c r="B608">
        <f>AVERAGEIF(IMDB_Movies_Cleaned_Dataset!A:A,insights!A608,IMDB_Movies_Cleaned_Dataset!I:I)</f>
        <v>6</v>
      </c>
      <c r="C608">
        <v>0.312</v>
      </c>
      <c r="D608">
        <f>COUNTIF(IMDB_Movies_Cleaned_Dataset!A:A,insights!A608)</f>
        <v>1</v>
      </c>
    </row>
    <row r="609" spans="1:4">
      <c r="A609" t="s">
        <v>2005</v>
      </c>
      <c r="B609">
        <f>AVERAGEIF(IMDB_Movies_Cleaned_Dataset!A:A,insights!A609,IMDB_Movies_Cleaned_Dataset!I:I)</f>
        <v>6.7799999999999994</v>
      </c>
      <c r="C609">
        <v>0.63600000000000001</v>
      </c>
      <c r="D609">
        <f>COUNTIF(IMDB_Movies_Cleaned_Dataset!A:A,insights!A609)</f>
        <v>10</v>
      </c>
    </row>
    <row r="610" spans="1:4">
      <c r="A610" t="s">
        <v>2689</v>
      </c>
      <c r="B610">
        <f>AVERAGEIF(IMDB_Movies_Cleaned_Dataset!A:A,insights!A610,IMDB_Movies_Cleaned_Dataset!I:I)</f>
        <v>6.1</v>
      </c>
      <c r="C610">
        <v>0.35099999999999998</v>
      </c>
      <c r="D610">
        <f>COUNTIF(IMDB_Movies_Cleaned_Dataset!A:A,insights!A610)</f>
        <v>1</v>
      </c>
    </row>
    <row r="611" spans="1:4">
      <c r="A611" t="s">
        <v>1433</v>
      </c>
      <c r="B611">
        <f>AVERAGEIF(IMDB_Movies_Cleaned_Dataset!A:A,insights!A611,IMDB_Movies_Cleaned_Dataset!I:I)</f>
        <v>6.1333333333333329</v>
      </c>
      <c r="C611">
        <v>0.38200000000000001</v>
      </c>
      <c r="D611">
        <f>COUNTIF(IMDB_Movies_Cleaned_Dataset!A:A,insights!A611)</f>
        <v>3</v>
      </c>
    </row>
    <row r="612" spans="1:4">
      <c r="A612" t="s">
        <v>67</v>
      </c>
      <c r="B612">
        <f>AVERAGEIF(IMDB_Movies_Cleaned_Dataset!A:A,insights!A612,IMDB_Movies_Cleaned_Dataset!I:I)</f>
        <v>7.5</v>
      </c>
      <c r="C612">
        <v>0.89300000000000002</v>
      </c>
      <c r="D612">
        <f>COUNTIF(IMDB_Movies_Cleaned_Dataset!A:A,insights!A612)</f>
        <v>2</v>
      </c>
    </row>
    <row r="613" spans="1:4">
      <c r="A613" t="s">
        <v>1412</v>
      </c>
      <c r="B613">
        <f>AVERAGEIF(IMDB_Movies_Cleaned_Dataset!A:A,insights!A613,IMDB_Movies_Cleaned_Dataset!I:I)</f>
        <v>5.8666666666666671</v>
      </c>
      <c r="C613">
        <v>0.27100000000000002</v>
      </c>
      <c r="D613">
        <f>COUNTIF(IMDB_Movies_Cleaned_Dataset!A:A,insights!A613)</f>
        <v>3</v>
      </c>
    </row>
    <row r="614" spans="1:4">
      <c r="A614" t="s">
        <v>1428</v>
      </c>
      <c r="B614">
        <f>AVERAGEIF(IMDB_Movies_Cleaned_Dataset!A:A,insights!A614,IMDB_Movies_Cleaned_Dataset!I:I)</f>
        <v>6.839999999999999</v>
      </c>
      <c r="C614">
        <v>0.66700000000000004</v>
      </c>
      <c r="D614">
        <f>COUNTIF(IMDB_Movies_Cleaned_Dataset!A:A,insights!A614)</f>
        <v>5</v>
      </c>
    </row>
    <row r="615" spans="1:4">
      <c r="A615" t="s">
        <v>2405</v>
      </c>
      <c r="B615">
        <f>AVERAGEIF(IMDB_Movies_Cleaned_Dataset!A:A,insights!A615,IMDB_Movies_Cleaned_Dataset!I:I)</f>
        <v>5.95</v>
      </c>
      <c r="C615">
        <v>0.30399999999999999</v>
      </c>
      <c r="D615">
        <f>COUNTIF(IMDB_Movies_Cleaned_Dataset!A:A,insights!A615)</f>
        <v>2</v>
      </c>
    </row>
    <row r="616" spans="1:4">
      <c r="A616" t="s">
        <v>5995</v>
      </c>
      <c r="B616">
        <f>AVERAGEIF(IMDB_Movies_Cleaned_Dataset!A:A,insights!A616,IMDB_Movies_Cleaned_Dataset!I:I)</f>
        <v>7.2</v>
      </c>
      <c r="C616">
        <v>0.81200000000000006</v>
      </c>
      <c r="D616">
        <f>COUNTIF(IMDB_Movies_Cleaned_Dataset!A:A,insights!A616)</f>
        <v>1</v>
      </c>
    </row>
    <row r="617" spans="1:4">
      <c r="A617" t="s">
        <v>235</v>
      </c>
      <c r="B617">
        <f>AVERAGEIF(IMDB_Movies_Cleaned_Dataset!A:A,insights!A617,IMDB_Movies_Cleaned_Dataset!I:I)</f>
        <v>7.2</v>
      </c>
      <c r="C617">
        <v>0.81200000000000006</v>
      </c>
      <c r="D617">
        <f>COUNTIF(IMDB_Movies_Cleaned_Dataset!A:A,insights!A617)</f>
        <v>2</v>
      </c>
    </row>
    <row r="618" spans="1:4">
      <c r="A618" t="s">
        <v>1132</v>
      </c>
      <c r="B618">
        <f>AVERAGEIF(IMDB_Movies_Cleaned_Dataset!A:A,insights!A618,IMDB_Movies_Cleaned_Dataset!I:I)</f>
        <v>5.7</v>
      </c>
      <c r="C618">
        <v>0.23100000000000001</v>
      </c>
      <c r="D618">
        <f>COUNTIF(IMDB_Movies_Cleaned_Dataset!A:A,insights!A618)</f>
        <v>3</v>
      </c>
    </row>
    <row r="619" spans="1:4">
      <c r="A619" t="s">
        <v>2027</v>
      </c>
      <c r="B619">
        <f>AVERAGEIF(IMDB_Movies_Cleaned_Dataset!A:A,insights!A619,IMDB_Movies_Cleaned_Dataset!I:I)</f>
        <v>5.6999999999999993</v>
      </c>
      <c r="C619">
        <v>0.22900000000000001</v>
      </c>
      <c r="D619">
        <f>COUNTIF(IMDB_Movies_Cleaned_Dataset!A:A,insights!A619)</f>
        <v>2</v>
      </c>
    </row>
    <row r="620" spans="1:4">
      <c r="A620" t="s">
        <v>2162</v>
      </c>
      <c r="B620">
        <f>AVERAGEIF(IMDB_Movies_Cleaned_Dataset!A:A,insights!A620,IMDB_Movies_Cleaned_Dataset!I:I)</f>
        <v>5.9</v>
      </c>
      <c r="C620">
        <v>0.27100000000000002</v>
      </c>
      <c r="D620">
        <f>COUNTIF(IMDB_Movies_Cleaned_Dataset!A:A,insights!A620)</f>
        <v>2</v>
      </c>
    </row>
    <row r="621" spans="1:4">
      <c r="A621" t="s">
        <v>314</v>
      </c>
      <c r="B621">
        <f>AVERAGEIF(IMDB_Movies_Cleaned_Dataset!A:A,insights!A621,IMDB_Movies_Cleaned_Dataset!I:I)</f>
        <v>6.45</v>
      </c>
      <c r="C621">
        <v>0.49199999999999999</v>
      </c>
      <c r="D621">
        <f>COUNTIF(IMDB_Movies_Cleaned_Dataset!A:A,insights!A621)</f>
        <v>4</v>
      </c>
    </row>
    <row r="622" spans="1:4">
      <c r="A622" t="s">
        <v>2559</v>
      </c>
      <c r="B622">
        <f>AVERAGEIF(IMDB_Movies_Cleaned_Dataset!A:A,insights!A622,IMDB_Movies_Cleaned_Dataset!I:I)</f>
        <v>6.6</v>
      </c>
      <c r="C622">
        <v>0.55300000000000005</v>
      </c>
      <c r="D622">
        <f>COUNTIF(IMDB_Movies_Cleaned_Dataset!A:A,insights!A622)</f>
        <v>1</v>
      </c>
    </row>
    <row r="623" spans="1:4">
      <c r="A623" t="s">
        <v>2372</v>
      </c>
      <c r="B623">
        <f>AVERAGEIF(IMDB_Movies_Cleaned_Dataset!A:A,insights!A623,IMDB_Movies_Cleaned_Dataset!I:I)</f>
        <v>5.9</v>
      </c>
      <c r="C623">
        <v>0.27100000000000002</v>
      </c>
      <c r="D623">
        <f>COUNTIF(IMDB_Movies_Cleaned_Dataset!A:A,insights!A623)</f>
        <v>1</v>
      </c>
    </row>
    <row r="624" spans="1:4">
      <c r="A624" t="s">
        <v>809</v>
      </c>
      <c r="B624">
        <f>AVERAGEIF(IMDB_Movies_Cleaned_Dataset!A:A,insights!A624,IMDB_Movies_Cleaned_Dataset!I:I)</f>
        <v>6.4749999999999996</v>
      </c>
      <c r="C624">
        <v>0.502</v>
      </c>
      <c r="D624">
        <f>COUNTIF(IMDB_Movies_Cleaned_Dataset!A:A,insights!A624)</f>
        <v>4</v>
      </c>
    </row>
    <row r="625" spans="1:4">
      <c r="A625" t="s">
        <v>3196</v>
      </c>
      <c r="B625">
        <f>AVERAGEIF(IMDB_Movies_Cleaned_Dataset!A:A,insights!A625,IMDB_Movies_Cleaned_Dataset!I:I)</f>
        <v>5.3</v>
      </c>
      <c r="C625">
        <v>0.13</v>
      </c>
      <c r="D625">
        <f>COUNTIF(IMDB_Movies_Cleaned_Dataset!A:A,insights!A625)</f>
        <v>1</v>
      </c>
    </row>
    <row r="626" spans="1:4">
      <c r="A626" t="s">
        <v>827</v>
      </c>
      <c r="B626">
        <f>AVERAGEIF(IMDB_Movies_Cleaned_Dataset!A:A,insights!A626,IMDB_Movies_Cleaned_Dataset!I:I)</f>
        <v>6.0000000000000009</v>
      </c>
      <c r="C626">
        <v>0.312</v>
      </c>
      <c r="D626">
        <f>COUNTIF(IMDB_Movies_Cleaned_Dataset!A:A,insights!A626)</f>
        <v>4</v>
      </c>
    </row>
    <row r="627" spans="1:4">
      <c r="A627" t="s">
        <v>1920</v>
      </c>
      <c r="B627">
        <f>AVERAGEIF(IMDB_Movies_Cleaned_Dataset!A:A,insights!A627,IMDB_Movies_Cleaned_Dataset!I:I)</f>
        <v>6</v>
      </c>
      <c r="C627">
        <v>0.312</v>
      </c>
      <c r="D627">
        <f>COUNTIF(IMDB_Movies_Cleaned_Dataset!A:A,insights!A627)</f>
        <v>2</v>
      </c>
    </row>
    <row r="628" spans="1:4">
      <c r="A628" t="s">
        <v>4039</v>
      </c>
      <c r="B628">
        <f>AVERAGEIF(IMDB_Movies_Cleaned_Dataset!A:A,insights!A628,IMDB_Movies_Cleaned_Dataset!I:I)</f>
        <v>3.8</v>
      </c>
      <c r="C628">
        <v>2.4E-2</v>
      </c>
      <c r="D628">
        <f>COUNTIF(IMDB_Movies_Cleaned_Dataset!A:A,insights!A628)</f>
        <v>1</v>
      </c>
    </row>
    <row r="629" spans="1:4">
      <c r="A629" t="s">
        <v>1736</v>
      </c>
      <c r="B629">
        <f>AVERAGEIF(IMDB_Movies_Cleaned_Dataset!A:A,insights!A629,IMDB_Movies_Cleaned_Dataset!I:I)</f>
        <v>6.2249999999999996</v>
      </c>
      <c r="C629">
        <v>0.41599999999999998</v>
      </c>
      <c r="D629">
        <f>COUNTIF(IMDB_Movies_Cleaned_Dataset!A:A,insights!A629)</f>
        <v>4</v>
      </c>
    </row>
    <row r="630" spans="1:4">
      <c r="A630" t="s">
        <v>2824</v>
      </c>
      <c r="B630">
        <f>AVERAGEIF(IMDB_Movies_Cleaned_Dataset!A:A,insights!A630,IMDB_Movies_Cleaned_Dataset!I:I)</f>
        <v>5.65</v>
      </c>
      <c r="C630">
        <v>0.223</v>
      </c>
      <c r="D630">
        <f>COUNTIF(IMDB_Movies_Cleaned_Dataset!A:A,insights!A630)</f>
        <v>2</v>
      </c>
    </row>
    <row r="631" spans="1:4">
      <c r="A631" t="s">
        <v>667</v>
      </c>
      <c r="B631">
        <f>AVERAGEIF(IMDB_Movies_Cleaned_Dataset!A:A,insights!A631,IMDB_Movies_Cleaned_Dataset!I:I)</f>
        <v>5.8250000000000002</v>
      </c>
      <c r="C631">
        <v>0.26700000000000002</v>
      </c>
      <c r="D631">
        <f>COUNTIF(IMDB_Movies_Cleaned_Dataset!A:A,insights!A631)</f>
        <v>4</v>
      </c>
    </row>
    <row r="632" spans="1:4">
      <c r="A632" t="s">
        <v>4620</v>
      </c>
      <c r="B632">
        <f>AVERAGEIF(IMDB_Movies_Cleaned_Dataset!A:A,insights!A632,IMDB_Movies_Cleaned_Dataset!I:I)</f>
        <v>6.1</v>
      </c>
      <c r="C632">
        <v>0.35099999999999998</v>
      </c>
      <c r="D632">
        <f>COUNTIF(IMDB_Movies_Cleaned_Dataset!A:A,insights!A632)</f>
        <v>1</v>
      </c>
    </row>
    <row r="633" spans="1:4">
      <c r="A633" t="s">
        <v>4916</v>
      </c>
      <c r="B633">
        <f>AVERAGEIF(IMDB_Movies_Cleaned_Dataset!A:A,insights!A633,IMDB_Movies_Cleaned_Dataset!I:I)</f>
        <v>5.9</v>
      </c>
      <c r="C633">
        <v>0.27100000000000002</v>
      </c>
      <c r="D633">
        <f>COUNTIF(IMDB_Movies_Cleaned_Dataset!A:A,insights!A633)</f>
        <v>1</v>
      </c>
    </row>
    <row r="634" spans="1:4">
      <c r="A634" t="s">
        <v>5053</v>
      </c>
      <c r="B634">
        <f>AVERAGEIF(IMDB_Movies_Cleaned_Dataset!A:A,insights!A634,IMDB_Movies_Cleaned_Dataset!I:I)</f>
        <v>6.05</v>
      </c>
      <c r="C634">
        <v>0.34</v>
      </c>
      <c r="D634">
        <f>COUNTIF(IMDB_Movies_Cleaned_Dataset!A:A,insights!A634)</f>
        <v>2</v>
      </c>
    </row>
    <row r="635" spans="1:4">
      <c r="A635" t="s">
        <v>3727</v>
      </c>
      <c r="B635">
        <f>AVERAGEIF(IMDB_Movies_Cleaned_Dataset!A:A,insights!A635,IMDB_Movies_Cleaned_Dataset!I:I)</f>
        <v>7.1</v>
      </c>
      <c r="C635">
        <v>0.77200000000000002</v>
      </c>
      <c r="D635">
        <f>COUNTIF(IMDB_Movies_Cleaned_Dataset!A:A,insights!A635)</f>
        <v>1</v>
      </c>
    </row>
    <row r="636" spans="1:4">
      <c r="A636" t="s">
        <v>5417</v>
      </c>
      <c r="B636">
        <f>AVERAGEIF(IMDB_Movies_Cleaned_Dataset!A:A,insights!A636,IMDB_Movies_Cleaned_Dataset!I:I)</f>
        <v>5.6</v>
      </c>
      <c r="C636">
        <v>0.19700000000000001</v>
      </c>
      <c r="D636">
        <f>COUNTIF(IMDB_Movies_Cleaned_Dataset!A:A,insights!A636)</f>
        <v>1</v>
      </c>
    </row>
    <row r="637" spans="1:4">
      <c r="A637" t="s">
        <v>3896</v>
      </c>
      <c r="B637">
        <f>AVERAGEIF(IMDB_Movies_Cleaned_Dataset!A:A,insights!A637,IMDB_Movies_Cleaned_Dataset!I:I)</f>
        <v>5.25</v>
      </c>
      <c r="C637">
        <v>0.125</v>
      </c>
      <c r="D637">
        <f>COUNTIF(IMDB_Movies_Cleaned_Dataset!A:A,insights!A637)</f>
        <v>2</v>
      </c>
    </row>
    <row r="638" spans="1:4">
      <c r="A638" t="s">
        <v>5410</v>
      </c>
      <c r="B638">
        <f>AVERAGEIF(IMDB_Movies_Cleaned_Dataset!A:A,insights!A638,IMDB_Movies_Cleaned_Dataset!I:I)</f>
        <v>6.2</v>
      </c>
      <c r="C638">
        <v>0.39100000000000001</v>
      </c>
      <c r="D638">
        <f>COUNTIF(IMDB_Movies_Cleaned_Dataset!A:A,insights!A638)</f>
        <v>1</v>
      </c>
    </row>
    <row r="639" spans="1:4">
      <c r="A639" t="s">
        <v>5791</v>
      </c>
      <c r="B639">
        <f>AVERAGEIF(IMDB_Movies_Cleaned_Dataset!A:A,insights!A639,IMDB_Movies_Cleaned_Dataset!I:I)</f>
        <v>4.8</v>
      </c>
      <c r="C639">
        <v>7.3999999999999996E-2</v>
      </c>
      <c r="D639">
        <f>COUNTIF(IMDB_Movies_Cleaned_Dataset!A:A,insights!A639)</f>
        <v>1</v>
      </c>
    </row>
    <row r="640" spans="1:4">
      <c r="A640" t="s">
        <v>5840</v>
      </c>
      <c r="B640">
        <f>AVERAGEIF(IMDB_Movies_Cleaned_Dataset!A:A,insights!A640,IMDB_Movies_Cleaned_Dataset!I:I)</f>
        <v>6</v>
      </c>
      <c r="C640">
        <v>0.312</v>
      </c>
      <c r="D640">
        <f>COUNTIF(IMDB_Movies_Cleaned_Dataset!A:A,insights!A640)</f>
        <v>1</v>
      </c>
    </row>
    <row r="641" spans="1:4">
      <c r="A641" t="s">
        <v>1009</v>
      </c>
      <c r="B641">
        <f>AVERAGEIF(IMDB_Movies_Cleaned_Dataset!A:A,insights!A641,IMDB_Movies_Cleaned_Dataset!I:I)</f>
        <v>5.5</v>
      </c>
      <c r="C641">
        <v>0.17699999999999999</v>
      </c>
      <c r="D641">
        <f>COUNTIF(IMDB_Movies_Cleaned_Dataset!A:A,insights!A641)</f>
        <v>4</v>
      </c>
    </row>
    <row r="642" spans="1:4">
      <c r="A642" t="s">
        <v>5973</v>
      </c>
      <c r="B642">
        <f>AVERAGEIF(IMDB_Movies_Cleaned_Dataset!A:A,insights!A642,IMDB_Movies_Cleaned_Dataset!I:I)</f>
        <v>6.4</v>
      </c>
      <c r="C642">
        <v>0.46400000000000002</v>
      </c>
      <c r="D642">
        <f>COUNTIF(IMDB_Movies_Cleaned_Dataset!A:A,insights!A642)</f>
        <v>1</v>
      </c>
    </row>
    <row r="643" spans="1:4">
      <c r="A643" t="s">
        <v>2993</v>
      </c>
      <c r="B643">
        <f>AVERAGEIF(IMDB_Movies_Cleaned_Dataset!A:A,insights!A643,IMDB_Movies_Cleaned_Dataset!I:I)</f>
        <v>5.9</v>
      </c>
      <c r="C643">
        <v>0.27100000000000002</v>
      </c>
      <c r="D643">
        <f>COUNTIF(IMDB_Movies_Cleaned_Dataset!A:A,insights!A643)</f>
        <v>2</v>
      </c>
    </row>
    <row r="644" spans="1:4">
      <c r="A644" t="s">
        <v>5704</v>
      </c>
      <c r="B644">
        <f>AVERAGEIF(IMDB_Movies_Cleaned_Dataset!A:A,insights!A644,IMDB_Movies_Cleaned_Dataset!I:I)</f>
        <v>5.2</v>
      </c>
      <c r="C644">
        <v>0.113</v>
      </c>
      <c r="D644">
        <f>COUNTIF(IMDB_Movies_Cleaned_Dataset!A:A,insights!A644)</f>
        <v>1</v>
      </c>
    </row>
    <row r="645" spans="1:4">
      <c r="A645" t="s">
        <v>4894</v>
      </c>
      <c r="B645">
        <f>AVERAGEIF(IMDB_Movies_Cleaned_Dataset!A:A,insights!A645,IMDB_Movies_Cleaned_Dataset!I:I)</f>
        <v>8.2249999999999996</v>
      </c>
      <c r="C645">
        <v>0.98899999999999999</v>
      </c>
      <c r="D645">
        <f>COUNTIF(IMDB_Movies_Cleaned_Dataset!A:A,insights!A645)</f>
        <v>4</v>
      </c>
    </row>
    <row r="646" spans="1:4">
      <c r="A646" t="s">
        <v>1416</v>
      </c>
      <c r="B646">
        <f>AVERAGEIF(IMDB_Movies_Cleaned_Dataset!A:A,insights!A646,IMDB_Movies_Cleaned_Dataset!I:I)</f>
        <v>6.9250000000000007</v>
      </c>
      <c r="C646">
        <v>0.71</v>
      </c>
      <c r="D646">
        <f>COUNTIF(IMDB_Movies_Cleaned_Dataset!A:A,insights!A646)</f>
        <v>4</v>
      </c>
    </row>
    <row r="647" spans="1:4">
      <c r="A647" t="s">
        <v>5717</v>
      </c>
      <c r="B647">
        <f>AVERAGEIF(IMDB_Movies_Cleaned_Dataset!A:A,insights!A647,IMDB_Movies_Cleaned_Dataset!I:I)</f>
        <v>5.3</v>
      </c>
      <c r="C647">
        <v>0.13</v>
      </c>
      <c r="D647">
        <f>COUNTIF(IMDB_Movies_Cleaned_Dataset!A:A,insights!A647)</f>
        <v>1</v>
      </c>
    </row>
    <row r="648" spans="1:4">
      <c r="A648" t="s">
        <v>986</v>
      </c>
      <c r="B648">
        <f>AVERAGEIF(IMDB_Movies_Cleaned_Dataset!A:A,insights!A648,IMDB_Movies_Cleaned_Dataset!I:I)</f>
        <v>6.4</v>
      </c>
      <c r="C648">
        <v>0.46400000000000002</v>
      </c>
      <c r="D648">
        <f>COUNTIF(IMDB_Movies_Cleaned_Dataset!A:A,insights!A648)</f>
        <v>2</v>
      </c>
    </row>
    <row r="649" spans="1:4">
      <c r="A649" t="s">
        <v>6001</v>
      </c>
      <c r="B649">
        <f>AVERAGEIF(IMDB_Movies_Cleaned_Dataset!A:A,insights!A649,IMDB_Movies_Cleaned_Dataset!I:I)</f>
        <v>6.3</v>
      </c>
      <c r="C649">
        <v>0.42299999999999999</v>
      </c>
      <c r="D649">
        <f>COUNTIF(IMDB_Movies_Cleaned_Dataset!A:A,insights!A649)</f>
        <v>1</v>
      </c>
    </row>
    <row r="650" spans="1:4">
      <c r="A650" t="s">
        <v>4867</v>
      </c>
      <c r="B650">
        <f>AVERAGEIF(IMDB_Movies_Cleaned_Dataset!A:A,insights!A650,IMDB_Movies_Cleaned_Dataset!I:I)</f>
        <v>4.9000000000000004</v>
      </c>
      <c r="C650">
        <v>8.2000000000000003E-2</v>
      </c>
      <c r="D650">
        <f>COUNTIF(IMDB_Movies_Cleaned_Dataset!A:A,insights!A650)</f>
        <v>1</v>
      </c>
    </row>
    <row r="651" spans="1:4">
      <c r="A651" t="s">
        <v>3252</v>
      </c>
      <c r="B651">
        <f>AVERAGEIF(IMDB_Movies_Cleaned_Dataset!A:A,insights!A651,IMDB_Movies_Cleaned_Dataset!I:I)</f>
        <v>6.5</v>
      </c>
      <c r="C651">
        <v>0.504</v>
      </c>
      <c r="D651">
        <f>COUNTIF(IMDB_Movies_Cleaned_Dataset!A:A,insights!A651)</f>
        <v>1</v>
      </c>
    </row>
    <row r="652" spans="1:4">
      <c r="A652" t="s">
        <v>4430</v>
      </c>
      <c r="B652">
        <f>AVERAGEIF(IMDB_Movies_Cleaned_Dataset!A:A,insights!A652,IMDB_Movies_Cleaned_Dataset!I:I)</f>
        <v>5.3</v>
      </c>
      <c r="C652">
        <v>0.13</v>
      </c>
      <c r="D652">
        <f>COUNTIF(IMDB_Movies_Cleaned_Dataset!A:A,insights!A652)</f>
        <v>1</v>
      </c>
    </row>
    <row r="653" spans="1:4">
      <c r="A653" t="s">
        <v>3419</v>
      </c>
      <c r="B653">
        <f>AVERAGEIF(IMDB_Movies_Cleaned_Dataset!A:A,insights!A653,IMDB_Movies_Cleaned_Dataset!I:I)</f>
        <v>6.5</v>
      </c>
      <c r="C653">
        <v>0.504</v>
      </c>
      <c r="D653">
        <f>COUNTIF(IMDB_Movies_Cleaned_Dataset!A:A,insights!A653)</f>
        <v>1</v>
      </c>
    </row>
    <row r="654" spans="1:4">
      <c r="A654" t="s">
        <v>2240</v>
      </c>
      <c r="B654">
        <f>AVERAGEIF(IMDB_Movies_Cleaned_Dataset!A:A,insights!A654,IMDB_Movies_Cleaned_Dataset!I:I)</f>
        <v>5.6999999999999993</v>
      </c>
      <c r="C654">
        <v>0.22900000000000001</v>
      </c>
      <c r="D654">
        <f>COUNTIF(IMDB_Movies_Cleaned_Dataset!A:A,insights!A654)</f>
        <v>2</v>
      </c>
    </row>
    <row r="655" spans="1:4">
      <c r="A655" t="s">
        <v>604</v>
      </c>
      <c r="B655">
        <f>AVERAGEIF(IMDB_Movies_Cleaned_Dataset!A:A,insights!A655,IMDB_Movies_Cleaned_Dataset!I:I)</f>
        <v>7.0333333333333341</v>
      </c>
      <c r="C655">
        <v>0.76300000000000001</v>
      </c>
      <c r="D655">
        <f>COUNTIF(IMDB_Movies_Cleaned_Dataset!A:A,insights!A655)</f>
        <v>3</v>
      </c>
    </row>
    <row r="656" spans="1:4">
      <c r="A656" t="s">
        <v>62</v>
      </c>
      <c r="B656">
        <f>AVERAGEIF(IMDB_Movies_Cleaned_Dataset!A:A,insights!A656,IMDB_Movies_Cleaned_Dataset!I:I)</f>
        <v>8.4</v>
      </c>
      <c r="C656">
        <v>0.99299999999999999</v>
      </c>
      <c r="D656">
        <f>COUNTIF(IMDB_Movies_Cleaned_Dataset!A:A,insights!A656)</f>
        <v>1</v>
      </c>
    </row>
    <row r="657" spans="1:4">
      <c r="A657" t="s">
        <v>1905</v>
      </c>
      <c r="B657">
        <f>AVERAGEIF(IMDB_Movies_Cleaned_Dataset!A:A,insights!A657,IMDB_Movies_Cleaned_Dataset!I:I)</f>
        <v>6.6</v>
      </c>
      <c r="C657">
        <v>0.55300000000000005</v>
      </c>
      <c r="D657">
        <f>COUNTIF(IMDB_Movies_Cleaned_Dataset!A:A,insights!A657)</f>
        <v>2</v>
      </c>
    </row>
    <row r="658" spans="1:4">
      <c r="A658" t="s">
        <v>1095</v>
      </c>
      <c r="B658">
        <f>AVERAGEIF(IMDB_Movies_Cleaned_Dataset!A:A,insights!A658,IMDB_Movies_Cleaned_Dataset!I:I)</f>
        <v>6.3000000000000007</v>
      </c>
      <c r="C658">
        <v>0.44900000000000001</v>
      </c>
      <c r="D658">
        <f>COUNTIF(IMDB_Movies_Cleaned_Dataset!A:A,insights!A658)</f>
        <v>2</v>
      </c>
    </row>
    <row r="659" spans="1:4">
      <c r="A659" t="s">
        <v>1983</v>
      </c>
      <c r="B659">
        <f>AVERAGEIF(IMDB_Movies_Cleaned_Dataset!A:A,insights!A659,IMDB_Movies_Cleaned_Dataset!I:I)</f>
        <v>6.2</v>
      </c>
      <c r="C659">
        <v>0.39100000000000001</v>
      </c>
      <c r="D659">
        <f>COUNTIF(IMDB_Movies_Cleaned_Dataset!A:A,insights!A659)</f>
        <v>1</v>
      </c>
    </row>
    <row r="660" spans="1:4">
      <c r="A660" t="s">
        <v>1353</v>
      </c>
      <c r="B660">
        <f>AVERAGEIF(IMDB_Movies_Cleaned_Dataset!A:A,insights!A660,IMDB_Movies_Cleaned_Dataset!I:I)</f>
        <v>5.5</v>
      </c>
      <c r="C660">
        <v>0.17699999999999999</v>
      </c>
      <c r="D660">
        <f>COUNTIF(IMDB_Movies_Cleaned_Dataset!A:A,insights!A660)</f>
        <v>2</v>
      </c>
    </row>
    <row r="661" spans="1:4">
      <c r="A661" t="s">
        <v>5254</v>
      </c>
      <c r="B661">
        <f>AVERAGEIF(IMDB_Movies_Cleaned_Dataset!A:A,insights!A661,IMDB_Movies_Cleaned_Dataset!I:I)</f>
        <v>5.6</v>
      </c>
      <c r="C661">
        <v>0.19700000000000001</v>
      </c>
      <c r="D661">
        <f>COUNTIF(IMDB_Movies_Cleaned_Dataset!A:A,insights!A661)</f>
        <v>1</v>
      </c>
    </row>
    <row r="662" spans="1:4">
      <c r="A662" t="s">
        <v>3416</v>
      </c>
      <c r="B662">
        <f>AVERAGEIF(IMDB_Movies_Cleaned_Dataset!A:A,insights!A662,IMDB_Movies_Cleaned_Dataset!I:I)</f>
        <v>6.9</v>
      </c>
      <c r="C662">
        <v>0.68200000000000005</v>
      </c>
      <c r="D662">
        <f>COUNTIF(IMDB_Movies_Cleaned_Dataset!A:A,insights!A662)</f>
        <v>1</v>
      </c>
    </row>
    <row r="663" spans="1:4">
      <c r="A663" t="s">
        <v>5535</v>
      </c>
      <c r="B663">
        <f>AVERAGEIF(IMDB_Movies_Cleaned_Dataset!A:A,insights!A663,IMDB_Movies_Cleaned_Dataset!I:I)</f>
        <v>6.3</v>
      </c>
      <c r="C663">
        <v>0.42299999999999999</v>
      </c>
      <c r="D663">
        <f>COUNTIF(IMDB_Movies_Cleaned_Dataset!A:A,insights!A663)</f>
        <v>1</v>
      </c>
    </row>
    <row r="664" spans="1:4">
      <c r="A664" t="s">
        <v>5256</v>
      </c>
      <c r="B664">
        <f>AVERAGEIF(IMDB_Movies_Cleaned_Dataset!A:A,insights!A664,IMDB_Movies_Cleaned_Dataset!I:I)</f>
        <v>3.6</v>
      </c>
      <c r="C664">
        <v>0.02</v>
      </c>
      <c r="D664">
        <f>COUNTIF(IMDB_Movies_Cleaned_Dataset!A:A,insights!A664)</f>
        <v>2</v>
      </c>
    </row>
    <row r="665" spans="1:4">
      <c r="A665" t="s">
        <v>4756</v>
      </c>
      <c r="B665">
        <f>AVERAGEIF(IMDB_Movies_Cleaned_Dataset!A:A,insights!A665,IMDB_Movies_Cleaned_Dataset!I:I)</f>
        <v>5.9</v>
      </c>
      <c r="C665">
        <v>0.27100000000000002</v>
      </c>
      <c r="D665">
        <f>COUNTIF(IMDB_Movies_Cleaned_Dataset!A:A,insights!A665)</f>
        <v>1</v>
      </c>
    </row>
    <row r="666" spans="1:4">
      <c r="A666" t="s">
        <v>1685</v>
      </c>
      <c r="B666">
        <f>AVERAGEIF(IMDB_Movies_Cleaned_Dataset!A:A,insights!A666,IMDB_Movies_Cleaned_Dataset!I:I)</f>
        <v>7.25</v>
      </c>
      <c r="C666">
        <v>0.84399999999999997</v>
      </c>
      <c r="D666">
        <f>COUNTIF(IMDB_Movies_Cleaned_Dataset!A:A,insights!A666)</f>
        <v>2</v>
      </c>
    </row>
    <row r="667" spans="1:4">
      <c r="A667" t="s">
        <v>5324</v>
      </c>
      <c r="B667">
        <f>AVERAGEIF(IMDB_Movies_Cleaned_Dataset!A:A,insights!A667,IMDB_Movies_Cleaned_Dataset!I:I)</f>
        <v>6.3</v>
      </c>
      <c r="C667">
        <v>0.42299999999999999</v>
      </c>
      <c r="D667">
        <f>COUNTIF(IMDB_Movies_Cleaned_Dataset!A:A,insights!A667)</f>
        <v>1</v>
      </c>
    </row>
    <row r="668" spans="1:4">
      <c r="A668" t="s">
        <v>4823</v>
      </c>
      <c r="B668">
        <f>AVERAGEIF(IMDB_Movies_Cleaned_Dataset!A:A,insights!A668,IMDB_Movies_Cleaned_Dataset!I:I)</f>
        <v>6.6</v>
      </c>
      <c r="C668">
        <v>0.55300000000000005</v>
      </c>
      <c r="D668">
        <f>COUNTIF(IMDB_Movies_Cleaned_Dataset!A:A,insights!A668)</f>
        <v>2</v>
      </c>
    </row>
    <row r="669" spans="1:4">
      <c r="A669" t="s">
        <v>1483</v>
      </c>
      <c r="B669">
        <f>AVERAGEIF(IMDB_Movies_Cleaned_Dataset!A:A,insights!A669,IMDB_Movies_Cleaned_Dataset!I:I)</f>
        <v>6.7666666666666666</v>
      </c>
      <c r="C669">
        <v>0.63100000000000001</v>
      </c>
      <c r="D669">
        <f>COUNTIF(IMDB_Movies_Cleaned_Dataset!A:A,insights!A669)</f>
        <v>3</v>
      </c>
    </row>
    <row r="670" spans="1:4">
      <c r="A670" t="s">
        <v>1694</v>
      </c>
      <c r="B670">
        <f>AVERAGEIF(IMDB_Movies_Cleaned_Dataset!A:A,insights!A670,IMDB_Movies_Cleaned_Dataset!I:I)</f>
        <v>6.1</v>
      </c>
      <c r="C670">
        <v>0.35099999999999998</v>
      </c>
      <c r="D670">
        <f>COUNTIF(IMDB_Movies_Cleaned_Dataset!A:A,insights!A670)</f>
        <v>1</v>
      </c>
    </row>
    <row r="671" spans="1:4">
      <c r="A671" t="s">
        <v>389</v>
      </c>
      <c r="B671">
        <f>AVERAGEIF(IMDB_Movies_Cleaned_Dataset!A:A,insights!A671,IMDB_Movies_Cleaned_Dataset!I:I)</f>
        <v>5.65</v>
      </c>
      <c r="C671">
        <v>0.223</v>
      </c>
      <c r="D671">
        <f>COUNTIF(IMDB_Movies_Cleaned_Dataset!A:A,insights!A671)</f>
        <v>2</v>
      </c>
    </row>
    <row r="672" spans="1:4">
      <c r="A672" t="s">
        <v>542</v>
      </c>
      <c r="B672">
        <f>AVERAGEIF(IMDB_Movies_Cleaned_Dataset!A:A,insights!A672,IMDB_Movies_Cleaned_Dataset!I:I)</f>
        <v>6.8</v>
      </c>
      <c r="C672">
        <v>0.63800000000000001</v>
      </c>
      <c r="D672">
        <f>COUNTIF(IMDB_Movies_Cleaned_Dataset!A:A,insights!A672)</f>
        <v>1</v>
      </c>
    </row>
    <row r="673" spans="1:4">
      <c r="A673" t="s">
        <v>1178</v>
      </c>
      <c r="B673">
        <f>AVERAGEIF(IMDB_Movies_Cleaned_Dataset!A:A,insights!A673,IMDB_Movies_Cleaned_Dataset!I:I)</f>
        <v>6.3</v>
      </c>
      <c r="C673">
        <v>0.42299999999999999</v>
      </c>
      <c r="D673">
        <f>COUNTIF(IMDB_Movies_Cleaned_Dataset!A:A,insights!A673)</f>
        <v>2</v>
      </c>
    </row>
    <row r="674" spans="1:4">
      <c r="A674" t="s">
        <v>934</v>
      </c>
      <c r="B674">
        <f>AVERAGEIF(IMDB_Movies_Cleaned_Dataset!A:A,insights!A674,IMDB_Movies_Cleaned_Dataset!I:I)</f>
        <v>7</v>
      </c>
      <c r="C674">
        <v>0.72299999999999998</v>
      </c>
      <c r="D674">
        <f>COUNTIF(IMDB_Movies_Cleaned_Dataset!A:A,insights!A674)</f>
        <v>1</v>
      </c>
    </row>
    <row r="675" spans="1:4">
      <c r="A675" t="s">
        <v>1145</v>
      </c>
      <c r="B675">
        <f>AVERAGEIF(IMDB_Movies_Cleaned_Dataset!A:A,insights!A675,IMDB_Movies_Cleaned_Dataset!I:I)</f>
        <v>6.1</v>
      </c>
      <c r="C675">
        <v>0.35099999999999998</v>
      </c>
      <c r="D675">
        <f>COUNTIF(IMDB_Movies_Cleaned_Dataset!A:A,insights!A675)</f>
        <v>1</v>
      </c>
    </row>
    <row r="676" spans="1:4">
      <c r="A676" t="s">
        <v>305</v>
      </c>
      <c r="B676">
        <f>AVERAGEIF(IMDB_Movies_Cleaned_Dataset!A:A,insights!A676,IMDB_Movies_Cleaned_Dataset!I:I)</f>
        <v>7.1400000000000006</v>
      </c>
      <c r="C676">
        <v>0.80300000000000005</v>
      </c>
      <c r="D676">
        <f>COUNTIF(IMDB_Movies_Cleaned_Dataset!A:A,insights!A676)</f>
        <v>5</v>
      </c>
    </row>
    <row r="677" spans="1:4">
      <c r="A677" t="s">
        <v>841</v>
      </c>
      <c r="B677">
        <f>AVERAGEIF(IMDB_Movies_Cleaned_Dataset!A:A,insights!A677,IMDB_Movies_Cleaned_Dataset!I:I)</f>
        <v>7.42</v>
      </c>
      <c r="C677">
        <v>0.88600000000000001</v>
      </c>
      <c r="D677">
        <f>COUNTIF(IMDB_Movies_Cleaned_Dataset!A:A,insights!A677)</f>
        <v>5</v>
      </c>
    </row>
    <row r="678" spans="1:4">
      <c r="A678" t="s">
        <v>1565</v>
      </c>
      <c r="B678">
        <f>AVERAGEIF(IMDB_Movies_Cleaned_Dataset!A:A,insights!A678,IMDB_Movies_Cleaned_Dataset!I:I)</f>
        <v>7.2</v>
      </c>
      <c r="C678">
        <v>0.81200000000000006</v>
      </c>
      <c r="D678">
        <f>COUNTIF(IMDB_Movies_Cleaned_Dataset!A:A,insights!A678)</f>
        <v>3</v>
      </c>
    </row>
    <row r="679" spans="1:4">
      <c r="A679" t="s">
        <v>1393</v>
      </c>
      <c r="B679">
        <f>AVERAGEIF(IMDB_Movies_Cleaned_Dataset!A:A,insights!A679,IMDB_Movies_Cleaned_Dataset!I:I)</f>
        <v>7.15</v>
      </c>
      <c r="C679">
        <v>0.80500000000000005</v>
      </c>
      <c r="D679">
        <f>COUNTIF(IMDB_Movies_Cleaned_Dataset!A:A,insights!A679)</f>
        <v>2</v>
      </c>
    </row>
    <row r="680" spans="1:4">
      <c r="A680" t="s">
        <v>1385</v>
      </c>
      <c r="B680">
        <f>AVERAGEIF(IMDB_Movies_Cleaned_Dataset!A:A,insights!A680,IMDB_Movies_Cleaned_Dataset!I:I)</f>
        <v>6.9</v>
      </c>
      <c r="C680">
        <v>0.68200000000000005</v>
      </c>
      <c r="D680">
        <f>COUNTIF(IMDB_Movies_Cleaned_Dataset!A:A,insights!A680)</f>
        <v>2</v>
      </c>
    </row>
    <row r="681" spans="1:4">
      <c r="A681" t="s">
        <v>1615</v>
      </c>
      <c r="B681">
        <f>AVERAGEIF(IMDB_Movies_Cleaned_Dataset!A:A,insights!A681,IMDB_Movies_Cleaned_Dataset!I:I)</f>
        <v>6</v>
      </c>
      <c r="C681">
        <v>0.312</v>
      </c>
      <c r="D681">
        <f>COUNTIF(IMDB_Movies_Cleaned_Dataset!A:A,insights!A681)</f>
        <v>1</v>
      </c>
    </row>
    <row r="682" spans="1:4">
      <c r="A682" t="s">
        <v>1623</v>
      </c>
      <c r="B682">
        <f>AVERAGEIF(IMDB_Movies_Cleaned_Dataset!A:A,insights!A682,IMDB_Movies_Cleaned_Dataset!I:I)</f>
        <v>5.9</v>
      </c>
      <c r="C682">
        <v>0.27100000000000002</v>
      </c>
      <c r="D682">
        <f>COUNTIF(IMDB_Movies_Cleaned_Dataset!A:A,insights!A682)</f>
        <v>1</v>
      </c>
    </row>
    <row r="683" spans="1:4">
      <c r="A683" t="s">
        <v>1665</v>
      </c>
      <c r="B683">
        <f>AVERAGEIF(IMDB_Movies_Cleaned_Dataset!A:A,insights!A683,IMDB_Movies_Cleaned_Dataset!I:I)</f>
        <v>6.0750000000000002</v>
      </c>
      <c r="C683">
        <v>0.34699999999999998</v>
      </c>
      <c r="D683">
        <f>COUNTIF(IMDB_Movies_Cleaned_Dataset!A:A,insights!A683)</f>
        <v>4</v>
      </c>
    </row>
    <row r="684" spans="1:4">
      <c r="A684" t="s">
        <v>1302</v>
      </c>
      <c r="B684">
        <f>AVERAGEIF(IMDB_Movies_Cleaned_Dataset!A:A,insights!A684,IMDB_Movies_Cleaned_Dataset!I:I)</f>
        <v>7</v>
      </c>
      <c r="C684">
        <v>0.72299999999999998</v>
      </c>
      <c r="D684">
        <f>COUNTIF(IMDB_Movies_Cleaned_Dataset!A:A,insights!A684)</f>
        <v>19</v>
      </c>
    </row>
    <row r="685" spans="1:4">
      <c r="A685" t="s">
        <v>1918</v>
      </c>
      <c r="B685">
        <f>AVERAGEIF(IMDB_Movies_Cleaned_Dataset!A:A,insights!A685,IMDB_Movies_Cleaned_Dataset!I:I)</f>
        <v>5.8</v>
      </c>
      <c r="C685">
        <v>0.251</v>
      </c>
      <c r="D685">
        <f>COUNTIF(IMDB_Movies_Cleaned_Dataset!A:A,insights!A685)</f>
        <v>1</v>
      </c>
    </row>
    <row r="686" spans="1:4">
      <c r="A686" t="s">
        <v>1887</v>
      </c>
      <c r="B686">
        <f>AVERAGEIF(IMDB_Movies_Cleaned_Dataset!A:A,insights!A686,IMDB_Movies_Cleaned_Dataset!I:I)</f>
        <v>7.6</v>
      </c>
      <c r="C686">
        <v>0.91500000000000004</v>
      </c>
      <c r="D686">
        <f>COUNTIF(IMDB_Movies_Cleaned_Dataset!A:A,insights!A686)</f>
        <v>1</v>
      </c>
    </row>
    <row r="687" spans="1:4">
      <c r="A687" t="s">
        <v>1718</v>
      </c>
      <c r="B687">
        <f>AVERAGEIF(IMDB_Movies_Cleaned_Dataset!A:A,insights!A687,IMDB_Movies_Cleaned_Dataset!I:I)</f>
        <v>5.4</v>
      </c>
      <c r="C687">
        <v>0.155</v>
      </c>
      <c r="D687">
        <f>COUNTIF(IMDB_Movies_Cleaned_Dataset!A:A,insights!A687)</f>
        <v>1</v>
      </c>
    </row>
    <row r="688" spans="1:4">
      <c r="A688" t="s">
        <v>1766</v>
      </c>
      <c r="B688">
        <f>AVERAGEIF(IMDB_Movies_Cleaned_Dataset!A:A,insights!A688,IMDB_Movies_Cleaned_Dataset!I:I)</f>
        <v>7.5</v>
      </c>
      <c r="C688">
        <v>0.89300000000000002</v>
      </c>
      <c r="D688">
        <f>COUNTIF(IMDB_Movies_Cleaned_Dataset!A:A,insights!A688)</f>
        <v>1</v>
      </c>
    </row>
    <row r="689" spans="1:4">
      <c r="A689" t="s">
        <v>2152</v>
      </c>
      <c r="B689">
        <f>AVERAGEIF(IMDB_Movies_Cleaned_Dataset!A:A,insights!A689,IMDB_Movies_Cleaned_Dataset!I:I)</f>
        <v>7.2</v>
      </c>
      <c r="C689">
        <v>0.81200000000000006</v>
      </c>
      <c r="D689">
        <f>COUNTIF(IMDB_Movies_Cleaned_Dataset!A:A,insights!A689)</f>
        <v>1</v>
      </c>
    </row>
    <row r="690" spans="1:4">
      <c r="A690" t="s">
        <v>2525</v>
      </c>
      <c r="B690">
        <f>AVERAGEIF(IMDB_Movies_Cleaned_Dataset!A:A,insights!A690,IMDB_Movies_Cleaned_Dataset!I:I)</f>
        <v>7.6</v>
      </c>
      <c r="C690">
        <v>0.91500000000000004</v>
      </c>
      <c r="D690">
        <f>COUNTIF(IMDB_Movies_Cleaned_Dataset!A:A,insights!A690)</f>
        <v>1</v>
      </c>
    </row>
    <row r="691" spans="1:4">
      <c r="A691" t="s">
        <v>2484</v>
      </c>
      <c r="B691">
        <f>AVERAGEIF(IMDB_Movies_Cleaned_Dataset!A:A,insights!A691,IMDB_Movies_Cleaned_Dataset!I:I)</f>
        <v>7</v>
      </c>
      <c r="C691">
        <v>0.72299999999999998</v>
      </c>
      <c r="D691">
        <f>COUNTIF(IMDB_Movies_Cleaned_Dataset!A:A,insights!A691)</f>
        <v>1</v>
      </c>
    </row>
    <row r="692" spans="1:4">
      <c r="A692" t="s">
        <v>2047</v>
      </c>
      <c r="B692">
        <f>AVERAGEIF(IMDB_Movies_Cleaned_Dataset!A:A,insights!A692,IMDB_Movies_Cleaned_Dataset!I:I)</f>
        <v>2.6</v>
      </c>
      <c r="C692">
        <v>2E-3</v>
      </c>
      <c r="D692">
        <f>COUNTIF(IMDB_Movies_Cleaned_Dataset!A:A,insights!A692)</f>
        <v>4</v>
      </c>
    </row>
    <row r="693" spans="1:4">
      <c r="A693" t="s">
        <v>2535</v>
      </c>
      <c r="B693">
        <f>AVERAGEIF(IMDB_Movies_Cleaned_Dataset!A:A,insights!A693,IMDB_Movies_Cleaned_Dataset!I:I)</f>
        <v>6.6</v>
      </c>
      <c r="C693">
        <v>0.55300000000000005</v>
      </c>
      <c r="D693">
        <f>COUNTIF(IMDB_Movies_Cleaned_Dataset!A:A,insights!A693)</f>
        <v>1</v>
      </c>
    </row>
    <row r="694" spans="1:4">
      <c r="A694" t="s">
        <v>688</v>
      </c>
      <c r="B694">
        <f>AVERAGEIF(IMDB_Movies_Cleaned_Dataset!A:A,insights!A694,IMDB_Movies_Cleaned_Dataset!I:I)</f>
        <v>4.5500000000000007</v>
      </c>
      <c r="C694">
        <v>5.8000000000000003E-2</v>
      </c>
      <c r="D694">
        <f>COUNTIF(IMDB_Movies_Cleaned_Dataset!A:A,insights!A694)</f>
        <v>2</v>
      </c>
    </row>
    <row r="695" spans="1:4">
      <c r="A695" t="s">
        <v>2916</v>
      </c>
      <c r="B695">
        <f>AVERAGEIF(IMDB_Movies_Cleaned_Dataset!A:A,insights!A695,IMDB_Movies_Cleaned_Dataset!I:I)</f>
        <v>6.5</v>
      </c>
      <c r="C695">
        <v>0.504</v>
      </c>
      <c r="D695">
        <f>COUNTIF(IMDB_Movies_Cleaned_Dataset!A:A,insights!A695)</f>
        <v>2</v>
      </c>
    </row>
    <row r="696" spans="1:4">
      <c r="A696" t="s">
        <v>2639</v>
      </c>
      <c r="B696">
        <f>AVERAGEIF(IMDB_Movies_Cleaned_Dataset!A:A,insights!A696,IMDB_Movies_Cleaned_Dataset!I:I)</f>
        <v>6.666666666666667</v>
      </c>
      <c r="C696">
        <v>0.59199999999999997</v>
      </c>
      <c r="D696">
        <f>COUNTIF(IMDB_Movies_Cleaned_Dataset!A:A,insights!A696)</f>
        <v>3</v>
      </c>
    </row>
    <row r="697" spans="1:4">
      <c r="A697" t="s">
        <v>2990</v>
      </c>
      <c r="B697">
        <f>AVERAGEIF(IMDB_Movies_Cleaned_Dataset!A:A,insights!A697,IMDB_Movies_Cleaned_Dataset!I:I)</f>
        <v>6.7</v>
      </c>
      <c r="C697">
        <v>0.6</v>
      </c>
      <c r="D697">
        <f>COUNTIF(IMDB_Movies_Cleaned_Dataset!A:A,insights!A697)</f>
        <v>1</v>
      </c>
    </row>
    <row r="698" spans="1:4">
      <c r="A698" t="s">
        <v>2710</v>
      </c>
      <c r="B698">
        <f>AVERAGEIF(IMDB_Movies_Cleaned_Dataset!A:A,insights!A698,IMDB_Movies_Cleaned_Dataset!I:I)</f>
        <v>6.9</v>
      </c>
      <c r="C698">
        <v>0.68200000000000005</v>
      </c>
      <c r="D698">
        <f>COUNTIF(IMDB_Movies_Cleaned_Dataset!A:A,insights!A698)</f>
        <v>1</v>
      </c>
    </row>
    <row r="699" spans="1:4">
      <c r="A699" t="s">
        <v>3278</v>
      </c>
      <c r="B699">
        <f>AVERAGEIF(IMDB_Movies_Cleaned_Dataset!A:A,insights!A699,IMDB_Movies_Cleaned_Dataset!I:I)</f>
        <v>7.1</v>
      </c>
      <c r="C699">
        <v>0.77200000000000002</v>
      </c>
      <c r="D699">
        <f>COUNTIF(IMDB_Movies_Cleaned_Dataset!A:A,insights!A699)</f>
        <v>1</v>
      </c>
    </row>
    <row r="700" spans="1:4">
      <c r="A700" t="s">
        <v>4311</v>
      </c>
      <c r="B700">
        <f>AVERAGEIF(IMDB_Movies_Cleaned_Dataset!A:A,insights!A700,IMDB_Movies_Cleaned_Dataset!I:I)</f>
        <v>7.3</v>
      </c>
      <c r="C700">
        <v>0.84899999999999998</v>
      </c>
      <c r="D700">
        <f>COUNTIF(IMDB_Movies_Cleaned_Dataset!A:A,insights!A700)</f>
        <v>1</v>
      </c>
    </row>
    <row r="701" spans="1:4">
      <c r="A701" t="s">
        <v>2810</v>
      </c>
      <c r="B701">
        <f>AVERAGEIF(IMDB_Movies_Cleaned_Dataset!A:A,insights!A701,IMDB_Movies_Cleaned_Dataset!I:I)</f>
        <v>3.4</v>
      </c>
      <c r="C701">
        <v>1.4999999999999999E-2</v>
      </c>
      <c r="D701">
        <f>COUNTIF(IMDB_Movies_Cleaned_Dataset!A:A,insights!A701)</f>
        <v>1</v>
      </c>
    </row>
    <row r="702" spans="1:4">
      <c r="A702" t="s">
        <v>263</v>
      </c>
      <c r="B702">
        <f>AVERAGEIF(IMDB_Movies_Cleaned_Dataset!A:A,insights!A702,IMDB_Movies_Cleaned_Dataset!I:I)</f>
        <v>7.5</v>
      </c>
      <c r="C702">
        <v>0.89300000000000002</v>
      </c>
      <c r="D702">
        <f>COUNTIF(IMDB_Movies_Cleaned_Dataset!A:A,insights!A702)</f>
        <v>2</v>
      </c>
    </row>
    <row r="703" spans="1:4">
      <c r="A703" t="s">
        <v>1927</v>
      </c>
      <c r="B703">
        <f>AVERAGEIF(IMDB_Movies_Cleaned_Dataset!A:A,insights!A703,IMDB_Movies_Cleaned_Dataset!I:I)</f>
        <v>5.45</v>
      </c>
      <c r="C703">
        <v>0.17199999999999999</v>
      </c>
      <c r="D703">
        <f>COUNTIF(IMDB_Movies_Cleaned_Dataset!A:A,insights!A703)</f>
        <v>2</v>
      </c>
    </row>
    <row r="704" spans="1:4">
      <c r="A704" t="s">
        <v>4707</v>
      </c>
      <c r="B704">
        <f>AVERAGEIF(IMDB_Movies_Cleaned_Dataset!A:A,insights!A704,IMDB_Movies_Cleaned_Dataset!I:I)</f>
        <v>5.9</v>
      </c>
      <c r="C704">
        <v>0.27100000000000002</v>
      </c>
      <c r="D704">
        <f>COUNTIF(IMDB_Movies_Cleaned_Dataset!A:A,insights!A704)</f>
        <v>1</v>
      </c>
    </row>
    <row r="705" spans="1:4">
      <c r="A705" t="s">
        <v>5352</v>
      </c>
      <c r="B705">
        <f>AVERAGEIF(IMDB_Movies_Cleaned_Dataset!A:A,insights!A705,IMDB_Movies_Cleaned_Dataset!I:I)</f>
        <v>5.2</v>
      </c>
      <c r="C705">
        <v>0.113</v>
      </c>
      <c r="D705">
        <f>COUNTIF(IMDB_Movies_Cleaned_Dataset!A:A,insights!A705)</f>
        <v>1</v>
      </c>
    </row>
    <row r="706" spans="1:4">
      <c r="A706" t="s">
        <v>1396</v>
      </c>
      <c r="B706">
        <f>AVERAGEIF(IMDB_Movies_Cleaned_Dataset!A:A,insights!A706,IMDB_Movies_Cleaned_Dataset!I:I)</f>
        <v>5.6</v>
      </c>
      <c r="C706">
        <v>0.19700000000000001</v>
      </c>
      <c r="D706">
        <f>COUNTIF(IMDB_Movies_Cleaned_Dataset!A:A,insights!A706)</f>
        <v>2</v>
      </c>
    </row>
    <row r="707" spans="1:4">
      <c r="A707" t="s">
        <v>1100</v>
      </c>
      <c r="B707">
        <f>AVERAGEIF(IMDB_Movies_Cleaned_Dataset!A:A,insights!A707,IMDB_Movies_Cleaned_Dataset!I:I)</f>
        <v>7.65</v>
      </c>
      <c r="C707">
        <v>0.93300000000000005</v>
      </c>
      <c r="D707">
        <f>COUNTIF(IMDB_Movies_Cleaned_Dataset!A:A,insights!A707)</f>
        <v>2</v>
      </c>
    </row>
    <row r="708" spans="1:4">
      <c r="A708" t="s">
        <v>5142</v>
      </c>
      <c r="B708">
        <f>AVERAGEIF(IMDB_Movies_Cleaned_Dataset!A:A,insights!A708,IMDB_Movies_Cleaned_Dataset!I:I)</f>
        <v>5.95</v>
      </c>
      <c r="C708">
        <v>0.30399999999999999</v>
      </c>
      <c r="D708">
        <f>COUNTIF(IMDB_Movies_Cleaned_Dataset!A:A,insights!A708)</f>
        <v>2</v>
      </c>
    </row>
    <row r="709" spans="1:4">
      <c r="A709" t="s">
        <v>4797</v>
      </c>
      <c r="B709">
        <f>AVERAGEIF(IMDB_Movies_Cleaned_Dataset!A:A,insights!A709,IMDB_Movies_Cleaned_Dataset!I:I)</f>
        <v>5.3</v>
      </c>
      <c r="C709">
        <v>0.13</v>
      </c>
      <c r="D709">
        <f>COUNTIF(IMDB_Movies_Cleaned_Dataset!A:A,insights!A709)</f>
        <v>1</v>
      </c>
    </row>
    <row r="710" spans="1:4">
      <c r="A710" t="s">
        <v>5228</v>
      </c>
      <c r="B710">
        <f>AVERAGEIF(IMDB_Movies_Cleaned_Dataset!A:A,insights!A710,IMDB_Movies_Cleaned_Dataset!I:I)</f>
        <v>5.4</v>
      </c>
      <c r="C710">
        <v>0.155</v>
      </c>
      <c r="D710">
        <f>COUNTIF(IMDB_Movies_Cleaned_Dataset!A:A,insights!A710)</f>
        <v>1</v>
      </c>
    </row>
    <row r="711" spans="1:4">
      <c r="A711" t="s">
        <v>1714</v>
      </c>
      <c r="B711">
        <f>AVERAGEIF(IMDB_Movies_Cleaned_Dataset!A:A,insights!A711,IMDB_Movies_Cleaned_Dataset!I:I)</f>
        <v>7.4333333333333336</v>
      </c>
      <c r="C711">
        <v>0.88600000000000001</v>
      </c>
      <c r="D711">
        <f>COUNTIF(IMDB_Movies_Cleaned_Dataset!A:A,insights!A711)</f>
        <v>3</v>
      </c>
    </row>
    <row r="712" spans="1:4">
      <c r="A712" t="s">
        <v>3549</v>
      </c>
      <c r="B712">
        <f>AVERAGEIF(IMDB_Movies_Cleaned_Dataset!A:A,insights!A712,IMDB_Movies_Cleaned_Dataset!I:I)</f>
        <v>6.55</v>
      </c>
      <c r="C712">
        <v>0.54200000000000004</v>
      </c>
      <c r="D712">
        <f>COUNTIF(IMDB_Movies_Cleaned_Dataset!A:A,insights!A712)</f>
        <v>2</v>
      </c>
    </row>
    <row r="713" spans="1:4">
      <c r="A713" t="s">
        <v>5553</v>
      </c>
      <c r="B713">
        <f>AVERAGEIF(IMDB_Movies_Cleaned_Dataset!A:A,insights!A713,IMDB_Movies_Cleaned_Dataset!I:I)</f>
        <v>4.5999999999999996</v>
      </c>
      <c r="C713">
        <v>5.8999999999999997E-2</v>
      </c>
      <c r="D713">
        <f>COUNTIF(IMDB_Movies_Cleaned_Dataset!A:A,insights!A713)</f>
        <v>1</v>
      </c>
    </row>
    <row r="714" spans="1:4">
      <c r="A714" t="s">
        <v>1400</v>
      </c>
      <c r="B714">
        <f>AVERAGEIF(IMDB_Movies_Cleaned_Dataset!A:A,insights!A714,IMDB_Movies_Cleaned_Dataset!I:I)</f>
        <v>6.9799999999999995</v>
      </c>
      <c r="C714">
        <v>0.72</v>
      </c>
      <c r="D714">
        <f>COUNTIF(IMDB_Movies_Cleaned_Dataset!A:A,insights!A714)</f>
        <v>5</v>
      </c>
    </row>
    <row r="715" spans="1:4">
      <c r="A715" t="s">
        <v>5398</v>
      </c>
      <c r="B715">
        <f>AVERAGEIF(IMDB_Movies_Cleaned_Dataset!A:A,insights!A715,IMDB_Movies_Cleaned_Dataset!I:I)</f>
        <v>5.0999999999999996</v>
      </c>
      <c r="C715">
        <v>9.7000000000000003E-2</v>
      </c>
      <c r="D715">
        <f>COUNTIF(IMDB_Movies_Cleaned_Dataset!A:A,insights!A715)</f>
        <v>1</v>
      </c>
    </row>
    <row r="716" spans="1:4">
      <c r="A716" t="s">
        <v>2520</v>
      </c>
      <c r="B716">
        <f>AVERAGEIF(IMDB_Movies_Cleaned_Dataset!A:A,insights!A716,IMDB_Movies_Cleaned_Dataset!I:I)</f>
        <v>6.9333333333333336</v>
      </c>
      <c r="C716">
        <v>0.71099999999999997</v>
      </c>
      <c r="D716">
        <f>COUNTIF(IMDB_Movies_Cleaned_Dataset!A:A,insights!A716)</f>
        <v>3</v>
      </c>
    </row>
    <row r="717" spans="1:4">
      <c r="A717" t="s">
        <v>5542</v>
      </c>
      <c r="B717">
        <f>AVERAGEIF(IMDB_Movies_Cleaned_Dataset!A:A,insights!A717,IMDB_Movies_Cleaned_Dataset!I:I)</f>
        <v>4.0999999999999996</v>
      </c>
      <c r="C717">
        <v>3.5000000000000003E-2</v>
      </c>
      <c r="D717">
        <f>COUNTIF(IMDB_Movies_Cleaned_Dataset!A:A,insights!A717)</f>
        <v>1</v>
      </c>
    </row>
    <row r="718" spans="1:4">
      <c r="A718" t="s">
        <v>4992</v>
      </c>
      <c r="B718">
        <f>AVERAGEIF(IMDB_Movies_Cleaned_Dataset!A:A,insights!A718,IMDB_Movies_Cleaned_Dataset!I:I)</f>
        <v>6.85</v>
      </c>
      <c r="C718">
        <v>0.66800000000000004</v>
      </c>
      <c r="D718">
        <f>COUNTIF(IMDB_Movies_Cleaned_Dataset!A:A,insights!A718)</f>
        <v>2</v>
      </c>
    </row>
    <row r="719" spans="1:4">
      <c r="A719" t="s">
        <v>5073</v>
      </c>
      <c r="B719">
        <f>AVERAGEIF(IMDB_Movies_Cleaned_Dataset!A:A,insights!A719,IMDB_Movies_Cleaned_Dataset!I:I)</f>
        <v>4.8</v>
      </c>
      <c r="C719">
        <v>7.3999999999999996E-2</v>
      </c>
      <c r="D719">
        <f>COUNTIF(IMDB_Movies_Cleaned_Dataset!A:A,insights!A719)</f>
        <v>1</v>
      </c>
    </row>
    <row r="720" spans="1:4">
      <c r="A720" t="s">
        <v>5087</v>
      </c>
      <c r="B720">
        <f>AVERAGEIF(IMDB_Movies_Cleaned_Dataset!A:A,insights!A720,IMDB_Movies_Cleaned_Dataset!I:I)</f>
        <v>6.1</v>
      </c>
      <c r="C720">
        <v>0.35099999999999998</v>
      </c>
      <c r="D720">
        <f>COUNTIF(IMDB_Movies_Cleaned_Dataset!A:A,insights!A720)</f>
        <v>1</v>
      </c>
    </row>
    <row r="721" spans="1:4">
      <c r="A721" t="s">
        <v>5611</v>
      </c>
      <c r="B721">
        <f>AVERAGEIF(IMDB_Movies_Cleaned_Dataset!A:A,insights!A721,IMDB_Movies_Cleaned_Dataset!I:I)</f>
        <v>4.8</v>
      </c>
      <c r="C721">
        <v>7.3999999999999996E-2</v>
      </c>
      <c r="D721">
        <f>COUNTIF(IMDB_Movies_Cleaned_Dataset!A:A,insights!A721)</f>
        <v>1</v>
      </c>
    </row>
    <row r="722" spans="1:4">
      <c r="A722" t="s">
        <v>2963</v>
      </c>
      <c r="B722">
        <f>AVERAGEIF(IMDB_Movies_Cleaned_Dataset!A:A,insights!A722,IMDB_Movies_Cleaned_Dataset!I:I)</f>
        <v>8.4333333333333318</v>
      </c>
      <c r="C722">
        <v>0.996</v>
      </c>
      <c r="D722">
        <f>COUNTIF(IMDB_Movies_Cleaned_Dataset!A:A,insights!A722)</f>
        <v>3</v>
      </c>
    </row>
    <row r="723" spans="1:4">
      <c r="A723" t="s">
        <v>5580</v>
      </c>
      <c r="B723">
        <f>AVERAGEIF(IMDB_Movies_Cleaned_Dataset!A:A,insights!A723,IMDB_Movies_Cleaned_Dataset!I:I)</f>
        <v>6.5</v>
      </c>
      <c r="C723">
        <v>0.504</v>
      </c>
      <c r="D723">
        <f>COUNTIF(IMDB_Movies_Cleaned_Dataset!A:A,insights!A723)</f>
        <v>1</v>
      </c>
    </row>
    <row r="724" spans="1:4">
      <c r="A724" t="s">
        <v>5328</v>
      </c>
      <c r="B724">
        <f>AVERAGEIF(IMDB_Movies_Cleaned_Dataset!A:A,insights!A724,IMDB_Movies_Cleaned_Dataset!I:I)</f>
        <v>7.1</v>
      </c>
      <c r="C724">
        <v>0.77200000000000002</v>
      </c>
      <c r="D724">
        <f>COUNTIF(IMDB_Movies_Cleaned_Dataset!A:A,insights!A724)</f>
        <v>1</v>
      </c>
    </row>
    <row r="725" spans="1:4">
      <c r="A725" t="s">
        <v>6222</v>
      </c>
      <c r="B725">
        <f>AVERAGEIF(IMDB_Movies_Cleaned_Dataset!A:A,insights!A725,IMDB_Movies_Cleaned_Dataset!I:I)</f>
        <v>5.6</v>
      </c>
      <c r="C725">
        <v>0.19700000000000001</v>
      </c>
      <c r="D725">
        <f>COUNTIF(IMDB_Movies_Cleaned_Dataset!A:A,insights!A725)</f>
        <v>1</v>
      </c>
    </row>
    <row r="726" spans="1:4">
      <c r="A726" t="s">
        <v>5631</v>
      </c>
      <c r="B726">
        <f>AVERAGEIF(IMDB_Movies_Cleaned_Dataset!A:A,insights!A726,IMDB_Movies_Cleaned_Dataset!I:I)</f>
        <v>4.8</v>
      </c>
      <c r="C726">
        <v>7.3999999999999996E-2</v>
      </c>
      <c r="D726">
        <f>COUNTIF(IMDB_Movies_Cleaned_Dataset!A:A,insights!A726)</f>
        <v>1</v>
      </c>
    </row>
    <row r="727" spans="1:4">
      <c r="A727" t="s">
        <v>3620</v>
      </c>
      <c r="B727">
        <f>AVERAGEIF(IMDB_Movies_Cleaned_Dataset!A:A,insights!A727,IMDB_Movies_Cleaned_Dataset!I:I)</f>
        <v>6.85</v>
      </c>
      <c r="C727">
        <v>0.66800000000000004</v>
      </c>
      <c r="D727">
        <f>COUNTIF(IMDB_Movies_Cleaned_Dataset!A:A,insights!A727)</f>
        <v>2</v>
      </c>
    </row>
    <row r="728" spans="1:4">
      <c r="A728" t="s">
        <v>5518</v>
      </c>
      <c r="B728">
        <f>AVERAGEIF(IMDB_Movies_Cleaned_Dataset!A:A,insights!A728,IMDB_Movies_Cleaned_Dataset!I:I)</f>
        <v>6</v>
      </c>
      <c r="C728">
        <v>0.312</v>
      </c>
      <c r="D728">
        <f>COUNTIF(IMDB_Movies_Cleaned_Dataset!A:A,insights!A728)</f>
        <v>1</v>
      </c>
    </row>
    <row r="729" spans="1:4">
      <c r="A729" t="s">
        <v>241</v>
      </c>
      <c r="B729">
        <f>AVERAGEIF(IMDB_Movies_Cleaned_Dataset!A:A,insights!A729,IMDB_Movies_Cleaned_Dataset!I:I)</f>
        <v>5.4</v>
      </c>
      <c r="C729">
        <v>0.155</v>
      </c>
      <c r="D729">
        <f>COUNTIF(IMDB_Movies_Cleaned_Dataset!A:A,insights!A729)</f>
        <v>2</v>
      </c>
    </row>
    <row r="730" spans="1:4">
      <c r="A730" t="s">
        <v>2815</v>
      </c>
      <c r="B730">
        <f>AVERAGEIF(IMDB_Movies_Cleaned_Dataset!A:A,insights!A730,IMDB_Movies_Cleaned_Dataset!I:I)</f>
        <v>6.4</v>
      </c>
      <c r="C730">
        <v>0.46400000000000002</v>
      </c>
      <c r="D730">
        <f>COUNTIF(IMDB_Movies_Cleaned_Dataset!A:A,insights!A730)</f>
        <v>1</v>
      </c>
    </row>
    <row r="731" spans="1:4">
      <c r="A731" t="s">
        <v>832</v>
      </c>
      <c r="B731">
        <f>AVERAGEIF(IMDB_Movies_Cleaned_Dataset!A:A,insights!A731,IMDB_Movies_Cleaned_Dataset!I:I)</f>
        <v>5.0999999999999996</v>
      </c>
      <c r="C731">
        <v>9.7000000000000003E-2</v>
      </c>
      <c r="D731">
        <f>COUNTIF(IMDB_Movies_Cleaned_Dataset!A:A,insights!A731)</f>
        <v>2</v>
      </c>
    </row>
    <row r="732" spans="1:4">
      <c r="A732" t="s">
        <v>1816</v>
      </c>
      <c r="B732">
        <f>AVERAGEIF(IMDB_Movies_Cleaned_Dataset!A:A,insights!A732,IMDB_Movies_Cleaned_Dataset!I:I)</f>
        <v>7.4333333333333336</v>
      </c>
      <c r="C732">
        <v>0.88700000000000001</v>
      </c>
      <c r="D732">
        <f>COUNTIF(IMDB_Movies_Cleaned_Dataset!A:A,insights!A732)</f>
        <v>3</v>
      </c>
    </row>
    <row r="733" spans="1:4">
      <c r="A733" t="s">
        <v>2949</v>
      </c>
      <c r="B733">
        <f>AVERAGEIF(IMDB_Movies_Cleaned_Dataset!A:A,insights!A733,IMDB_Movies_Cleaned_Dataset!I:I)</f>
        <v>4.9000000000000004</v>
      </c>
      <c r="C733">
        <v>8.2000000000000003E-2</v>
      </c>
      <c r="D733">
        <f>COUNTIF(IMDB_Movies_Cleaned_Dataset!A:A,insights!A733)</f>
        <v>1</v>
      </c>
    </row>
    <row r="734" spans="1:4">
      <c r="A734" t="s">
        <v>5702</v>
      </c>
      <c r="B734">
        <f>AVERAGEIF(IMDB_Movies_Cleaned_Dataset!A:A,insights!A734,IMDB_Movies_Cleaned_Dataset!I:I)</f>
        <v>7.1</v>
      </c>
      <c r="C734">
        <v>0.77200000000000002</v>
      </c>
      <c r="D734">
        <f>COUNTIF(IMDB_Movies_Cleaned_Dataset!A:A,insights!A734)</f>
        <v>1</v>
      </c>
    </row>
    <row r="735" spans="1:4">
      <c r="A735" t="s">
        <v>708</v>
      </c>
      <c r="B735">
        <f>AVERAGEIF(IMDB_Movies_Cleaned_Dataset!A:A,insights!A735,IMDB_Movies_Cleaned_Dataset!I:I)</f>
        <v>5.9</v>
      </c>
      <c r="C735">
        <v>0.27100000000000002</v>
      </c>
      <c r="D735">
        <f>COUNTIF(IMDB_Movies_Cleaned_Dataset!A:A,insights!A735)</f>
        <v>1</v>
      </c>
    </row>
    <row r="736" spans="1:4">
      <c r="A736" t="s">
        <v>1320</v>
      </c>
      <c r="B736">
        <f>AVERAGEIF(IMDB_Movies_Cleaned_Dataset!A:A,insights!A736,IMDB_Movies_Cleaned_Dataset!I:I)</f>
        <v>5.95</v>
      </c>
      <c r="C736">
        <v>0.30399999999999999</v>
      </c>
      <c r="D736">
        <f>COUNTIF(IMDB_Movies_Cleaned_Dataset!A:A,insights!A736)</f>
        <v>2</v>
      </c>
    </row>
    <row r="737" spans="1:4">
      <c r="A737" t="s">
        <v>1328</v>
      </c>
      <c r="B737">
        <f>AVERAGEIF(IMDB_Movies_Cleaned_Dataset!A:A,insights!A737,IMDB_Movies_Cleaned_Dataset!I:I)</f>
        <v>6.4499999999999993</v>
      </c>
      <c r="C737">
        <v>0.49199999999999999</v>
      </c>
      <c r="D737">
        <f>COUNTIF(IMDB_Movies_Cleaned_Dataset!A:A,insights!A737)</f>
        <v>4</v>
      </c>
    </row>
    <row r="738" spans="1:4">
      <c r="A738" t="s">
        <v>2777</v>
      </c>
      <c r="B738">
        <f>AVERAGEIF(IMDB_Movies_Cleaned_Dataset!A:A,insights!A738,IMDB_Movies_Cleaned_Dataset!I:I)</f>
        <v>6.75</v>
      </c>
      <c r="C738">
        <v>0.627</v>
      </c>
      <c r="D738">
        <f>COUNTIF(IMDB_Movies_Cleaned_Dataset!A:A,insights!A738)</f>
        <v>4</v>
      </c>
    </row>
    <row r="739" spans="1:4">
      <c r="A739" t="s">
        <v>5122</v>
      </c>
      <c r="B739">
        <f>AVERAGEIF(IMDB_Movies_Cleaned_Dataset!A:A,insights!A739,IMDB_Movies_Cleaned_Dataset!I:I)</f>
        <v>4.8</v>
      </c>
      <c r="C739">
        <v>7.3999999999999996E-2</v>
      </c>
      <c r="D739">
        <f>COUNTIF(IMDB_Movies_Cleaned_Dataset!A:A,insights!A739)</f>
        <v>1</v>
      </c>
    </row>
    <row r="740" spans="1:4">
      <c r="A740" t="s">
        <v>956</v>
      </c>
      <c r="B740">
        <f>AVERAGEIF(IMDB_Movies_Cleaned_Dataset!A:A,insights!A740,IMDB_Movies_Cleaned_Dataset!I:I)</f>
        <v>5.65</v>
      </c>
      <c r="C740">
        <v>0.223</v>
      </c>
      <c r="D740">
        <f>COUNTIF(IMDB_Movies_Cleaned_Dataset!A:A,insights!A740)</f>
        <v>2</v>
      </c>
    </row>
    <row r="741" spans="1:4">
      <c r="A741" t="s">
        <v>5754</v>
      </c>
      <c r="B741">
        <f>AVERAGEIF(IMDB_Movies_Cleaned_Dataset!A:A,insights!A741,IMDB_Movies_Cleaned_Dataset!I:I)</f>
        <v>6.5</v>
      </c>
      <c r="C741">
        <v>0.504</v>
      </c>
      <c r="D741">
        <f>COUNTIF(IMDB_Movies_Cleaned_Dataset!A:A,insights!A741)</f>
        <v>1</v>
      </c>
    </row>
    <row r="742" spans="1:4">
      <c r="A742" t="s">
        <v>2672</v>
      </c>
      <c r="B742">
        <f>AVERAGEIF(IMDB_Movies_Cleaned_Dataset!A:A,insights!A742,IMDB_Movies_Cleaned_Dataset!I:I)</f>
        <v>6.3666666666666671</v>
      </c>
      <c r="C742">
        <v>0.45900000000000002</v>
      </c>
      <c r="D742">
        <f>COUNTIF(IMDB_Movies_Cleaned_Dataset!A:A,insights!A742)</f>
        <v>3</v>
      </c>
    </row>
    <row r="743" spans="1:4">
      <c r="A743" t="s">
        <v>4780</v>
      </c>
      <c r="B743">
        <f>AVERAGEIF(IMDB_Movies_Cleaned_Dataset!A:A,insights!A743,IMDB_Movies_Cleaned_Dataset!I:I)</f>
        <v>5.4</v>
      </c>
      <c r="C743">
        <v>0.155</v>
      </c>
      <c r="D743">
        <f>COUNTIF(IMDB_Movies_Cleaned_Dataset!A:A,insights!A743)</f>
        <v>2</v>
      </c>
    </row>
    <row r="744" spans="1:4">
      <c r="A744" t="s">
        <v>981</v>
      </c>
      <c r="B744">
        <f>AVERAGEIF(IMDB_Movies_Cleaned_Dataset!A:A,insights!A744,IMDB_Movies_Cleaned_Dataset!I:I)</f>
        <v>5.6</v>
      </c>
      <c r="C744">
        <v>0.19700000000000001</v>
      </c>
      <c r="D744">
        <f>COUNTIF(IMDB_Movies_Cleaned_Dataset!A:A,insights!A744)</f>
        <v>5</v>
      </c>
    </row>
    <row r="745" spans="1:4">
      <c r="A745" t="s">
        <v>498</v>
      </c>
      <c r="B745">
        <f>AVERAGEIF(IMDB_Movies_Cleaned_Dataset!A:A,insights!A745,IMDB_Movies_Cleaned_Dataset!I:I)</f>
        <v>8</v>
      </c>
      <c r="C745">
        <v>0.97799999999999998</v>
      </c>
      <c r="D745">
        <f>COUNTIF(IMDB_Movies_Cleaned_Dataset!A:A,insights!A745)</f>
        <v>4</v>
      </c>
    </row>
    <row r="746" spans="1:4">
      <c r="A746" t="s">
        <v>3190</v>
      </c>
      <c r="B746">
        <f>AVERAGEIF(IMDB_Movies_Cleaned_Dataset!A:A,insights!A746,IMDB_Movies_Cleaned_Dataset!I:I)</f>
        <v>7.25</v>
      </c>
      <c r="C746">
        <v>0.84399999999999997</v>
      </c>
      <c r="D746">
        <f>COUNTIF(IMDB_Movies_Cleaned_Dataset!A:A,insights!A746)</f>
        <v>2</v>
      </c>
    </row>
    <row r="747" spans="1:4">
      <c r="A747" t="s">
        <v>788</v>
      </c>
      <c r="B747">
        <f>AVERAGEIF(IMDB_Movies_Cleaned_Dataset!A:A,insights!A747,IMDB_Movies_Cleaned_Dataset!I:I)</f>
        <v>7.45</v>
      </c>
      <c r="C747">
        <v>0.88900000000000001</v>
      </c>
      <c r="D747">
        <f>COUNTIF(IMDB_Movies_Cleaned_Dataset!A:A,insights!A747)</f>
        <v>2</v>
      </c>
    </row>
    <row r="748" spans="1:4">
      <c r="A748" t="s">
        <v>1239</v>
      </c>
      <c r="B748">
        <f>AVERAGEIF(IMDB_Movies_Cleaned_Dataset!A:A,insights!A748,IMDB_Movies_Cleaned_Dataset!I:I)</f>
        <v>5.9</v>
      </c>
      <c r="C748">
        <v>0.27100000000000002</v>
      </c>
      <c r="D748">
        <f>COUNTIF(IMDB_Movies_Cleaned_Dataset!A:A,insights!A748)</f>
        <v>2</v>
      </c>
    </row>
    <row r="749" spans="1:4">
      <c r="A749" t="s">
        <v>2883</v>
      </c>
      <c r="B749">
        <f>AVERAGEIF(IMDB_Movies_Cleaned_Dataset!A:A,insights!A749,IMDB_Movies_Cleaned_Dataset!I:I)</f>
        <v>6.0500000000000007</v>
      </c>
      <c r="C749">
        <v>0.34399999999999997</v>
      </c>
      <c r="D749">
        <f>COUNTIF(IMDB_Movies_Cleaned_Dataset!A:A,insights!A749)</f>
        <v>2</v>
      </c>
    </row>
    <row r="750" spans="1:4">
      <c r="A750" t="s">
        <v>4581</v>
      </c>
      <c r="B750">
        <f>AVERAGEIF(IMDB_Movies_Cleaned_Dataset!A:A,insights!A750,IMDB_Movies_Cleaned_Dataset!I:I)</f>
        <v>7.65</v>
      </c>
      <c r="C750">
        <v>0.93300000000000005</v>
      </c>
      <c r="D750">
        <f>COUNTIF(IMDB_Movies_Cleaned_Dataset!A:A,insights!A750)</f>
        <v>2</v>
      </c>
    </row>
    <row r="751" spans="1:4">
      <c r="A751" t="s">
        <v>3490</v>
      </c>
      <c r="B751">
        <f>AVERAGEIF(IMDB_Movies_Cleaned_Dataset!A:A,insights!A751,IMDB_Movies_Cleaned_Dataset!I:I)</f>
        <v>6.9</v>
      </c>
      <c r="C751">
        <v>0.68200000000000005</v>
      </c>
      <c r="D751">
        <f>COUNTIF(IMDB_Movies_Cleaned_Dataset!A:A,insights!A751)</f>
        <v>1</v>
      </c>
    </row>
    <row r="752" spans="1:4">
      <c r="A752" t="s">
        <v>1152</v>
      </c>
      <c r="B752">
        <f>AVERAGEIF(IMDB_Movies_Cleaned_Dataset!A:A,insights!A752,IMDB_Movies_Cleaned_Dataset!I:I)</f>
        <v>7.3272727272727272</v>
      </c>
      <c r="C752">
        <v>0.87</v>
      </c>
      <c r="D752">
        <f>COUNTIF(IMDB_Movies_Cleaned_Dataset!A:A,insights!A752)</f>
        <v>11</v>
      </c>
    </row>
    <row r="753" spans="1:4">
      <c r="A753" t="s">
        <v>3506</v>
      </c>
      <c r="B753">
        <f>AVERAGEIF(IMDB_Movies_Cleaned_Dataset!A:A,insights!A753,IMDB_Movies_Cleaned_Dataset!I:I)</f>
        <v>6.4</v>
      </c>
      <c r="C753">
        <v>0.46400000000000002</v>
      </c>
      <c r="D753">
        <f>COUNTIF(IMDB_Movies_Cleaned_Dataset!A:A,insights!A753)</f>
        <v>2</v>
      </c>
    </row>
    <row r="754" spans="1:4">
      <c r="A754" t="s">
        <v>5592</v>
      </c>
      <c r="B754">
        <f>AVERAGEIF(IMDB_Movies_Cleaned_Dataset!A:A,insights!A754,IMDB_Movies_Cleaned_Dataset!I:I)</f>
        <v>6.8</v>
      </c>
      <c r="C754">
        <v>0.63800000000000001</v>
      </c>
      <c r="D754">
        <f>COUNTIF(IMDB_Movies_Cleaned_Dataset!A:A,insights!A754)</f>
        <v>1</v>
      </c>
    </row>
    <row r="755" spans="1:4">
      <c r="A755" t="s">
        <v>2366</v>
      </c>
      <c r="B755">
        <f>AVERAGEIF(IMDB_Movies_Cleaned_Dataset!A:A,insights!A755,IMDB_Movies_Cleaned_Dataset!I:I)</f>
        <v>6.666666666666667</v>
      </c>
      <c r="C755">
        <v>0.59199999999999997</v>
      </c>
      <c r="D755">
        <f>COUNTIF(IMDB_Movies_Cleaned_Dataset!A:A,insights!A755)</f>
        <v>3</v>
      </c>
    </row>
    <row r="756" spans="1:4">
      <c r="A756" t="s">
        <v>4118</v>
      </c>
      <c r="B756">
        <f>AVERAGEIF(IMDB_Movies_Cleaned_Dataset!A:A,insights!A756,IMDB_Movies_Cleaned_Dataset!I:I)</f>
        <v>6.5</v>
      </c>
      <c r="C756">
        <v>0.504</v>
      </c>
      <c r="D756">
        <f>COUNTIF(IMDB_Movies_Cleaned_Dataset!A:A,insights!A756)</f>
        <v>1</v>
      </c>
    </row>
    <row r="757" spans="1:4">
      <c r="A757" t="s">
        <v>4230</v>
      </c>
      <c r="B757">
        <f>AVERAGEIF(IMDB_Movies_Cleaned_Dataset!A:A,insights!A757,IMDB_Movies_Cleaned_Dataset!I:I)</f>
        <v>5.4</v>
      </c>
      <c r="C757">
        <v>0.155</v>
      </c>
      <c r="D757">
        <f>COUNTIF(IMDB_Movies_Cleaned_Dataset!A:A,insights!A757)</f>
        <v>2</v>
      </c>
    </row>
    <row r="758" spans="1:4">
      <c r="A758" t="s">
        <v>5820</v>
      </c>
      <c r="B758">
        <f>AVERAGEIF(IMDB_Movies_Cleaned_Dataset!A:A,insights!A758,IMDB_Movies_Cleaned_Dataset!I:I)</f>
        <v>6</v>
      </c>
      <c r="C758">
        <v>0.312</v>
      </c>
      <c r="D758">
        <f>COUNTIF(IMDB_Movies_Cleaned_Dataset!A:A,insights!A758)</f>
        <v>1</v>
      </c>
    </row>
    <row r="759" spans="1:4">
      <c r="A759" t="s">
        <v>5200</v>
      </c>
      <c r="B759">
        <f>AVERAGEIF(IMDB_Movies_Cleaned_Dataset!A:A,insights!A759,IMDB_Movies_Cleaned_Dataset!I:I)</f>
        <v>4.3</v>
      </c>
      <c r="C759">
        <v>4.4999999999999998E-2</v>
      </c>
      <c r="D759">
        <f>COUNTIF(IMDB_Movies_Cleaned_Dataset!A:A,insights!A759)</f>
        <v>1</v>
      </c>
    </row>
    <row r="760" spans="1:4">
      <c r="A760" t="s">
        <v>5643</v>
      </c>
      <c r="B760">
        <f>AVERAGEIF(IMDB_Movies_Cleaned_Dataset!A:A,insights!A760,IMDB_Movies_Cleaned_Dataset!I:I)</f>
        <v>6.1</v>
      </c>
      <c r="C760">
        <v>0.35099999999999998</v>
      </c>
      <c r="D760">
        <f>COUNTIF(IMDB_Movies_Cleaned_Dataset!A:A,insights!A760)</f>
        <v>1</v>
      </c>
    </row>
    <row r="761" spans="1:4">
      <c r="A761" t="s">
        <v>4579</v>
      </c>
      <c r="B761">
        <f>AVERAGEIF(IMDB_Movies_Cleaned_Dataset!A:A,insights!A761,IMDB_Movies_Cleaned_Dataset!I:I)</f>
        <v>5.2</v>
      </c>
      <c r="C761">
        <v>0.113</v>
      </c>
      <c r="D761">
        <f>COUNTIF(IMDB_Movies_Cleaned_Dataset!A:A,insights!A761)</f>
        <v>1</v>
      </c>
    </row>
    <row r="762" spans="1:4">
      <c r="A762" t="s">
        <v>2101</v>
      </c>
      <c r="B762">
        <f>AVERAGEIF(IMDB_Movies_Cleaned_Dataset!A:A,insights!A762,IMDB_Movies_Cleaned_Dataset!I:I)</f>
        <v>7.5999999999999988</v>
      </c>
      <c r="C762">
        <v>0.91400000000000003</v>
      </c>
      <c r="D762">
        <f>COUNTIF(IMDB_Movies_Cleaned_Dataset!A:A,insights!A762)</f>
        <v>3</v>
      </c>
    </row>
    <row r="763" spans="1:4">
      <c r="A763" t="s">
        <v>3303</v>
      </c>
      <c r="B763">
        <f>AVERAGEIF(IMDB_Movies_Cleaned_Dataset!A:A,insights!A763,IMDB_Movies_Cleaned_Dataset!I:I)</f>
        <v>6.8666666666666671</v>
      </c>
      <c r="C763">
        <v>0.67800000000000005</v>
      </c>
      <c r="D763">
        <f>COUNTIF(IMDB_Movies_Cleaned_Dataset!A:A,insights!A763)</f>
        <v>3</v>
      </c>
    </row>
    <row r="764" spans="1:4">
      <c r="A764" t="s">
        <v>976</v>
      </c>
      <c r="B764">
        <f>AVERAGEIF(IMDB_Movies_Cleaned_Dataset!A:A,insights!A764,IMDB_Movies_Cleaned_Dataset!I:I)</f>
        <v>6</v>
      </c>
      <c r="C764">
        <v>0.312</v>
      </c>
      <c r="D764">
        <f>COUNTIF(IMDB_Movies_Cleaned_Dataset!A:A,insights!A764)</f>
        <v>1</v>
      </c>
    </row>
    <row r="765" spans="1:4">
      <c r="A765" t="s">
        <v>1176</v>
      </c>
      <c r="B765">
        <f>AVERAGEIF(IMDB_Movies_Cleaned_Dataset!A:A,insights!A765,IMDB_Movies_Cleaned_Dataset!I:I)</f>
        <v>6.7</v>
      </c>
      <c r="C765">
        <v>0.6</v>
      </c>
      <c r="D765">
        <f>COUNTIF(IMDB_Movies_Cleaned_Dataset!A:A,insights!A765)</f>
        <v>1</v>
      </c>
    </row>
    <row r="766" spans="1:4">
      <c r="A766" t="s">
        <v>1194</v>
      </c>
      <c r="B766">
        <f>AVERAGEIF(IMDB_Movies_Cleaned_Dataset!A:A,insights!A766,IMDB_Movies_Cleaned_Dataset!I:I)</f>
        <v>6.2</v>
      </c>
      <c r="C766">
        <v>0.39100000000000001</v>
      </c>
      <c r="D766">
        <f>COUNTIF(IMDB_Movies_Cleaned_Dataset!A:A,insights!A766)</f>
        <v>3</v>
      </c>
    </row>
    <row r="767" spans="1:4">
      <c r="A767" t="s">
        <v>829</v>
      </c>
      <c r="B767">
        <f>AVERAGEIF(IMDB_Movies_Cleaned_Dataset!A:A,insights!A767,IMDB_Movies_Cleaned_Dataset!I:I)</f>
        <v>7.2</v>
      </c>
      <c r="C767">
        <v>0.81200000000000006</v>
      </c>
      <c r="D767">
        <f>COUNTIF(IMDB_Movies_Cleaned_Dataset!A:A,insights!A767)</f>
        <v>1</v>
      </c>
    </row>
    <row r="768" spans="1:4">
      <c r="A768" t="s">
        <v>904</v>
      </c>
      <c r="B768">
        <f>AVERAGEIF(IMDB_Movies_Cleaned_Dataset!A:A,insights!A768,IMDB_Movies_Cleaned_Dataset!I:I)</f>
        <v>4.7666666666666666</v>
      </c>
      <c r="C768">
        <v>7.2999999999999995E-2</v>
      </c>
      <c r="D768">
        <f>COUNTIF(IMDB_Movies_Cleaned_Dataset!A:A,insights!A768)</f>
        <v>6</v>
      </c>
    </row>
    <row r="769" spans="1:4">
      <c r="A769" t="s">
        <v>1750</v>
      </c>
      <c r="B769">
        <f>AVERAGEIF(IMDB_Movies_Cleaned_Dataset!A:A,insights!A769,IMDB_Movies_Cleaned_Dataset!I:I)</f>
        <v>6.8999999999999995</v>
      </c>
      <c r="C769">
        <v>0.68</v>
      </c>
      <c r="D769">
        <f>COUNTIF(IMDB_Movies_Cleaned_Dataset!A:A,insights!A769)</f>
        <v>3</v>
      </c>
    </row>
    <row r="770" spans="1:4">
      <c r="A770" t="s">
        <v>1980</v>
      </c>
      <c r="B770">
        <f>AVERAGEIF(IMDB_Movies_Cleaned_Dataset!A:A,insights!A770,IMDB_Movies_Cleaned_Dataset!I:I)</f>
        <v>5.45</v>
      </c>
      <c r="C770">
        <v>0.17199999999999999</v>
      </c>
      <c r="D770">
        <f>COUNTIF(IMDB_Movies_Cleaned_Dataset!A:A,insights!A770)</f>
        <v>2</v>
      </c>
    </row>
    <row r="771" spans="1:4">
      <c r="A771" t="s">
        <v>1987</v>
      </c>
      <c r="B771">
        <f>AVERAGEIF(IMDB_Movies_Cleaned_Dataset!A:A,insights!A771,IMDB_Movies_Cleaned_Dataset!I:I)</f>
        <v>7.8</v>
      </c>
      <c r="C771">
        <v>0.95799999999999996</v>
      </c>
      <c r="D771">
        <f>COUNTIF(IMDB_Movies_Cleaned_Dataset!A:A,insights!A771)</f>
        <v>1</v>
      </c>
    </row>
    <row r="772" spans="1:4">
      <c r="A772" t="s">
        <v>2321</v>
      </c>
      <c r="B772">
        <f>AVERAGEIF(IMDB_Movies_Cleaned_Dataset!A:A,insights!A772,IMDB_Movies_Cleaned_Dataset!I:I)</f>
        <v>5.2</v>
      </c>
      <c r="C772">
        <v>0.113</v>
      </c>
      <c r="D772">
        <f>COUNTIF(IMDB_Movies_Cleaned_Dataset!A:A,insights!A772)</f>
        <v>1</v>
      </c>
    </row>
    <row r="773" spans="1:4">
      <c r="A773" t="s">
        <v>2335</v>
      </c>
      <c r="B773">
        <f>AVERAGEIF(IMDB_Movies_Cleaned_Dataset!A:A,insights!A773,IMDB_Movies_Cleaned_Dataset!I:I)</f>
        <v>5.6</v>
      </c>
      <c r="C773">
        <v>0.19700000000000001</v>
      </c>
      <c r="D773">
        <f>COUNTIF(IMDB_Movies_Cleaned_Dataset!A:A,insights!A773)</f>
        <v>1</v>
      </c>
    </row>
    <row r="774" spans="1:4">
      <c r="A774" t="s">
        <v>2493</v>
      </c>
      <c r="B774">
        <f>AVERAGEIF(IMDB_Movies_Cleaned_Dataset!A:A,insights!A774,IMDB_Movies_Cleaned_Dataset!I:I)</f>
        <v>6.6</v>
      </c>
      <c r="C774">
        <v>0.55300000000000005</v>
      </c>
      <c r="D774">
        <f>COUNTIF(IMDB_Movies_Cleaned_Dataset!A:A,insights!A774)</f>
        <v>1</v>
      </c>
    </row>
    <row r="775" spans="1:4">
      <c r="A775" t="s">
        <v>1877</v>
      </c>
      <c r="B775">
        <f>AVERAGEIF(IMDB_Movies_Cleaned_Dataset!A:A,insights!A775,IMDB_Movies_Cleaned_Dataset!I:I)</f>
        <v>5.4</v>
      </c>
      <c r="C775">
        <v>0.155</v>
      </c>
      <c r="D775">
        <f>COUNTIF(IMDB_Movies_Cleaned_Dataset!A:A,insights!A775)</f>
        <v>2</v>
      </c>
    </row>
    <row r="776" spans="1:4">
      <c r="A776" t="s">
        <v>1712</v>
      </c>
      <c r="B776">
        <f>AVERAGEIF(IMDB_Movies_Cleaned_Dataset!A:A,insights!A776,IMDB_Movies_Cleaned_Dataset!I:I)</f>
        <v>6.333333333333333</v>
      </c>
      <c r="C776">
        <v>0.45300000000000001</v>
      </c>
      <c r="D776">
        <f>COUNTIF(IMDB_Movies_Cleaned_Dataset!A:A,insights!A776)</f>
        <v>3</v>
      </c>
    </row>
    <row r="777" spans="1:4">
      <c r="A777" t="s">
        <v>2614</v>
      </c>
      <c r="B777">
        <f>AVERAGEIF(IMDB_Movies_Cleaned_Dataset!A:A,insights!A777,IMDB_Movies_Cleaned_Dataset!I:I)</f>
        <v>5.6</v>
      </c>
      <c r="C777">
        <v>0.19700000000000001</v>
      </c>
      <c r="D777">
        <f>COUNTIF(IMDB_Movies_Cleaned_Dataset!A:A,insights!A777)</f>
        <v>1</v>
      </c>
    </row>
    <row r="778" spans="1:4">
      <c r="A778" t="s">
        <v>2779</v>
      </c>
      <c r="B778">
        <f>AVERAGEIF(IMDB_Movies_Cleaned_Dataset!A:A,insights!A778,IMDB_Movies_Cleaned_Dataset!I:I)</f>
        <v>6.3</v>
      </c>
      <c r="C778">
        <v>0.42299999999999999</v>
      </c>
      <c r="D778">
        <f>COUNTIF(IMDB_Movies_Cleaned_Dataset!A:A,insights!A778)</f>
        <v>1</v>
      </c>
    </row>
    <row r="779" spans="1:4">
      <c r="A779" t="s">
        <v>2435</v>
      </c>
      <c r="B779">
        <f>AVERAGEIF(IMDB_Movies_Cleaned_Dataset!A:A,insights!A779,IMDB_Movies_Cleaned_Dataset!I:I)</f>
        <v>5.25</v>
      </c>
      <c r="C779">
        <v>0.125</v>
      </c>
      <c r="D779">
        <f>COUNTIF(IMDB_Movies_Cleaned_Dataset!A:A,insights!A779)</f>
        <v>2</v>
      </c>
    </row>
    <row r="780" spans="1:4">
      <c r="A780" t="s">
        <v>5777</v>
      </c>
      <c r="B780">
        <f>AVERAGEIF(IMDB_Movies_Cleaned_Dataset!A:A,insights!A780,IMDB_Movies_Cleaned_Dataset!I:I)</f>
        <v>6.8</v>
      </c>
      <c r="C780">
        <v>0.63800000000000001</v>
      </c>
      <c r="D780">
        <f>COUNTIF(IMDB_Movies_Cleaned_Dataset!A:A,insights!A780)</f>
        <v>2</v>
      </c>
    </row>
    <row r="781" spans="1:4">
      <c r="A781" t="s">
        <v>3292</v>
      </c>
      <c r="B781">
        <f>AVERAGEIF(IMDB_Movies_Cleaned_Dataset!A:A,insights!A781,IMDB_Movies_Cleaned_Dataset!I:I)</f>
        <v>7.5</v>
      </c>
      <c r="C781">
        <v>0.89300000000000002</v>
      </c>
      <c r="D781">
        <f>COUNTIF(IMDB_Movies_Cleaned_Dataset!A:A,insights!A781)</f>
        <v>1</v>
      </c>
    </row>
    <row r="782" spans="1:4">
      <c r="A782" t="s">
        <v>2716</v>
      </c>
      <c r="B782">
        <f>AVERAGEIF(IMDB_Movies_Cleaned_Dataset!A:A,insights!A782,IMDB_Movies_Cleaned_Dataset!I:I)</f>
        <v>6.65</v>
      </c>
      <c r="C782">
        <v>0.58699999999999997</v>
      </c>
      <c r="D782">
        <f>COUNTIF(IMDB_Movies_Cleaned_Dataset!A:A,insights!A782)</f>
        <v>2</v>
      </c>
    </row>
    <row r="783" spans="1:4">
      <c r="A783" t="s">
        <v>3027</v>
      </c>
      <c r="B783">
        <f>AVERAGEIF(IMDB_Movies_Cleaned_Dataset!A:A,insights!A783,IMDB_Movies_Cleaned_Dataset!I:I)</f>
        <v>3.3</v>
      </c>
      <c r="C783">
        <v>0.01</v>
      </c>
      <c r="D783">
        <f>COUNTIF(IMDB_Movies_Cleaned_Dataset!A:A,insights!A783)</f>
        <v>1</v>
      </c>
    </row>
    <row r="784" spans="1:4">
      <c r="A784" t="s">
        <v>3431</v>
      </c>
      <c r="B784">
        <f>AVERAGEIF(IMDB_Movies_Cleaned_Dataset!A:A,insights!A784,IMDB_Movies_Cleaned_Dataset!I:I)</f>
        <v>3.5</v>
      </c>
      <c r="C784">
        <v>1.7000000000000001E-2</v>
      </c>
      <c r="D784">
        <f>COUNTIF(IMDB_Movies_Cleaned_Dataset!A:A,insights!A784)</f>
        <v>1</v>
      </c>
    </row>
    <row r="785" spans="1:4">
      <c r="A785" t="s">
        <v>2437</v>
      </c>
      <c r="B785">
        <f>AVERAGEIF(IMDB_Movies_Cleaned_Dataset!A:A,insights!A785,IMDB_Movies_Cleaned_Dataset!I:I)</f>
        <v>6.9499999999999993</v>
      </c>
      <c r="C785">
        <v>0.71499999999999997</v>
      </c>
      <c r="D785">
        <f>COUNTIF(IMDB_Movies_Cleaned_Dataset!A:A,insights!A785)</f>
        <v>2</v>
      </c>
    </row>
    <row r="786" spans="1:4">
      <c r="A786" t="s">
        <v>4630</v>
      </c>
      <c r="B786">
        <f>AVERAGEIF(IMDB_Movies_Cleaned_Dataset!A:A,insights!A786,IMDB_Movies_Cleaned_Dataset!I:I)</f>
        <v>6.9</v>
      </c>
      <c r="C786">
        <v>0.68200000000000005</v>
      </c>
      <c r="D786">
        <f>COUNTIF(IMDB_Movies_Cleaned_Dataset!A:A,insights!A786)</f>
        <v>2</v>
      </c>
    </row>
    <row r="787" spans="1:4">
      <c r="A787" t="s">
        <v>4735</v>
      </c>
      <c r="B787">
        <f>AVERAGEIF(IMDB_Movies_Cleaned_Dataset!A:A,insights!A787,IMDB_Movies_Cleaned_Dataset!I:I)</f>
        <v>7.5</v>
      </c>
      <c r="C787">
        <v>0.89300000000000002</v>
      </c>
      <c r="D787">
        <f>COUNTIF(IMDB_Movies_Cleaned_Dataset!A:A,insights!A787)</f>
        <v>1</v>
      </c>
    </row>
    <row r="788" spans="1:4">
      <c r="A788" t="s">
        <v>4239</v>
      </c>
      <c r="B788">
        <f>AVERAGEIF(IMDB_Movies_Cleaned_Dataset!A:A,insights!A788,IMDB_Movies_Cleaned_Dataset!I:I)</f>
        <v>6.8</v>
      </c>
      <c r="C788">
        <v>0.63800000000000001</v>
      </c>
      <c r="D788">
        <f>COUNTIF(IMDB_Movies_Cleaned_Dataset!A:A,insights!A788)</f>
        <v>1</v>
      </c>
    </row>
    <row r="789" spans="1:4">
      <c r="A789" t="s">
        <v>1117</v>
      </c>
      <c r="B789">
        <f>AVERAGEIF(IMDB_Movies_Cleaned_Dataset!A:A,insights!A789,IMDB_Movies_Cleaned_Dataset!I:I)</f>
        <v>5.8000000000000007</v>
      </c>
      <c r="C789">
        <v>0.26600000000000001</v>
      </c>
      <c r="D789">
        <f>COUNTIF(IMDB_Movies_Cleaned_Dataset!A:A,insights!A789)</f>
        <v>2</v>
      </c>
    </row>
    <row r="790" spans="1:4">
      <c r="A790" t="s">
        <v>3890</v>
      </c>
      <c r="B790">
        <f>AVERAGEIF(IMDB_Movies_Cleaned_Dataset!A:A,insights!A790,IMDB_Movies_Cleaned_Dataset!I:I)</f>
        <v>5.6</v>
      </c>
      <c r="C790">
        <v>0.19700000000000001</v>
      </c>
      <c r="D790">
        <f>COUNTIF(IMDB_Movies_Cleaned_Dataset!A:A,insights!A790)</f>
        <v>1</v>
      </c>
    </row>
    <row r="791" spans="1:4">
      <c r="A791" t="s">
        <v>4198</v>
      </c>
      <c r="B791">
        <f>AVERAGEIF(IMDB_Movies_Cleaned_Dataset!A:A,insights!A791,IMDB_Movies_Cleaned_Dataset!I:I)</f>
        <v>6.3</v>
      </c>
      <c r="C791">
        <v>0.42299999999999999</v>
      </c>
      <c r="D791">
        <f>COUNTIF(IMDB_Movies_Cleaned_Dataset!A:A,insights!A791)</f>
        <v>1</v>
      </c>
    </row>
    <row r="792" spans="1:4">
      <c r="A792" t="s">
        <v>4742</v>
      </c>
      <c r="B792">
        <f>AVERAGEIF(IMDB_Movies_Cleaned_Dataset!A:A,insights!A792,IMDB_Movies_Cleaned_Dataset!I:I)</f>
        <v>6.6</v>
      </c>
      <c r="C792">
        <v>0.55300000000000005</v>
      </c>
      <c r="D792">
        <f>COUNTIF(IMDB_Movies_Cleaned_Dataset!A:A,insights!A792)</f>
        <v>1</v>
      </c>
    </row>
    <row r="793" spans="1:4">
      <c r="A793" t="s">
        <v>3211</v>
      </c>
      <c r="B793">
        <f>AVERAGEIF(IMDB_Movies_Cleaned_Dataset!A:A,insights!A793,IMDB_Movies_Cleaned_Dataset!I:I)</f>
        <v>3.3</v>
      </c>
      <c r="C793">
        <v>0.01</v>
      </c>
      <c r="D793">
        <f>COUNTIF(IMDB_Movies_Cleaned_Dataset!A:A,insights!A793)</f>
        <v>2</v>
      </c>
    </row>
    <row r="794" spans="1:4">
      <c r="A794" t="s">
        <v>4886</v>
      </c>
      <c r="B794">
        <f>AVERAGEIF(IMDB_Movies_Cleaned_Dataset!A:A,insights!A794,IMDB_Movies_Cleaned_Dataset!I:I)</f>
        <v>5.6</v>
      </c>
      <c r="C794">
        <v>0.19700000000000001</v>
      </c>
      <c r="D794">
        <f>COUNTIF(IMDB_Movies_Cleaned_Dataset!A:A,insights!A794)</f>
        <v>1</v>
      </c>
    </row>
    <row r="795" spans="1:4">
      <c r="A795" t="s">
        <v>4996</v>
      </c>
      <c r="B795">
        <f>AVERAGEIF(IMDB_Movies_Cleaned_Dataset!A:A,insights!A795,IMDB_Movies_Cleaned_Dataset!I:I)</f>
        <v>5.3</v>
      </c>
      <c r="C795">
        <v>0.13</v>
      </c>
      <c r="D795">
        <f>COUNTIF(IMDB_Movies_Cleaned_Dataset!A:A,insights!A795)</f>
        <v>1</v>
      </c>
    </row>
    <row r="796" spans="1:4">
      <c r="A796" t="s">
        <v>3887</v>
      </c>
      <c r="B796">
        <f>AVERAGEIF(IMDB_Movies_Cleaned_Dataset!A:A,insights!A796,IMDB_Movies_Cleaned_Dataset!I:I)</f>
        <v>6.3999999999999995</v>
      </c>
      <c r="C796">
        <v>0.46200000000000002</v>
      </c>
      <c r="D796">
        <f>COUNTIF(IMDB_Movies_Cleaned_Dataset!A:A,insights!A796)</f>
        <v>3</v>
      </c>
    </row>
    <row r="797" spans="1:4">
      <c r="A797" t="s">
        <v>2644</v>
      </c>
      <c r="B797">
        <f>AVERAGEIF(IMDB_Movies_Cleaned_Dataset!A:A,insights!A797,IMDB_Movies_Cleaned_Dataset!I:I)</f>
        <v>5.9</v>
      </c>
      <c r="C797">
        <v>0.27100000000000002</v>
      </c>
      <c r="D797">
        <f>COUNTIF(IMDB_Movies_Cleaned_Dataset!A:A,insights!A797)</f>
        <v>1</v>
      </c>
    </row>
    <row r="798" spans="1:4">
      <c r="A798" t="s">
        <v>1508</v>
      </c>
      <c r="B798">
        <f>AVERAGEIF(IMDB_Movies_Cleaned_Dataset!A:A,insights!A798,IMDB_Movies_Cleaned_Dataset!I:I)</f>
        <v>5.4</v>
      </c>
      <c r="C798">
        <v>0.155</v>
      </c>
      <c r="D798">
        <f>COUNTIF(IMDB_Movies_Cleaned_Dataset!A:A,insights!A798)</f>
        <v>2</v>
      </c>
    </row>
    <row r="799" spans="1:4">
      <c r="A799" t="s">
        <v>5100</v>
      </c>
      <c r="B799">
        <f>AVERAGEIF(IMDB_Movies_Cleaned_Dataset!A:A,insights!A799,IMDB_Movies_Cleaned_Dataset!I:I)</f>
        <v>5.4</v>
      </c>
      <c r="C799">
        <v>0.155</v>
      </c>
      <c r="D799">
        <f>COUNTIF(IMDB_Movies_Cleaned_Dataset!A:A,insights!A799)</f>
        <v>1</v>
      </c>
    </row>
    <row r="800" spans="1:4">
      <c r="A800" t="s">
        <v>2197</v>
      </c>
      <c r="B800">
        <f>AVERAGEIF(IMDB_Movies_Cleaned_Dataset!A:A,insights!A800,IMDB_Movies_Cleaned_Dataset!I:I)</f>
        <v>5.05</v>
      </c>
      <c r="C800">
        <v>9.6000000000000002E-2</v>
      </c>
      <c r="D800">
        <f>COUNTIF(IMDB_Movies_Cleaned_Dataset!A:A,insights!A800)</f>
        <v>2</v>
      </c>
    </row>
    <row r="801" spans="1:4">
      <c r="A801" t="s">
        <v>1081</v>
      </c>
      <c r="B801">
        <f>AVERAGEIF(IMDB_Movies_Cleaned_Dataset!A:A,insights!A801,IMDB_Movies_Cleaned_Dataset!I:I)</f>
        <v>6.85</v>
      </c>
      <c r="C801">
        <v>0.66800000000000004</v>
      </c>
      <c r="D801">
        <f>COUNTIF(IMDB_Movies_Cleaned_Dataset!A:A,insights!A801)</f>
        <v>2</v>
      </c>
    </row>
    <row r="802" spans="1:4">
      <c r="A802" t="s">
        <v>5378</v>
      </c>
      <c r="B802">
        <f>AVERAGEIF(IMDB_Movies_Cleaned_Dataset!A:A,insights!A802,IMDB_Movies_Cleaned_Dataset!I:I)</f>
        <v>6.4</v>
      </c>
      <c r="C802">
        <v>0.46400000000000002</v>
      </c>
      <c r="D802">
        <f>COUNTIF(IMDB_Movies_Cleaned_Dataset!A:A,insights!A802)</f>
        <v>1</v>
      </c>
    </row>
    <row r="803" spans="1:4">
      <c r="A803" t="s">
        <v>1438</v>
      </c>
      <c r="B803">
        <f>AVERAGEIF(IMDB_Movies_Cleaned_Dataset!A:A,insights!A803,IMDB_Movies_Cleaned_Dataset!I:I)</f>
        <v>5.9</v>
      </c>
      <c r="C803">
        <v>0.27100000000000002</v>
      </c>
      <c r="D803">
        <f>COUNTIF(IMDB_Movies_Cleaned_Dataset!A:A,insights!A803)</f>
        <v>1</v>
      </c>
    </row>
    <row r="804" spans="1:4">
      <c r="A804" t="s">
        <v>4635</v>
      </c>
      <c r="B804">
        <f>AVERAGEIF(IMDB_Movies_Cleaned_Dataset!A:A,insights!A804,IMDB_Movies_Cleaned_Dataset!I:I)</f>
        <v>4.7333333333333334</v>
      </c>
      <c r="C804">
        <v>7.2999999999999995E-2</v>
      </c>
      <c r="D804">
        <f>COUNTIF(IMDB_Movies_Cleaned_Dataset!A:A,insights!A804)</f>
        <v>3</v>
      </c>
    </row>
    <row r="805" spans="1:4">
      <c r="A805" t="s">
        <v>2408</v>
      </c>
      <c r="B805">
        <f>AVERAGEIF(IMDB_Movies_Cleaned_Dataset!A:A,insights!A805,IMDB_Movies_Cleaned_Dataset!I:I)</f>
        <v>5.5500000000000007</v>
      </c>
      <c r="C805">
        <v>0.19500000000000001</v>
      </c>
      <c r="D805">
        <f>COUNTIF(IMDB_Movies_Cleaned_Dataset!A:A,insights!A805)</f>
        <v>2</v>
      </c>
    </row>
    <row r="806" spans="1:4">
      <c r="A806" t="s">
        <v>3632</v>
      </c>
      <c r="B806">
        <f>AVERAGEIF(IMDB_Movies_Cleaned_Dataset!A:A,insights!A806,IMDB_Movies_Cleaned_Dataset!I:I)</f>
        <v>7</v>
      </c>
      <c r="C806">
        <v>0.72299999999999998</v>
      </c>
      <c r="D806">
        <f>COUNTIF(IMDB_Movies_Cleaned_Dataset!A:A,insights!A806)</f>
        <v>3</v>
      </c>
    </row>
    <row r="807" spans="1:4">
      <c r="A807" t="s">
        <v>5586</v>
      </c>
      <c r="B807">
        <f>AVERAGEIF(IMDB_Movies_Cleaned_Dataset!A:A,insights!A807,IMDB_Movies_Cleaned_Dataset!I:I)</f>
        <v>4.0999999999999996</v>
      </c>
      <c r="C807">
        <v>3.5000000000000003E-2</v>
      </c>
      <c r="D807">
        <f>COUNTIF(IMDB_Movies_Cleaned_Dataset!A:A,insights!A807)</f>
        <v>1</v>
      </c>
    </row>
    <row r="808" spans="1:4">
      <c r="A808" t="s">
        <v>1756</v>
      </c>
      <c r="B808">
        <f>AVERAGEIF(IMDB_Movies_Cleaned_Dataset!A:A,insights!A808,IMDB_Movies_Cleaned_Dataset!I:I)</f>
        <v>5.0500000000000007</v>
      </c>
      <c r="C808">
        <v>9.7000000000000003E-2</v>
      </c>
      <c r="D808">
        <f>COUNTIF(IMDB_Movies_Cleaned_Dataset!A:A,insights!A808)</f>
        <v>2</v>
      </c>
    </row>
    <row r="809" spans="1:4">
      <c r="A809" t="s">
        <v>5106</v>
      </c>
      <c r="B809">
        <f>AVERAGEIF(IMDB_Movies_Cleaned_Dataset!A:A,insights!A809,IMDB_Movies_Cleaned_Dataset!I:I)</f>
        <v>4.0999999999999996</v>
      </c>
      <c r="C809">
        <v>3.5000000000000003E-2</v>
      </c>
      <c r="D809">
        <f>COUNTIF(IMDB_Movies_Cleaned_Dataset!A:A,insights!A809)</f>
        <v>1</v>
      </c>
    </row>
    <row r="810" spans="1:4">
      <c r="A810" t="s">
        <v>3119</v>
      </c>
      <c r="B810">
        <f>AVERAGEIF(IMDB_Movies_Cleaned_Dataset!A:A,insights!A810,IMDB_Movies_Cleaned_Dataset!I:I)</f>
        <v>6.9249999999999998</v>
      </c>
      <c r="C810">
        <v>0.70799999999999996</v>
      </c>
      <c r="D810">
        <f>COUNTIF(IMDB_Movies_Cleaned_Dataset!A:A,insights!A810)</f>
        <v>4</v>
      </c>
    </row>
    <row r="811" spans="1:4">
      <c r="A811" t="s">
        <v>5752</v>
      </c>
      <c r="B811">
        <f>AVERAGEIF(IMDB_Movies_Cleaned_Dataset!A:A,insights!A811,IMDB_Movies_Cleaned_Dataset!I:I)</f>
        <v>7.2</v>
      </c>
      <c r="C811">
        <v>0.81200000000000006</v>
      </c>
      <c r="D811">
        <f>COUNTIF(IMDB_Movies_Cleaned_Dataset!A:A,insights!A811)</f>
        <v>1</v>
      </c>
    </row>
    <row r="812" spans="1:4">
      <c r="A812" t="s">
        <v>5267</v>
      </c>
      <c r="B812">
        <f>AVERAGEIF(IMDB_Movies_Cleaned_Dataset!A:A,insights!A812,IMDB_Movies_Cleaned_Dataset!I:I)</f>
        <v>7.8</v>
      </c>
      <c r="C812">
        <v>0.95799999999999996</v>
      </c>
      <c r="D812">
        <f>COUNTIF(IMDB_Movies_Cleaned_Dataset!A:A,insights!A812)</f>
        <v>1</v>
      </c>
    </row>
    <row r="813" spans="1:4">
      <c r="A813" t="s">
        <v>4478</v>
      </c>
      <c r="B813">
        <f>AVERAGEIF(IMDB_Movies_Cleaned_Dataset!A:A,insights!A813,IMDB_Movies_Cleaned_Dataset!I:I)</f>
        <v>7</v>
      </c>
      <c r="C813">
        <v>0.72299999999999998</v>
      </c>
      <c r="D813">
        <f>COUNTIF(IMDB_Movies_Cleaned_Dataset!A:A,insights!A813)</f>
        <v>2</v>
      </c>
    </row>
    <row r="814" spans="1:4">
      <c r="A814" t="s">
        <v>5783</v>
      </c>
      <c r="B814">
        <f>AVERAGEIF(IMDB_Movies_Cleaned_Dataset!A:A,insights!A814,IMDB_Movies_Cleaned_Dataset!I:I)</f>
        <v>6.5</v>
      </c>
      <c r="C814">
        <v>0.504</v>
      </c>
      <c r="D814">
        <f>COUNTIF(IMDB_Movies_Cleaned_Dataset!A:A,insights!A814)</f>
        <v>1</v>
      </c>
    </row>
    <row r="815" spans="1:4">
      <c r="A815" t="s">
        <v>223</v>
      </c>
      <c r="B815">
        <f>AVERAGEIF(IMDB_Movies_Cleaned_Dataset!A:A,insights!A815,IMDB_Movies_Cleaned_Dataset!I:I)</f>
        <v>6.5999999999999988</v>
      </c>
      <c r="C815">
        <v>0.55300000000000005</v>
      </c>
      <c r="D815">
        <f>COUNTIF(IMDB_Movies_Cleaned_Dataset!A:A,insights!A815)</f>
        <v>3</v>
      </c>
    </row>
    <row r="816" spans="1:4">
      <c r="A816" t="s">
        <v>758</v>
      </c>
      <c r="B816">
        <f>AVERAGEIF(IMDB_Movies_Cleaned_Dataset!A:A,insights!A816,IMDB_Movies_Cleaned_Dataset!I:I)</f>
        <v>6.5</v>
      </c>
      <c r="C816">
        <v>0.504</v>
      </c>
      <c r="D816">
        <f>COUNTIF(IMDB_Movies_Cleaned_Dataset!A:A,insights!A816)</f>
        <v>1</v>
      </c>
    </row>
    <row r="817" spans="1:4">
      <c r="A817" t="s">
        <v>2701</v>
      </c>
      <c r="B817">
        <f>AVERAGEIF(IMDB_Movies_Cleaned_Dataset!A:A,insights!A817,IMDB_Movies_Cleaned_Dataset!I:I)</f>
        <v>6.9</v>
      </c>
      <c r="C817">
        <v>0.68200000000000005</v>
      </c>
      <c r="D817">
        <f>COUNTIF(IMDB_Movies_Cleaned_Dataset!A:A,insights!A817)</f>
        <v>1</v>
      </c>
    </row>
    <row r="818" spans="1:4">
      <c r="A818" t="s">
        <v>2165</v>
      </c>
      <c r="B818">
        <f>AVERAGEIF(IMDB_Movies_Cleaned_Dataset!A:A,insights!A818,IMDB_Movies_Cleaned_Dataset!I:I)</f>
        <v>6.5666666666666664</v>
      </c>
      <c r="C818">
        <v>0.54900000000000004</v>
      </c>
      <c r="D818">
        <f>COUNTIF(IMDB_Movies_Cleaned_Dataset!A:A,insights!A818)</f>
        <v>3</v>
      </c>
    </row>
    <row r="819" spans="1:4">
      <c r="A819" t="s">
        <v>2786</v>
      </c>
      <c r="B819">
        <f>AVERAGEIF(IMDB_Movies_Cleaned_Dataset!A:A,insights!A819,IMDB_Movies_Cleaned_Dataset!I:I)</f>
        <v>6.2</v>
      </c>
      <c r="C819">
        <v>0.39100000000000001</v>
      </c>
      <c r="D819">
        <f>COUNTIF(IMDB_Movies_Cleaned_Dataset!A:A,insights!A819)</f>
        <v>1</v>
      </c>
    </row>
    <row r="820" spans="1:4">
      <c r="A820" t="s">
        <v>3830</v>
      </c>
      <c r="B820">
        <f>AVERAGEIF(IMDB_Movies_Cleaned_Dataset!A:A,insights!A820,IMDB_Movies_Cleaned_Dataset!I:I)</f>
        <v>5.9499999999999993</v>
      </c>
      <c r="C820">
        <v>0.30099999999999999</v>
      </c>
      <c r="D820">
        <f>COUNTIF(IMDB_Movies_Cleaned_Dataset!A:A,insights!A820)</f>
        <v>2</v>
      </c>
    </row>
    <row r="821" spans="1:4">
      <c r="A821" t="s">
        <v>1351</v>
      </c>
      <c r="B821">
        <f>AVERAGEIF(IMDB_Movies_Cleaned_Dataset!A:A,insights!A821,IMDB_Movies_Cleaned_Dataset!I:I)</f>
        <v>6.5250000000000004</v>
      </c>
      <c r="C821">
        <v>0.53900000000000003</v>
      </c>
      <c r="D821">
        <f>COUNTIF(IMDB_Movies_Cleaned_Dataset!A:A,insights!A821)</f>
        <v>4</v>
      </c>
    </row>
    <row r="822" spans="1:4">
      <c r="A822" t="s">
        <v>4879</v>
      </c>
      <c r="B822">
        <f>AVERAGEIF(IMDB_Movies_Cleaned_Dataset!A:A,insights!A822,IMDB_Movies_Cleaned_Dataset!I:I)</f>
        <v>6.4000000000000012</v>
      </c>
      <c r="C822">
        <v>0.46200000000000002</v>
      </c>
      <c r="D822">
        <f>COUNTIF(IMDB_Movies_Cleaned_Dataset!A:A,insights!A822)</f>
        <v>3</v>
      </c>
    </row>
    <row r="823" spans="1:4">
      <c r="A823" t="s">
        <v>4499</v>
      </c>
      <c r="B823">
        <f>AVERAGEIF(IMDB_Movies_Cleaned_Dataset!A:A,insights!A823,IMDB_Movies_Cleaned_Dataset!I:I)</f>
        <v>6.4</v>
      </c>
      <c r="C823">
        <v>0.46400000000000002</v>
      </c>
      <c r="D823">
        <f>COUNTIF(IMDB_Movies_Cleaned_Dataset!A:A,insights!A823)</f>
        <v>2</v>
      </c>
    </row>
    <row r="824" spans="1:4">
      <c r="A824" t="s">
        <v>5603</v>
      </c>
      <c r="B824">
        <f>AVERAGEIF(IMDB_Movies_Cleaned_Dataset!A:A,insights!A824,IMDB_Movies_Cleaned_Dataset!I:I)</f>
        <v>3.9</v>
      </c>
      <c r="C824">
        <v>2.7E-2</v>
      </c>
      <c r="D824">
        <f>COUNTIF(IMDB_Movies_Cleaned_Dataset!A:A,insights!A824)</f>
        <v>1</v>
      </c>
    </row>
    <row r="825" spans="1:4">
      <c r="A825" t="s">
        <v>5845</v>
      </c>
      <c r="B825">
        <f>AVERAGEIF(IMDB_Movies_Cleaned_Dataset!A:A,insights!A825,IMDB_Movies_Cleaned_Dataset!I:I)</f>
        <v>7.2</v>
      </c>
      <c r="C825">
        <v>0.81200000000000006</v>
      </c>
      <c r="D825">
        <f>COUNTIF(IMDB_Movies_Cleaned_Dataset!A:A,insights!A825)</f>
        <v>1</v>
      </c>
    </row>
    <row r="826" spans="1:4">
      <c r="A826" t="s">
        <v>5739</v>
      </c>
      <c r="B826">
        <f>AVERAGEIF(IMDB_Movies_Cleaned_Dataset!A:A,insights!A826,IMDB_Movies_Cleaned_Dataset!I:I)</f>
        <v>5.0999999999999996</v>
      </c>
      <c r="C826">
        <v>9.7000000000000003E-2</v>
      </c>
      <c r="D826">
        <f>COUNTIF(IMDB_Movies_Cleaned_Dataset!A:A,insights!A826)</f>
        <v>1</v>
      </c>
    </row>
    <row r="827" spans="1:4">
      <c r="A827" t="s">
        <v>3014</v>
      </c>
      <c r="B827">
        <f>AVERAGEIF(IMDB_Movies_Cleaned_Dataset!A:A,insights!A827,IMDB_Movies_Cleaned_Dataset!I:I)</f>
        <v>6.35</v>
      </c>
      <c r="C827">
        <v>0.45600000000000002</v>
      </c>
      <c r="D827">
        <f>COUNTIF(IMDB_Movies_Cleaned_Dataset!A:A,insights!A827)</f>
        <v>2</v>
      </c>
    </row>
    <row r="828" spans="1:4">
      <c r="A828" t="s">
        <v>5803</v>
      </c>
      <c r="B828">
        <f>AVERAGEIF(IMDB_Movies_Cleaned_Dataset!A:A,insights!A828,IMDB_Movies_Cleaned_Dataset!I:I)</f>
        <v>5.4</v>
      </c>
      <c r="C828">
        <v>0.155</v>
      </c>
      <c r="D828">
        <f>COUNTIF(IMDB_Movies_Cleaned_Dataset!A:A,insights!A828)</f>
        <v>1</v>
      </c>
    </row>
    <row r="829" spans="1:4">
      <c r="A829" t="s">
        <v>5008</v>
      </c>
      <c r="B829">
        <f>AVERAGEIF(IMDB_Movies_Cleaned_Dataset!A:A,insights!A829,IMDB_Movies_Cleaned_Dataset!I:I)</f>
        <v>5.6</v>
      </c>
      <c r="C829">
        <v>0.19700000000000001</v>
      </c>
      <c r="D829">
        <f>COUNTIF(IMDB_Movies_Cleaned_Dataset!A:A,insights!A829)</f>
        <v>1</v>
      </c>
    </row>
    <row r="830" spans="1:4">
      <c r="A830" t="s">
        <v>4139</v>
      </c>
      <c r="B830">
        <f>AVERAGEIF(IMDB_Movies_Cleaned_Dataset!A:A,insights!A830,IMDB_Movies_Cleaned_Dataset!I:I)</f>
        <v>2.8</v>
      </c>
      <c r="C830">
        <v>3.0000000000000001E-3</v>
      </c>
      <c r="D830">
        <f>COUNTIF(IMDB_Movies_Cleaned_Dataset!A:A,insights!A830)</f>
        <v>1</v>
      </c>
    </row>
    <row r="831" spans="1:4">
      <c r="A831" t="s">
        <v>5034</v>
      </c>
      <c r="B831">
        <f>AVERAGEIF(IMDB_Movies_Cleaned_Dataset!A:A,insights!A831,IMDB_Movies_Cleaned_Dataset!I:I)</f>
        <v>6.7</v>
      </c>
      <c r="C831">
        <v>0.6</v>
      </c>
      <c r="D831">
        <f>COUNTIF(IMDB_Movies_Cleaned_Dataset!A:A,insights!A831)</f>
        <v>1</v>
      </c>
    </row>
    <row r="832" spans="1:4">
      <c r="A832" t="s">
        <v>5139</v>
      </c>
      <c r="B832">
        <f>AVERAGEIF(IMDB_Movies_Cleaned_Dataset!A:A,insights!A832,IMDB_Movies_Cleaned_Dataset!I:I)</f>
        <v>5.0999999999999996</v>
      </c>
      <c r="C832">
        <v>9.7000000000000003E-2</v>
      </c>
      <c r="D832">
        <f>COUNTIF(IMDB_Movies_Cleaned_Dataset!A:A,insights!A832)</f>
        <v>1</v>
      </c>
    </row>
    <row r="833" spans="1:4">
      <c r="A833" t="s">
        <v>5260</v>
      </c>
      <c r="B833">
        <f>AVERAGEIF(IMDB_Movies_Cleaned_Dataset!A:A,insights!A833,IMDB_Movies_Cleaned_Dataset!I:I)</f>
        <v>6.45</v>
      </c>
      <c r="C833">
        <v>0.496</v>
      </c>
      <c r="D833">
        <f>COUNTIF(IMDB_Movies_Cleaned_Dataset!A:A,insights!A833)</f>
        <v>2</v>
      </c>
    </row>
    <row r="834" spans="1:4">
      <c r="A834" t="s">
        <v>2832</v>
      </c>
      <c r="B834">
        <f>AVERAGEIF(IMDB_Movies_Cleaned_Dataset!A:A,insights!A834,IMDB_Movies_Cleaned_Dataset!I:I)</f>
        <v>6.45</v>
      </c>
      <c r="C834">
        <v>0.49199999999999999</v>
      </c>
      <c r="D834">
        <f>COUNTIF(IMDB_Movies_Cleaned_Dataset!A:A,insights!A834)</f>
        <v>4</v>
      </c>
    </row>
    <row r="835" spans="1:4">
      <c r="A835" t="s">
        <v>379</v>
      </c>
      <c r="B835">
        <f>AVERAGEIF(IMDB_Movies_Cleaned_Dataset!A:A,insights!A835,IMDB_Movies_Cleaned_Dataset!I:I)</f>
        <v>7.6333333333333329</v>
      </c>
      <c r="C835">
        <v>0.93100000000000005</v>
      </c>
      <c r="D835">
        <f>COUNTIF(IMDB_Movies_Cleaned_Dataset!A:A,insights!A835)</f>
        <v>3</v>
      </c>
    </row>
    <row r="836" spans="1:4">
      <c r="A836" t="s">
        <v>5539</v>
      </c>
      <c r="B836">
        <f>AVERAGEIF(IMDB_Movies_Cleaned_Dataset!A:A,insights!A836,IMDB_Movies_Cleaned_Dataset!I:I)</f>
        <v>7.1</v>
      </c>
      <c r="C836">
        <v>0.77200000000000002</v>
      </c>
      <c r="D836">
        <f>COUNTIF(IMDB_Movies_Cleaned_Dataset!A:A,insights!A836)</f>
        <v>1</v>
      </c>
    </row>
    <row r="837" spans="1:4">
      <c r="A837" t="s">
        <v>2115</v>
      </c>
      <c r="B837">
        <f>AVERAGEIF(IMDB_Movies_Cleaned_Dataset!A:A,insights!A837,IMDB_Movies_Cleaned_Dataset!I:I)</f>
        <v>6.65</v>
      </c>
      <c r="C837">
        <v>0.58699999999999997</v>
      </c>
      <c r="D837">
        <f>COUNTIF(IMDB_Movies_Cleaned_Dataset!A:A,insights!A837)</f>
        <v>2</v>
      </c>
    </row>
    <row r="838" spans="1:4">
      <c r="A838" t="s">
        <v>1355</v>
      </c>
      <c r="B838">
        <f>AVERAGEIF(IMDB_Movies_Cleaned_Dataset!A:A,insights!A838,IMDB_Movies_Cleaned_Dataset!I:I)</f>
        <v>5.6</v>
      </c>
      <c r="C838">
        <v>0.19700000000000001</v>
      </c>
      <c r="D838">
        <f>COUNTIF(IMDB_Movies_Cleaned_Dataset!A:A,insights!A838)</f>
        <v>1</v>
      </c>
    </row>
    <row r="839" spans="1:4">
      <c r="A839" t="s">
        <v>3510</v>
      </c>
      <c r="B839">
        <f>AVERAGEIF(IMDB_Movies_Cleaned_Dataset!A:A,insights!A839,IMDB_Movies_Cleaned_Dataset!I:I)</f>
        <v>4.5999999999999996</v>
      </c>
      <c r="C839">
        <v>5.8999999999999997E-2</v>
      </c>
      <c r="D839">
        <f>COUNTIF(IMDB_Movies_Cleaned_Dataset!A:A,insights!A839)</f>
        <v>1</v>
      </c>
    </row>
    <row r="840" spans="1:4">
      <c r="A840" t="s">
        <v>5191</v>
      </c>
      <c r="B840">
        <f>AVERAGEIF(IMDB_Movies_Cleaned_Dataset!A:A,insights!A840,IMDB_Movies_Cleaned_Dataset!I:I)</f>
        <v>5.8</v>
      </c>
      <c r="C840">
        <v>0.251</v>
      </c>
      <c r="D840">
        <f>COUNTIF(IMDB_Movies_Cleaned_Dataset!A:A,insights!A840)</f>
        <v>1</v>
      </c>
    </row>
    <row r="841" spans="1:4">
      <c r="A841" t="s">
        <v>2284</v>
      </c>
      <c r="B841">
        <f>AVERAGEIF(IMDB_Movies_Cleaned_Dataset!A:A,insights!A841,IMDB_Movies_Cleaned_Dataset!I:I)</f>
        <v>5.9</v>
      </c>
      <c r="C841">
        <v>0.27100000000000002</v>
      </c>
      <c r="D841">
        <f>COUNTIF(IMDB_Movies_Cleaned_Dataset!A:A,insights!A841)</f>
        <v>2</v>
      </c>
    </row>
    <row r="842" spans="1:4">
      <c r="A842" t="s">
        <v>4859</v>
      </c>
      <c r="B842">
        <f>AVERAGEIF(IMDB_Movies_Cleaned_Dataset!A:A,insights!A842,IMDB_Movies_Cleaned_Dataset!I:I)</f>
        <v>6.5500000000000007</v>
      </c>
      <c r="C842">
        <v>0.54600000000000004</v>
      </c>
      <c r="D842">
        <f>COUNTIF(IMDB_Movies_Cleaned_Dataset!A:A,insights!A842)</f>
        <v>2</v>
      </c>
    </row>
    <row r="843" spans="1:4">
      <c r="A843" t="s">
        <v>5232</v>
      </c>
      <c r="B843">
        <f>AVERAGEIF(IMDB_Movies_Cleaned_Dataset!A:A,insights!A843,IMDB_Movies_Cleaned_Dataset!I:I)</f>
        <v>3.9</v>
      </c>
      <c r="C843">
        <v>2.7E-2</v>
      </c>
      <c r="D843">
        <f>COUNTIF(IMDB_Movies_Cleaned_Dataset!A:A,insights!A843)</f>
        <v>1</v>
      </c>
    </row>
    <row r="844" spans="1:4">
      <c r="A844" t="s">
        <v>3903</v>
      </c>
      <c r="B844">
        <f>AVERAGEIF(IMDB_Movies_Cleaned_Dataset!A:A,insights!A844,IMDB_Movies_Cleaned_Dataset!I:I)</f>
        <v>4.0999999999999996</v>
      </c>
      <c r="C844">
        <v>3.5000000000000003E-2</v>
      </c>
      <c r="D844">
        <f>COUNTIF(IMDB_Movies_Cleaned_Dataset!A:A,insights!A844)</f>
        <v>2</v>
      </c>
    </row>
    <row r="845" spans="1:4">
      <c r="A845" t="s">
        <v>5620</v>
      </c>
      <c r="B845">
        <f>AVERAGEIF(IMDB_Movies_Cleaned_Dataset!A:A,insights!A845,IMDB_Movies_Cleaned_Dataset!I:I)</f>
        <v>6.2</v>
      </c>
      <c r="C845">
        <v>0.39100000000000001</v>
      </c>
      <c r="D845">
        <f>COUNTIF(IMDB_Movies_Cleaned_Dataset!A:A,insights!A845)</f>
        <v>1</v>
      </c>
    </row>
    <row r="846" spans="1:4">
      <c r="A846" t="s">
        <v>5646</v>
      </c>
      <c r="B846">
        <f>AVERAGEIF(IMDB_Movies_Cleaned_Dataset!A:A,insights!A846,IMDB_Movies_Cleaned_Dataset!I:I)</f>
        <v>7.8</v>
      </c>
      <c r="C846">
        <v>0.95799999999999996</v>
      </c>
      <c r="D846">
        <f>COUNTIF(IMDB_Movies_Cleaned_Dataset!A:A,insights!A846)</f>
        <v>1</v>
      </c>
    </row>
    <row r="847" spans="1:4">
      <c r="A847" t="s">
        <v>2496</v>
      </c>
      <c r="B847">
        <f>AVERAGEIF(IMDB_Movies_Cleaned_Dataset!A:A,insights!A847,IMDB_Movies_Cleaned_Dataset!I:I)</f>
        <v>6.1</v>
      </c>
      <c r="C847">
        <v>0.35099999999999998</v>
      </c>
      <c r="D847">
        <f>COUNTIF(IMDB_Movies_Cleaned_Dataset!A:A,insights!A847)</f>
        <v>1</v>
      </c>
    </row>
    <row r="848" spans="1:4">
      <c r="A848" t="s">
        <v>5575</v>
      </c>
      <c r="B848">
        <f>AVERAGEIF(IMDB_Movies_Cleaned_Dataset!A:A,insights!A848,IMDB_Movies_Cleaned_Dataset!I:I)</f>
        <v>6.3</v>
      </c>
      <c r="C848">
        <v>0.42299999999999999</v>
      </c>
      <c r="D848">
        <f>COUNTIF(IMDB_Movies_Cleaned_Dataset!A:A,insights!A848)</f>
        <v>1</v>
      </c>
    </row>
    <row r="849" spans="1:4">
      <c r="A849" t="s">
        <v>5127</v>
      </c>
      <c r="B849">
        <f>AVERAGEIF(IMDB_Movies_Cleaned_Dataset!A:A,insights!A849,IMDB_Movies_Cleaned_Dataset!I:I)</f>
        <v>6.45</v>
      </c>
      <c r="C849">
        <v>0.496</v>
      </c>
      <c r="D849">
        <f>COUNTIF(IMDB_Movies_Cleaned_Dataset!A:A,insights!A849)</f>
        <v>2</v>
      </c>
    </row>
    <row r="850" spans="1:4">
      <c r="A850" t="s">
        <v>5412</v>
      </c>
      <c r="B850">
        <f>AVERAGEIF(IMDB_Movies_Cleaned_Dataset!A:A,insights!A850,IMDB_Movies_Cleaned_Dataset!I:I)</f>
        <v>7.3</v>
      </c>
      <c r="C850">
        <v>0.84899999999999998</v>
      </c>
      <c r="D850">
        <f>COUNTIF(IMDB_Movies_Cleaned_Dataset!A:A,insights!A850)</f>
        <v>1</v>
      </c>
    </row>
    <row r="851" spans="1:4">
      <c r="A851" t="s">
        <v>1585</v>
      </c>
      <c r="B851">
        <f>AVERAGEIF(IMDB_Movies_Cleaned_Dataset!A:A,insights!A851,IMDB_Movies_Cleaned_Dataset!I:I)</f>
        <v>7.0666666666666664</v>
      </c>
      <c r="C851">
        <v>0.76800000000000002</v>
      </c>
      <c r="D851">
        <f>COUNTIF(IMDB_Movies_Cleaned_Dataset!A:A,insights!A851)</f>
        <v>3</v>
      </c>
    </row>
    <row r="852" spans="1:4">
      <c r="A852" t="s">
        <v>1783</v>
      </c>
      <c r="B852">
        <f>AVERAGEIF(IMDB_Movies_Cleaned_Dataset!A:A,insights!A852,IMDB_Movies_Cleaned_Dataset!I:I)</f>
        <v>4.8</v>
      </c>
      <c r="C852">
        <v>7.3999999999999996E-2</v>
      </c>
      <c r="D852">
        <f>COUNTIF(IMDB_Movies_Cleaned_Dataset!A:A,insights!A852)</f>
        <v>1</v>
      </c>
    </row>
    <row r="853" spans="1:4">
      <c r="A853" t="s">
        <v>4298</v>
      </c>
      <c r="B853">
        <f>AVERAGEIF(IMDB_Movies_Cleaned_Dataset!A:A,insights!A853,IMDB_Movies_Cleaned_Dataset!I:I)</f>
        <v>4.5999999999999996</v>
      </c>
      <c r="C853">
        <v>5.8999999999999997E-2</v>
      </c>
      <c r="D853">
        <f>COUNTIF(IMDB_Movies_Cleaned_Dataset!A:A,insights!A853)</f>
        <v>1</v>
      </c>
    </row>
    <row r="854" spans="1:4">
      <c r="A854" t="s">
        <v>4503</v>
      </c>
      <c r="B854">
        <f>AVERAGEIF(IMDB_Movies_Cleaned_Dataset!A:A,insights!A854,IMDB_Movies_Cleaned_Dataset!I:I)</f>
        <v>6.1</v>
      </c>
      <c r="C854">
        <v>0.35099999999999998</v>
      </c>
      <c r="D854">
        <f>COUNTIF(IMDB_Movies_Cleaned_Dataset!A:A,insights!A854)</f>
        <v>1</v>
      </c>
    </row>
    <row r="855" spans="1:4">
      <c r="A855" t="s">
        <v>3037</v>
      </c>
      <c r="B855">
        <f>AVERAGEIF(IMDB_Movies_Cleaned_Dataset!A:A,insights!A855,IMDB_Movies_Cleaned_Dataset!I:I)</f>
        <v>7.1</v>
      </c>
      <c r="C855">
        <v>0.77200000000000002</v>
      </c>
      <c r="D855">
        <f>COUNTIF(IMDB_Movies_Cleaned_Dataset!A:A,insights!A855)</f>
        <v>1</v>
      </c>
    </row>
    <row r="856" spans="1:4">
      <c r="A856" t="s">
        <v>5649</v>
      </c>
      <c r="B856">
        <f>AVERAGEIF(IMDB_Movies_Cleaned_Dataset!A:A,insights!A856,IMDB_Movies_Cleaned_Dataset!I:I)</f>
        <v>5.8</v>
      </c>
      <c r="C856">
        <v>0.251</v>
      </c>
      <c r="D856">
        <f>COUNTIF(IMDB_Movies_Cleaned_Dataset!A:A,insights!A856)</f>
        <v>1</v>
      </c>
    </row>
    <row r="857" spans="1:4">
      <c r="A857" t="s">
        <v>1452</v>
      </c>
      <c r="B857">
        <f>AVERAGEIF(IMDB_Movies_Cleaned_Dataset!A:A,insights!A857,IMDB_Movies_Cleaned_Dataset!I:I)</f>
        <v>5.8</v>
      </c>
      <c r="C857">
        <v>0.251</v>
      </c>
      <c r="D857">
        <f>COUNTIF(IMDB_Movies_Cleaned_Dataset!A:A,insights!A857)</f>
        <v>1</v>
      </c>
    </row>
    <row r="858" spans="1:4">
      <c r="A858" t="s">
        <v>3512</v>
      </c>
      <c r="B858">
        <f>AVERAGEIF(IMDB_Movies_Cleaned_Dataset!A:A,insights!A858,IMDB_Movies_Cleaned_Dataset!I:I)</f>
        <v>4.7</v>
      </c>
      <c r="C858">
        <v>6.6000000000000003E-2</v>
      </c>
      <c r="D858">
        <f>COUNTIF(IMDB_Movies_Cleaned_Dataset!A:A,insights!A858)</f>
        <v>1</v>
      </c>
    </row>
    <row r="859" spans="1:4">
      <c r="A859" t="s">
        <v>486</v>
      </c>
      <c r="B859">
        <f>AVERAGEIF(IMDB_Movies_Cleaned_Dataset!A:A,insights!A859,IMDB_Movies_Cleaned_Dataset!I:I)</f>
        <v>7</v>
      </c>
      <c r="C859">
        <v>0.72299999999999998</v>
      </c>
      <c r="D859">
        <f>COUNTIF(IMDB_Movies_Cleaned_Dataset!A:A,insights!A859)</f>
        <v>1</v>
      </c>
    </row>
    <row r="860" spans="1:4">
      <c r="A860" t="s">
        <v>523</v>
      </c>
      <c r="B860">
        <f>AVERAGEIF(IMDB_Movies_Cleaned_Dataset!A:A,insights!A860,IMDB_Movies_Cleaned_Dataset!I:I)</f>
        <v>6.7666666666666657</v>
      </c>
      <c r="C860">
        <v>0.63100000000000001</v>
      </c>
      <c r="D860">
        <f>COUNTIF(IMDB_Movies_Cleaned_Dataset!A:A,insights!A860)</f>
        <v>3</v>
      </c>
    </row>
    <row r="861" spans="1:4">
      <c r="A861" t="s">
        <v>635</v>
      </c>
      <c r="B861">
        <f>AVERAGEIF(IMDB_Movies_Cleaned_Dataset!A:A,insights!A861,IMDB_Movies_Cleaned_Dataset!I:I)</f>
        <v>5.7</v>
      </c>
      <c r="C861">
        <v>0.23100000000000001</v>
      </c>
      <c r="D861">
        <f>COUNTIF(IMDB_Movies_Cleaned_Dataset!A:A,insights!A861)</f>
        <v>1</v>
      </c>
    </row>
    <row r="862" spans="1:4">
      <c r="A862" t="s">
        <v>1380</v>
      </c>
      <c r="B862">
        <f>AVERAGEIF(IMDB_Movies_Cleaned_Dataset!A:A,insights!A862,IMDB_Movies_Cleaned_Dataset!I:I)</f>
        <v>7.6999999999999993</v>
      </c>
      <c r="C862">
        <v>0.93899999999999995</v>
      </c>
      <c r="D862">
        <f>COUNTIF(IMDB_Movies_Cleaned_Dataset!A:A,insights!A862)</f>
        <v>2</v>
      </c>
    </row>
    <row r="863" spans="1:4">
      <c r="A863" t="s">
        <v>1410</v>
      </c>
      <c r="B863">
        <f>AVERAGEIF(IMDB_Movies_Cleaned_Dataset!A:A,insights!A863,IMDB_Movies_Cleaned_Dataset!I:I)</f>
        <v>7.6</v>
      </c>
      <c r="C863">
        <v>0.91500000000000004</v>
      </c>
      <c r="D863">
        <f>COUNTIF(IMDB_Movies_Cleaned_Dataset!A:A,insights!A863)</f>
        <v>1</v>
      </c>
    </row>
    <row r="864" spans="1:4">
      <c r="A864" t="s">
        <v>1425</v>
      </c>
      <c r="B864">
        <f>AVERAGEIF(IMDB_Movies_Cleaned_Dataset!A:A,insights!A864,IMDB_Movies_Cleaned_Dataset!I:I)</f>
        <v>6.3000000000000007</v>
      </c>
      <c r="C864">
        <v>0.44900000000000001</v>
      </c>
      <c r="D864">
        <f>COUNTIF(IMDB_Movies_Cleaned_Dataset!A:A,insights!A864)</f>
        <v>2</v>
      </c>
    </row>
    <row r="865" spans="1:4">
      <c r="A865" t="s">
        <v>1668</v>
      </c>
      <c r="B865">
        <f>AVERAGEIF(IMDB_Movies_Cleaned_Dataset!A:A,insights!A865,IMDB_Movies_Cleaned_Dataset!I:I)</f>
        <v>2.7</v>
      </c>
      <c r="C865">
        <v>2E-3</v>
      </c>
      <c r="D865">
        <f>COUNTIF(IMDB_Movies_Cleaned_Dataset!A:A,insights!A865)</f>
        <v>1</v>
      </c>
    </row>
    <row r="866" spans="1:4">
      <c r="A866" t="s">
        <v>1675</v>
      </c>
      <c r="B866">
        <f>AVERAGEIF(IMDB_Movies_Cleaned_Dataset!A:A,insights!A866,IMDB_Movies_Cleaned_Dataset!I:I)</f>
        <v>5.8</v>
      </c>
      <c r="C866">
        <v>0.251</v>
      </c>
      <c r="D866">
        <f>COUNTIF(IMDB_Movies_Cleaned_Dataset!A:A,insights!A866)</f>
        <v>1</v>
      </c>
    </row>
    <row r="867" spans="1:4">
      <c r="A867" t="s">
        <v>1544</v>
      </c>
      <c r="B867">
        <f>AVERAGEIF(IMDB_Movies_Cleaned_Dataset!A:A,insights!A867,IMDB_Movies_Cleaned_Dataset!I:I)</f>
        <v>7</v>
      </c>
      <c r="C867">
        <v>0.72299999999999998</v>
      </c>
      <c r="D867">
        <f>COUNTIF(IMDB_Movies_Cleaned_Dataset!A:A,insights!A867)</f>
        <v>2</v>
      </c>
    </row>
    <row r="868" spans="1:4">
      <c r="A868" t="s">
        <v>1691</v>
      </c>
      <c r="B868">
        <f>AVERAGEIF(IMDB_Movies_Cleaned_Dataset!A:A,insights!A868,IMDB_Movies_Cleaned_Dataset!I:I)</f>
        <v>5.4</v>
      </c>
      <c r="C868">
        <v>0.155</v>
      </c>
      <c r="D868">
        <f>COUNTIF(IMDB_Movies_Cleaned_Dataset!A:A,insights!A868)</f>
        <v>1</v>
      </c>
    </row>
    <row r="869" spans="1:4">
      <c r="A869" t="s">
        <v>1696</v>
      </c>
      <c r="B869">
        <f>AVERAGEIF(IMDB_Movies_Cleaned_Dataset!A:A,insights!A869,IMDB_Movies_Cleaned_Dataset!I:I)</f>
        <v>5.9</v>
      </c>
      <c r="C869">
        <v>0.27100000000000002</v>
      </c>
      <c r="D869">
        <f>COUNTIF(IMDB_Movies_Cleaned_Dataset!A:A,insights!A869)</f>
        <v>1</v>
      </c>
    </row>
    <row r="870" spans="1:4">
      <c r="A870" t="s">
        <v>2266</v>
      </c>
      <c r="B870">
        <f>AVERAGEIF(IMDB_Movies_Cleaned_Dataset!A:A,insights!A870,IMDB_Movies_Cleaned_Dataset!I:I)</f>
        <v>6.3</v>
      </c>
      <c r="C870">
        <v>0.42299999999999999</v>
      </c>
      <c r="D870">
        <f>COUNTIF(IMDB_Movies_Cleaned_Dataset!A:A,insights!A870)</f>
        <v>1</v>
      </c>
    </row>
    <row r="871" spans="1:4">
      <c r="A871" t="s">
        <v>1806</v>
      </c>
      <c r="B871">
        <f>AVERAGEIF(IMDB_Movies_Cleaned_Dataset!A:A,insights!A871,IMDB_Movies_Cleaned_Dataset!I:I)</f>
        <v>7.9</v>
      </c>
      <c r="C871">
        <v>0.97</v>
      </c>
      <c r="D871">
        <f>COUNTIF(IMDB_Movies_Cleaned_Dataset!A:A,insights!A871)</f>
        <v>2</v>
      </c>
    </row>
    <row r="872" spans="1:4">
      <c r="A872" t="s">
        <v>503</v>
      </c>
      <c r="B872">
        <f>AVERAGEIF(IMDB_Movies_Cleaned_Dataset!A:A,insights!A872,IMDB_Movies_Cleaned_Dataset!I:I)</f>
        <v>5.45</v>
      </c>
      <c r="C872">
        <v>0.17199999999999999</v>
      </c>
      <c r="D872">
        <f>COUNTIF(IMDB_Movies_Cleaned_Dataset!A:A,insights!A872)</f>
        <v>2</v>
      </c>
    </row>
    <row r="873" spans="1:4">
      <c r="A873" t="s">
        <v>2263</v>
      </c>
      <c r="B873">
        <f>AVERAGEIF(IMDB_Movies_Cleaned_Dataset!A:A,insights!A873,IMDB_Movies_Cleaned_Dataset!I:I)</f>
        <v>6.9333333333333336</v>
      </c>
      <c r="C873">
        <v>0.71099999999999997</v>
      </c>
      <c r="D873">
        <f>COUNTIF(IMDB_Movies_Cleaned_Dataset!A:A,insights!A873)</f>
        <v>3</v>
      </c>
    </row>
    <row r="874" spans="1:4">
      <c r="A874" t="s">
        <v>2276</v>
      </c>
      <c r="B874">
        <f>AVERAGEIF(IMDB_Movies_Cleaned_Dataset!A:A,insights!A874,IMDB_Movies_Cleaned_Dataset!I:I)</f>
        <v>6.7</v>
      </c>
      <c r="C874">
        <v>0.6</v>
      </c>
      <c r="D874">
        <f>COUNTIF(IMDB_Movies_Cleaned_Dataset!A:A,insights!A874)</f>
        <v>1</v>
      </c>
    </row>
    <row r="875" spans="1:4">
      <c r="A875" t="s">
        <v>2398</v>
      </c>
      <c r="B875">
        <f>AVERAGEIF(IMDB_Movies_Cleaned_Dataset!A:A,insights!A875,IMDB_Movies_Cleaned_Dataset!I:I)</f>
        <v>7.5</v>
      </c>
      <c r="C875">
        <v>0.89300000000000002</v>
      </c>
      <c r="D875">
        <f>COUNTIF(IMDB_Movies_Cleaned_Dataset!A:A,insights!A875)</f>
        <v>1</v>
      </c>
    </row>
    <row r="876" spans="1:4">
      <c r="A876" t="s">
        <v>1935</v>
      </c>
      <c r="B876">
        <f>AVERAGEIF(IMDB_Movies_Cleaned_Dataset!A:A,insights!A876,IMDB_Movies_Cleaned_Dataset!I:I)</f>
        <v>5.5</v>
      </c>
      <c r="C876">
        <v>0.17699999999999999</v>
      </c>
      <c r="D876">
        <f>COUNTIF(IMDB_Movies_Cleaned_Dataset!A:A,insights!A876)</f>
        <v>2</v>
      </c>
    </row>
    <row r="877" spans="1:4">
      <c r="A877" t="s">
        <v>2231</v>
      </c>
      <c r="B877">
        <f>AVERAGEIF(IMDB_Movies_Cleaned_Dataset!A:A,insights!A877,IMDB_Movies_Cleaned_Dataset!I:I)</f>
        <v>6.3</v>
      </c>
      <c r="C877">
        <v>0.42299999999999999</v>
      </c>
      <c r="D877">
        <f>COUNTIF(IMDB_Movies_Cleaned_Dataset!A:A,insights!A877)</f>
        <v>1</v>
      </c>
    </row>
    <row r="878" spans="1:4">
      <c r="A878" t="s">
        <v>2631</v>
      </c>
      <c r="B878">
        <f>AVERAGEIF(IMDB_Movies_Cleaned_Dataset!A:A,insights!A878,IMDB_Movies_Cleaned_Dataset!I:I)</f>
        <v>6.5</v>
      </c>
      <c r="C878">
        <v>0.504</v>
      </c>
      <c r="D878">
        <f>COUNTIF(IMDB_Movies_Cleaned_Dataset!A:A,insights!A878)</f>
        <v>1</v>
      </c>
    </row>
    <row r="879" spans="1:4">
      <c r="A879" t="s">
        <v>3641</v>
      </c>
      <c r="B879">
        <f>AVERAGEIF(IMDB_Movies_Cleaned_Dataset!A:A,insights!A879,IMDB_Movies_Cleaned_Dataset!I:I)</f>
        <v>3.9</v>
      </c>
      <c r="C879">
        <v>2.7E-2</v>
      </c>
      <c r="D879">
        <f>COUNTIF(IMDB_Movies_Cleaned_Dataset!A:A,insights!A879)</f>
        <v>1</v>
      </c>
    </row>
    <row r="880" spans="1:4">
      <c r="A880" t="s">
        <v>2621</v>
      </c>
      <c r="B880">
        <f>AVERAGEIF(IMDB_Movies_Cleaned_Dataset!A:A,insights!A880,IMDB_Movies_Cleaned_Dataset!I:I)</f>
        <v>6.15</v>
      </c>
      <c r="C880">
        <v>0.38400000000000001</v>
      </c>
      <c r="D880">
        <f>COUNTIF(IMDB_Movies_Cleaned_Dataset!A:A,insights!A880)</f>
        <v>4</v>
      </c>
    </row>
    <row r="881" spans="1:4">
      <c r="A881" t="s">
        <v>2617</v>
      </c>
      <c r="B881">
        <f>AVERAGEIF(IMDB_Movies_Cleaned_Dataset!A:A,insights!A881,IMDB_Movies_Cleaned_Dataset!I:I)</f>
        <v>6.5</v>
      </c>
      <c r="C881">
        <v>0.504</v>
      </c>
      <c r="D881">
        <f>COUNTIF(IMDB_Movies_Cleaned_Dataset!A:A,insights!A881)</f>
        <v>1</v>
      </c>
    </row>
    <row r="882" spans="1:4">
      <c r="A882" t="s">
        <v>2507</v>
      </c>
      <c r="B882">
        <f>AVERAGEIF(IMDB_Movies_Cleaned_Dataset!A:A,insights!A882,IMDB_Movies_Cleaned_Dataset!I:I)</f>
        <v>6.4</v>
      </c>
      <c r="C882">
        <v>0.46400000000000002</v>
      </c>
      <c r="D882">
        <f>COUNTIF(IMDB_Movies_Cleaned_Dataset!A:A,insights!A882)</f>
        <v>1</v>
      </c>
    </row>
    <row r="883" spans="1:4">
      <c r="A883" t="s">
        <v>3113</v>
      </c>
      <c r="B883">
        <f>AVERAGEIF(IMDB_Movies_Cleaned_Dataset!A:A,insights!A883,IMDB_Movies_Cleaned_Dataset!I:I)</f>
        <v>6.05</v>
      </c>
      <c r="C883">
        <v>0.34</v>
      </c>
      <c r="D883">
        <f>COUNTIF(IMDB_Movies_Cleaned_Dataset!A:A,insights!A883)</f>
        <v>2</v>
      </c>
    </row>
    <row r="884" spans="1:4">
      <c r="A884" t="s">
        <v>1005</v>
      </c>
      <c r="B884">
        <f>AVERAGEIF(IMDB_Movies_Cleaned_Dataset!A:A,insights!A884,IMDB_Movies_Cleaned_Dataset!I:I)</f>
        <v>5.0999999999999996</v>
      </c>
      <c r="C884">
        <v>0.11</v>
      </c>
      <c r="D884">
        <f>COUNTIF(IMDB_Movies_Cleaned_Dataset!A:A,insights!A884)</f>
        <v>3</v>
      </c>
    </row>
    <row r="885" spans="1:4">
      <c r="A885" t="s">
        <v>2944</v>
      </c>
      <c r="B885">
        <f>AVERAGEIF(IMDB_Movies_Cleaned_Dataset!A:A,insights!A885,IMDB_Movies_Cleaned_Dataset!I:I)</f>
        <v>5.3</v>
      </c>
      <c r="C885">
        <v>0.13</v>
      </c>
      <c r="D885">
        <f>COUNTIF(IMDB_Movies_Cleaned_Dataset!A:A,insights!A885)</f>
        <v>1</v>
      </c>
    </row>
    <row r="886" spans="1:4">
      <c r="A886" t="s">
        <v>513</v>
      </c>
      <c r="B886">
        <f>AVERAGEIF(IMDB_Movies_Cleaned_Dataset!A:A,insights!A886,IMDB_Movies_Cleaned_Dataset!I:I)</f>
        <v>5.833333333333333</v>
      </c>
      <c r="C886">
        <v>0.26700000000000002</v>
      </c>
      <c r="D886">
        <f>COUNTIF(IMDB_Movies_Cleaned_Dataset!A:A,insights!A886)</f>
        <v>3</v>
      </c>
    </row>
    <row r="887" spans="1:4">
      <c r="A887" t="s">
        <v>1576</v>
      </c>
      <c r="B887">
        <f>AVERAGEIF(IMDB_Movies_Cleaned_Dataset!A:A,insights!A887,IMDB_Movies_Cleaned_Dataset!I:I)</f>
        <v>8.5</v>
      </c>
      <c r="C887">
        <v>0.996</v>
      </c>
      <c r="D887">
        <f>COUNTIF(IMDB_Movies_Cleaned_Dataset!A:A,insights!A887)</f>
        <v>1</v>
      </c>
    </row>
    <row r="888" spans="1:4">
      <c r="A888" t="s">
        <v>2935</v>
      </c>
      <c r="B888">
        <f>AVERAGEIF(IMDB_Movies_Cleaned_Dataset!A:A,insights!A888,IMDB_Movies_Cleaned_Dataset!I:I)</f>
        <v>6.4333333333333336</v>
      </c>
      <c r="C888">
        <v>0.49</v>
      </c>
      <c r="D888">
        <f>COUNTIF(IMDB_Movies_Cleaned_Dataset!A:A,insights!A888)</f>
        <v>3</v>
      </c>
    </row>
    <row r="889" spans="1:4">
      <c r="A889" t="s">
        <v>4309</v>
      </c>
      <c r="B889">
        <f>AVERAGEIF(IMDB_Movies_Cleaned_Dataset!A:A,insights!A889,IMDB_Movies_Cleaned_Dataset!I:I)</f>
        <v>5.25</v>
      </c>
      <c r="C889">
        <v>0.125</v>
      </c>
      <c r="D889">
        <f>COUNTIF(IMDB_Movies_Cleaned_Dataset!A:A,insights!A889)</f>
        <v>2</v>
      </c>
    </row>
    <row r="890" spans="1:4">
      <c r="A890" t="s">
        <v>2454</v>
      </c>
      <c r="B890">
        <f>AVERAGEIF(IMDB_Movies_Cleaned_Dataset!A:A,insights!A890,IMDB_Movies_Cleaned_Dataset!I:I)</f>
        <v>7</v>
      </c>
      <c r="C890">
        <v>0.72299999999999998</v>
      </c>
      <c r="D890">
        <f>COUNTIF(IMDB_Movies_Cleaned_Dataset!A:A,insights!A890)</f>
        <v>3</v>
      </c>
    </row>
    <row r="891" spans="1:4">
      <c r="A891" t="s">
        <v>4188</v>
      </c>
      <c r="B891">
        <f>AVERAGEIF(IMDB_Movies_Cleaned_Dataset!A:A,insights!A891,IMDB_Movies_Cleaned_Dataset!I:I)</f>
        <v>5</v>
      </c>
      <c r="C891">
        <v>8.6999999999999994E-2</v>
      </c>
      <c r="D891">
        <f>COUNTIF(IMDB_Movies_Cleaned_Dataset!A:A,insights!A891)</f>
        <v>1</v>
      </c>
    </row>
    <row r="892" spans="1:4">
      <c r="A892" t="s">
        <v>4091</v>
      </c>
      <c r="B892">
        <f>AVERAGEIF(IMDB_Movies_Cleaned_Dataset!A:A,insights!A892,IMDB_Movies_Cleaned_Dataset!I:I)</f>
        <v>6.4</v>
      </c>
      <c r="C892">
        <v>0.46400000000000002</v>
      </c>
      <c r="D892">
        <f>COUNTIF(IMDB_Movies_Cleaned_Dataset!A:A,insights!A892)</f>
        <v>1</v>
      </c>
    </row>
    <row r="893" spans="1:4">
      <c r="A893" t="s">
        <v>4249</v>
      </c>
      <c r="B893">
        <f>AVERAGEIF(IMDB_Movies_Cleaned_Dataset!A:A,insights!A893,IMDB_Movies_Cleaned_Dataset!I:I)</f>
        <v>7.55</v>
      </c>
      <c r="C893">
        <v>0.90900000000000003</v>
      </c>
      <c r="D893">
        <f>COUNTIF(IMDB_Movies_Cleaned_Dataset!A:A,insights!A893)</f>
        <v>2</v>
      </c>
    </row>
    <row r="894" spans="1:4">
      <c r="A894" t="s">
        <v>5526</v>
      </c>
      <c r="B894">
        <f>AVERAGEIF(IMDB_Movies_Cleaned_Dataset!A:A,insights!A894,IMDB_Movies_Cleaned_Dataset!I:I)</f>
        <v>4</v>
      </c>
      <c r="C894">
        <v>3.1E-2</v>
      </c>
      <c r="D894">
        <f>COUNTIF(IMDB_Movies_Cleaned_Dataset!A:A,insights!A894)</f>
        <v>1</v>
      </c>
    </row>
    <row r="895" spans="1:4">
      <c r="A895" t="s">
        <v>4455</v>
      </c>
      <c r="B895">
        <f>AVERAGEIF(IMDB_Movies_Cleaned_Dataset!A:A,insights!A895,IMDB_Movies_Cleaned_Dataset!I:I)</f>
        <v>5.8</v>
      </c>
      <c r="C895">
        <v>0.251</v>
      </c>
      <c r="D895">
        <f>COUNTIF(IMDB_Movies_Cleaned_Dataset!A:A,insights!A895)</f>
        <v>1</v>
      </c>
    </row>
    <row r="896" spans="1:4">
      <c r="A896" t="s">
        <v>1125</v>
      </c>
      <c r="B896">
        <f>AVERAGEIF(IMDB_Movies_Cleaned_Dataset!A:A,insights!A896,IMDB_Movies_Cleaned_Dataset!I:I)</f>
        <v>5.25</v>
      </c>
      <c r="C896">
        <v>0.125</v>
      </c>
      <c r="D896">
        <f>COUNTIF(IMDB_Movies_Cleaned_Dataset!A:A,insights!A896)</f>
        <v>2</v>
      </c>
    </row>
    <row r="897" spans="1:4">
      <c r="A897" t="s">
        <v>1202</v>
      </c>
      <c r="B897">
        <f>AVERAGEIF(IMDB_Movies_Cleaned_Dataset!A:A,insights!A897,IMDB_Movies_Cleaned_Dataset!I:I)</f>
        <v>5.7333333333333334</v>
      </c>
      <c r="C897">
        <v>0.246</v>
      </c>
      <c r="D897">
        <f>COUNTIF(IMDB_Movies_Cleaned_Dataset!A:A,insights!A897)</f>
        <v>3</v>
      </c>
    </row>
    <row r="898" spans="1:4">
      <c r="A898" t="s">
        <v>5185</v>
      </c>
      <c r="B898">
        <f>AVERAGEIF(IMDB_Movies_Cleaned_Dataset!A:A,insights!A898,IMDB_Movies_Cleaned_Dataset!I:I)</f>
        <v>6.6</v>
      </c>
      <c r="C898">
        <v>0.55300000000000005</v>
      </c>
      <c r="D898">
        <f>COUNTIF(IMDB_Movies_Cleaned_Dataset!A:A,insights!A898)</f>
        <v>1</v>
      </c>
    </row>
    <row r="899" spans="1:4">
      <c r="A899" t="s">
        <v>4622</v>
      </c>
      <c r="B899">
        <f>AVERAGEIF(IMDB_Movies_Cleaned_Dataset!A:A,insights!A899,IMDB_Movies_Cleaned_Dataset!I:I)</f>
        <v>6</v>
      </c>
      <c r="C899">
        <v>0.312</v>
      </c>
      <c r="D899">
        <f>COUNTIF(IMDB_Movies_Cleaned_Dataset!A:A,insights!A899)</f>
        <v>1</v>
      </c>
    </row>
    <row r="900" spans="1:4">
      <c r="A900" t="s">
        <v>4592</v>
      </c>
      <c r="B900">
        <f>AVERAGEIF(IMDB_Movies_Cleaned_Dataset!A:A,insights!A900,IMDB_Movies_Cleaned_Dataset!I:I)</f>
        <v>6.1</v>
      </c>
      <c r="C900">
        <v>0.35099999999999998</v>
      </c>
      <c r="D900">
        <f>COUNTIF(IMDB_Movies_Cleaned_Dataset!A:A,insights!A900)</f>
        <v>1</v>
      </c>
    </row>
    <row r="901" spans="1:4">
      <c r="A901" t="s">
        <v>4669</v>
      </c>
      <c r="B901">
        <f>AVERAGEIF(IMDB_Movies_Cleaned_Dataset!A:A,insights!A901,IMDB_Movies_Cleaned_Dataset!I:I)</f>
        <v>6.3</v>
      </c>
      <c r="C901">
        <v>0.42299999999999999</v>
      </c>
      <c r="D901">
        <f>COUNTIF(IMDB_Movies_Cleaned_Dataset!A:A,insights!A901)</f>
        <v>1</v>
      </c>
    </row>
    <row r="902" spans="1:4">
      <c r="A902" t="s">
        <v>4844</v>
      </c>
      <c r="B902">
        <f>AVERAGEIF(IMDB_Movies_Cleaned_Dataset!A:A,insights!A902,IMDB_Movies_Cleaned_Dataset!I:I)</f>
        <v>4.3</v>
      </c>
      <c r="C902">
        <v>4.4999999999999998E-2</v>
      </c>
      <c r="D902">
        <f>COUNTIF(IMDB_Movies_Cleaned_Dataset!A:A,insights!A902)</f>
        <v>1</v>
      </c>
    </row>
    <row r="903" spans="1:4">
      <c r="A903" t="s">
        <v>4954</v>
      </c>
      <c r="B903">
        <f>AVERAGEIF(IMDB_Movies_Cleaned_Dataset!A:A,insights!A903,IMDB_Movies_Cleaned_Dataset!I:I)</f>
        <v>6.1</v>
      </c>
      <c r="C903">
        <v>0.35099999999999998</v>
      </c>
      <c r="D903">
        <f>COUNTIF(IMDB_Movies_Cleaned_Dataset!A:A,insights!A903)</f>
        <v>1</v>
      </c>
    </row>
    <row r="904" spans="1:4">
      <c r="A904" t="s">
        <v>488</v>
      </c>
      <c r="B904">
        <f>AVERAGEIF(IMDB_Movies_Cleaned_Dataset!A:A,insights!A904,IMDB_Movies_Cleaned_Dataset!I:I)</f>
        <v>3.5333333333333332</v>
      </c>
      <c r="C904">
        <v>1.9E-2</v>
      </c>
      <c r="D904">
        <f>COUNTIF(IMDB_Movies_Cleaned_Dataset!A:A,insights!A904)</f>
        <v>3</v>
      </c>
    </row>
    <row r="905" spans="1:4">
      <c r="A905" t="s">
        <v>5219</v>
      </c>
      <c r="B905">
        <f>AVERAGEIF(IMDB_Movies_Cleaned_Dataset!A:A,insights!A905,IMDB_Movies_Cleaned_Dataset!I:I)</f>
        <v>2.8</v>
      </c>
      <c r="C905">
        <v>3.0000000000000001E-3</v>
      </c>
      <c r="D905">
        <f>COUNTIF(IMDB_Movies_Cleaned_Dataset!A:A,insights!A905)</f>
        <v>1</v>
      </c>
    </row>
    <row r="906" spans="1:4">
      <c r="A906" t="s">
        <v>5114</v>
      </c>
      <c r="B906">
        <f>AVERAGEIF(IMDB_Movies_Cleaned_Dataset!A:A,insights!A906,IMDB_Movies_Cleaned_Dataset!I:I)</f>
        <v>5</v>
      </c>
      <c r="C906">
        <v>8.6999999999999994E-2</v>
      </c>
      <c r="D906">
        <f>COUNTIF(IMDB_Movies_Cleaned_Dataset!A:A,insights!A906)</f>
        <v>1</v>
      </c>
    </row>
    <row r="907" spans="1:4">
      <c r="A907" t="s">
        <v>2795</v>
      </c>
      <c r="B907">
        <f>AVERAGEIF(IMDB_Movies_Cleaned_Dataset!A:A,insights!A907,IMDB_Movies_Cleaned_Dataset!I:I)</f>
        <v>5.35</v>
      </c>
      <c r="C907">
        <v>0.152</v>
      </c>
      <c r="D907">
        <f>COUNTIF(IMDB_Movies_Cleaned_Dataset!A:A,insights!A907)</f>
        <v>2</v>
      </c>
    </row>
    <row r="908" spans="1:4">
      <c r="A908" t="s">
        <v>4388</v>
      </c>
      <c r="B908">
        <f>AVERAGEIF(IMDB_Movies_Cleaned_Dataset!A:A,insights!A908,IMDB_Movies_Cleaned_Dataset!I:I)</f>
        <v>7.3599999999999994</v>
      </c>
      <c r="C908">
        <v>0.873</v>
      </c>
      <c r="D908">
        <f>COUNTIF(IMDB_Movies_Cleaned_Dataset!A:A,insights!A908)</f>
        <v>5</v>
      </c>
    </row>
    <row r="909" spans="1:4">
      <c r="A909" t="s">
        <v>2972</v>
      </c>
      <c r="B909">
        <f>AVERAGEIF(IMDB_Movies_Cleaned_Dataset!A:A,insights!A909,IMDB_Movies_Cleaned_Dataset!I:I)</f>
        <v>7.4</v>
      </c>
      <c r="C909">
        <v>0.875</v>
      </c>
      <c r="D909">
        <f>COUNTIF(IMDB_Movies_Cleaned_Dataset!A:A,insights!A909)</f>
        <v>2</v>
      </c>
    </row>
    <row r="910" spans="1:4">
      <c r="A910" t="s">
        <v>5394</v>
      </c>
      <c r="B910">
        <f>AVERAGEIF(IMDB_Movies_Cleaned_Dataset!A:A,insights!A910,IMDB_Movies_Cleaned_Dataset!I:I)</f>
        <v>6.1</v>
      </c>
      <c r="C910">
        <v>0.35099999999999998</v>
      </c>
      <c r="D910">
        <f>COUNTIF(IMDB_Movies_Cleaned_Dataset!A:A,insights!A910)</f>
        <v>1</v>
      </c>
    </row>
    <row r="911" spans="1:4">
      <c r="A911" t="s">
        <v>3272</v>
      </c>
      <c r="B911">
        <f>AVERAGEIF(IMDB_Movies_Cleaned_Dataset!A:A,insights!A911,IMDB_Movies_Cleaned_Dataset!I:I)</f>
        <v>7</v>
      </c>
      <c r="C911">
        <v>0.72299999999999998</v>
      </c>
      <c r="D911">
        <f>COUNTIF(IMDB_Movies_Cleaned_Dataset!A:A,insights!A911)</f>
        <v>3</v>
      </c>
    </row>
    <row r="912" spans="1:4">
      <c r="A912" t="s">
        <v>5430</v>
      </c>
      <c r="B912">
        <f>AVERAGEIF(IMDB_Movies_Cleaned_Dataset!A:A,insights!A912,IMDB_Movies_Cleaned_Dataset!I:I)</f>
        <v>7</v>
      </c>
      <c r="C912">
        <v>0.72299999999999998</v>
      </c>
      <c r="D912">
        <f>COUNTIF(IMDB_Movies_Cleaned_Dataset!A:A,insights!A912)</f>
        <v>1</v>
      </c>
    </row>
    <row r="913" spans="1:4">
      <c r="A913" t="s">
        <v>3214</v>
      </c>
      <c r="B913">
        <f>AVERAGEIF(IMDB_Movies_Cleaned_Dataset!A:A,insights!A913,IMDB_Movies_Cleaned_Dataset!I:I)</f>
        <v>7.2</v>
      </c>
      <c r="C913">
        <v>0.81200000000000006</v>
      </c>
      <c r="D913">
        <f>COUNTIF(IMDB_Movies_Cleaned_Dataset!A:A,insights!A913)</f>
        <v>2</v>
      </c>
    </row>
    <row r="914" spans="1:4">
      <c r="A914" t="s">
        <v>5445</v>
      </c>
      <c r="B914">
        <f>AVERAGEIF(IMDB_Movies_Cleaned_Dataset!A:A,insights!A914,IMDB_Movies_Cleaned_Dataset!I:I)</f>
        <v>4.9000000000000004</v>
      </c>
      <c r="C914">
        <v>8.2000000000000003E-2</v>
      </c>
      <c r="D914">
        <f>COUNTIF(IMDB_Movies_Cleaned_Dataset!A:A,insights!A914)</f>
        <v>1</v>
      </c>
    </row>
    <row r="915" spans="1:4">
      <c r="A915" t="s">
        <v>5520</v>
      </c>
      <c r="B915">
        <f>AVERAGEIF(IMDB_Movies_Cleaned_Dataset!A:A,insights!A915,IMDB_Movies_Cleaned_Dataset!I:I)</f>
        <v>7.5</v>
      </c>
      <c r="C915">
        <v>0.89300000000000002</v>
      </c>
      <c r="D915">
        <f>COUNTIF(IMDB_Movies_Cleaned_Dataset!A:A,insights!A915)</f>
        <v>1</v>
      </c>
    </row>
    <row r="916" spans="1:4">
      <c r="A916" t="s">
        <v>5505</v>
      </c>
      <c r="B916">
        <f>AVERAGEIF(IMDB_Movies_Cleaned_Dataset!A:A,insights!A916,IMDB_Movies_Cleaned_Dataset!I:I)</f>
        <v>6.9</v>
      </c>
      <c r="C916">
        <v>0.68200000000000005</v>
      </c>
      <c r="D916">
        <f>COUNTIF(IMDB_Movies_Cleaned_Dataset!A:A,insights!A916)</f>
        <v>1</v>
      </c>
    </row>
    <row r="917" spans="1:4">
      <c r="A917" t="s">
        <v>5523</v>
      </c>
      <c r="B917">
        <f>AVERAGEIF(IMDB_Movies_Cleaned_Dataset!A:A,insights!A917,IMDB_Movies_Cleaned_Dataset!I:I)</f>
        <v>4.5</v>
      </c>
      <c r="C917">
        <v>5.5E-2</v>
      </c>
      <c r="D917">
        <f>COUNTIF(IMDB_Movies_Cleaned_Dataset!A:A,insights!A917)</f>
        <v>1</v>
      </c>
    </row>
    <row r="918" spans="1:4">
      <c r="A918" t="s">
        <v>5514</v>
      </c>
      <c r="B918">
        <f>AVERAGEIF(IMDB_Movies_Cleaned_Dataset!A:A,insights!A918,IMDB_Movies_Cleaned_Dataset!I:I)</f>
        <v>7</v>
      </c>
      <c r="C918">
        <v>0.72299999999999998</v>
      </c>
      <c r="D918">
        <f>COUNTIF(IMDB_Movies_Cleaned_Dataset!A:A,insights!A918)</f>
        <v>1</v>
      </c>
    </row>
    <row r="919" spans="1:4">
      <c r="A919" t="s">
        <v>5569</v>
      </c>
      <c r="B919">
        <f>AVERAGEIF(IMDB_Movies_Cleaned_Dataset!A:A,insights!A919,IMDB_Movies_Cleaned_Dataset!I:I)</f>
        <v>6.7</v>
      </c>
      <c r="C919">
        <v>0.6</v>
      </c>
      <c r="D919">
        <f>COUNTIF(IMDB_Movies_Cleaned_Dataset!A:A,insights!A919)</f>
        <v>1</v>
      </c>
    </row>
    <row r="920" spans="1:4">
      <c r="A920" t="s">
        <v>5598</v>
      </c>
      <c r="B920">
        <f>AVERAGEIF(IMDB_Movies_Cleaned_Dataset!A:A,insights!A920,IMDB_Movies_Cleaned_Dataset!I:I)</f>
        <v>6.2</v>
      </c>
      <c r="C920">
        <v>0.39100000000000001</v>
      </c>
      <c r="D920">
        <f>COUNTIF(IMDB_Movies_Cleaned_Dataset!A:A,insights!A920)</f>
        <v>1</v>
      </c>
    </row>
    <row r="921" spans="1:4">
      <c r="A921" t="s">
        <v>5675</v>
      </c>
      <c r="B921">
        <f>AVERAGEIF(IMDB_Movies_Cleaned_Dataset!A:A,insights!A921,IMDB_Movies_Cleaned_Dataset!I:I)</f>
        <v>5.5</v>
      </c>
      <c r="C921">
        <v>0.17699999999999999</v>
      </c>
      <c r="D921">
        <f>COUNTIF(IMDB_Movies_Cleaned_Dataset!A:A,insights!A921)</f>
        <v>1</v>
      </c>
    </row>
    <row r="922" spans="1:4">
      <c r="A922" t="s">
        <v>1562</v>
      </c>
      <c r="B922">
        <f>AVERAGEIF(IMDB_Movies_Cleaned_Dataset!A:A,insights!A922,IMDB_Movies_Cleaned_Dataset!I:I)</f>
        <v>5.7</v>
      </c>
      <c r="C922">
        <v>0.23100000000000001</v>
      </c>
      <c r="D922">
        <f>COUNTIF(IMDB_Movies_Cleaned_Dataset!A:A,insights!A922)</f>
        <v>2</v>
      </c>
    </row>
    <row r="923" spans="1:4">
      <c r="A923" t="s">
        <v>4282</v>
      </c>
      <c r="B923">
        <f>AVERAGEIF(IMDB_Movies_Cleaned_Dataset!A:A,insights!A923,IMDB_Movies_Cleaned_Dataset!I:I)</f>
        <v>3.6</v>
      </c>
      <c r="C923">
        <v>0.02</v>
      </c>
      <c r="D923">
        <f>COUNTIF(IMDB_Movies_Cleaned_Dataset!A:A,insights!A923)</f>
        <v>1</v>
      </c>
    </row>
    <row r="924" spans="1:4">
      <c r="A924" t="s">
        <v>3194</v>
      </c>
      <c r="B924">
        <f>AVERAGEIF(IMDB_Movies_Cleaned_Dataset!A:A,insights!A924,IMDB_Movies_Cleaned_Dataset!I:I)</f>
        <v>7.6</v>
      </c>
      <c r="C924">
        <v>0.91500000000000004</v>
      </c>
      <c r="D924">
        <f>COUNTIF(IMDB_Movies_Cleaned_Dataset!A:A,insights!A924)</f>
        <v>1</v>
      </c>
    </row>
    <row r="925" spans="1:4">
      <c r="A925" t="s">
        <v>4705</v>
      </c>
      <c r="B925">
        <f>AVERAGEIF(IMDB_Movies_Cleaned_Dataset!A:A,insights!A925,IMDB_Movies_Cleaned_Dataset!I:I)</f>
        <v>6.65</v>
      </c>
      <c r="C925">
        <v>0.58699999999999997</v>
      </c>
      <c r="D925">
        <f>COUNTIF(IMDB_Movies_Cleaned_Dataset!A:A,insights!A925)</f>
        <v>2</v>
      </c>
    </row>
    <row r="926" spans="1:4">
      <c r="A926" t="s">
        <v>5441</v>
      </c>
      <c r="B926">
        <f>AVERAGEIF(IMDB_Movies_Cleaned_Dataset!A:A,insights!A926,IMDB_Movies_Cleaned_Dataset!I:I)</f>
        <v>6.3</v>
      </c>
      <c r="C926">
        <v>0.42299999999999999</v>
      </c>
      <c r="D926">
        <f>COUNTIF(IMDB_Movies_Cleaned_Dataset!A:A,insights!A926)</f>
        <v>1</v>
      </c>
    </row>
    <row r="927" spans="1:4">
      <c r="A927" t="s">
        <v>5471</v>
      </c>
      <c r="B927">
        <f>AVERAGEIF(IMDB_Movies_Cleaned_Dataset!A:A,insights!A927,IMDB_Movies_Cleaned_Dataset!I:I)</f>
        <v>5.7</v>
      </c>
      <c r="C927">
        <v>0.23100000000000001</v>
      </c>
      <c r="D927">
        <f>COUNTIF(IMDB_Movies_Cleaned_Dataset!A:A,insights!A927)</f>
        <v>1</v>
      </c>
    </row>
    <row r="928" spans="1:4">
      <c r="A928" t="s">
        <v>1954</v>
      </c>
      <c r="B928">
        <f>AVERAGEIF(IMDB_Movies_Cleaned_Dataset!A:A,insights!A928,IMDB_Movies_Cleaned_Dataset!I:I)</f>
        <v>6.8</v>
      </c>
      <c r="C928">
        <v>0.63800000000000001</v>
      </c>
      <c r="D928">
        <f>COUNTIF(IMDB_Movies_Cleaned_Dataset!A:A,insights!A928)</f>
        <v>3</v>
      </c>
    </row>
    <row r="929" spans="1:4">
      <c r="A929" t="s">
        <v>1182</v>
      </c>
      <c r="B929">
        <f>AVERAGEIF(IMDB_Movies_Cleaned_Dataset!A:A,insights!A929,IMDB_Movies_Cleaned_Dataset!I:I)</f>
        <v>6</v>
      </c>
      <c r="C929">
        <v>0.312</v>
      </c>
      <c r="D929">
        <f>COUNTIF(IMDB_Movies_Cleaned_Dataset!A:A,insights!A929)</f>
        <v>1</v>
      </c>
    </row>
    <row r="930" spans="1:4">
      <c r="A930" t="s">
        <v>2922</v>
      </c>
      <c r="B930">
        <f>AVERAGEIF(IMDB_Movies_Cleaned_Dataset!A:A,insights!A930,IMDB_Movies_Cleaned_Dataset!I:I)</f>
        <v>5.6333333333333329</v>
      </c>
      <c r="C930">
        <v>0.221</v>
      </c>
      <c r="D930">
        <f>COUNTIF(IMDB_Movies_Cleaned_Dataset!A:A,insights!A930)</f>
        <v>3</v>
      </c>
    </row>
    <row r="931" spans="1:4">
      <c r="A931" t="s">
        <v>3618</v>
      </c>
      <c r="B931">
        <f>AVERAGEIF(IMDB_Movies_Cleaned_Dataset!A:A,insights!A931,IMDB_Movies_Cleaned_Dataset!I:I)</f>
        <v>6.4</v>
      </c>
      <c r="C931">
        <v>0.46400000000000002</v>
      </c>
      <c r="D931">
        <f>COUNTIF(IMDB_Movies_Cleaned_Dataset!A:A,insights!A931)</f>
        <v>1</v>
      </c>
    </row>
    <row r="932" spans="1:4">
      <c r="A932" t="s">
        <v>4114</v>
      </c>
      <c r="B932">
        <f>AVERAGEIF(IMDB_Movies_Cleaned_Dataset!A:A,insights!A932,IMDB_Movies_Cleaned_Dataset!I:I)</f>
        <v>3.1</v>
      </c>
      <c r="C932">
        <v>8.0000000000000002E-3</v>
      </c>
      <c r="D932">
        <f>COUNTIF(IMDB_Movies_Cleaned_Dataset!A:A,insights!A932)</f>
        <v>1</v>
      </c>
    </row>
    <row r="933" spans="1:4">
      <c r="A933" t="s">
        <v>1255</v>
      </c>
      <c r="B933">
        <f>AVERAGEIF(IMDB_Movies_Cleaned_Dataset!A:A,insights!A933,IMDB_Movies_Cleaned_Dataset!I:I)</f>
        <v>7.25</v>
      </c>
      <c r="C933">
        <v>0.84399999999999997</v>
      </c>
      <c r="D933">
        <f>COUNTIF(IMDB_Movies_Cleaned_Dataset!A:A,insights!A933)</f>
        <v>2</v>
      </c>
    </row>
    <row r="934" spans="1:4">
      <c r="A934" t="s">
        <v>1858</v>
      </c>
      <c r="B934">
        <f>AVERAGEIF(IMDB_Movies_Cleaned_Dataset!A:A,insights!A934,IMDB_Movies_Cleaned_Dataset!I:I)</f>
        <v>3.9</v>
      </c>
      <c r="C934">
        <v>2.7E-2</v>
      </c>
      <c r="D934">
        <f>COUNTIF(IMDB_Movies_Cleaned_Dataset!A:A,insights!A934)</f>
        <v>1</v>
      </c>
    </row>
    <row r="935" spans="1:4">
      <c r="A935" t="s">
        <v>1788</v>
      </c>
      <c r="B935">
        <f>AVERAGEIF(IMDB_Movies_Cleaned_Dataset!A:A,insights!A935,IMDB_Movies_Cleaned_Dataset!I:I)</f>
        <v>6.7</v>
      </c>
      <c r="C935">
        <v>0.6</v>
      </c>
      <c r="D935">
        <f>COUNTIF(IMDB_Movies_Cleaned_Dataset!A:A,insights!A935)</f>
        <v>1</v>
      </c>
    </row>
    <row r="936" spans="1:4">
      <c r="A936" t="s">
        <v>2464</v>
      </c>
      <c r="B936">
        <f>AVERAGEIF(IMDB_Movies_Cleaned_Dataset!A:A,insights!A936,IMDB_Movies_Cleaned_Dataset!I:I)</f>
        <v>5</v>
      </c>
      <c r="C936">
        <v>8.6999999999999994E-2</v>
      </c>
      <c r="D936">
        <f>COUNTIF(IMDB_Movies_Cleaned_Dataset!A:A,insights!A936)</f>
        <v>3</v>
      </c>
    </row>
    <row r="937" spans="1:4">
      <c r="A937" t="s">
        <v>2678</v>
      </c>
      <c r="B937">
        <f>AVERAGEIF(IMDB_Movies_Cleaned_Dataset!A:A,insights!A937,IMDB_Movies_Cleaned_Dataset!I:I)</f>
        <v>5.3</v>
      </c>
      <c r="C937">
        <v>0.13</v>
      </c>
      <c r="D937">
        <f>COUNTIF(IMDB_Movies_Cleaned_Dataset!A:A,insights!A937)</f>
        <v>1</v>
      </c>
    </row>
    <row r="938" spans="1:4">
      <c r="A938" t="s">
        <v>1772</v>
      </c>
      <c r="B938">
        <f>AVERAGEIF(IMDB_Movies_Cleaned_Dataset!A:A,insights!A938,IMDB_Movies_Cleaned_Dataset!I:I)</f>
        <v>6.5</v>
      </c>
      <c r="C938">
        <v>0.504</v>
      </c>
      <c r="D938">
        <f>COUNTIF(IMDB_Movies_Cleaned_Dataset!A:A,insights!A938)</f>
        <v>2</v>
      </c>
    </row>
    <row r="939" spans="1:4">
      <c r="A939" t="s">
        <v>2877</v>
      </c>
      <c r="B939">
        <f>AVERAGEIF(IMDB_Movies_Cleaned_Dataset!A:A,insights!A939,IMDB_Movies_Cleaned_Dataset!I:I)</f>
        <v>5.8</v>
      </c>
      <c r="C939">
        <v>0.251</v>
      </c>
      <c r="D939">
        <f>COUNTIF(IMDB_Movies_Cleaned_Dataset!A:A,insights!A939)</f>
        <v>1</v>
      </c>
    </row>
    <row r="940" spans="1:4">
      <c r="A940" t="s">
        <v>2961</v>
      </c>
      <c r="B940">
        <f>AVERAGEIF(IMDB_Movies_Cleaned_Dataset!A:A,insights!A940,IMDB_Movies_Cleaned_Dataset!I:I)</f>
        <v>5.6</v>
      </c>
      <c r="C940">
        <v>0.19700000000000001</v>
      </c>
      <c r="D940">
        <f>COUNTIF(IMDB_Movies_Cleaned_Dataset!A:A,insights!A940)</f>
        <v>1</v>
      </c>
    </row>
    <row r="941" spans="1:4">
      <c r="A941" t="s">
        <v>3006</v>
      </c>
      <c r="B941">
        <f>AVERAGEIF(IMDB_Movies_Cleaned_Dataset!A:A,insights!A941,IMDB_Movies_Cleaned_Dataset!I:I)</f>
        <v>5.2</v>
      </c>
      <c r="C941">
        <v>0.113</v>
      </c>
      <c r="D941">
        <f>COUNTIF(IMDB_Movies_Cleaned_Dataset!A:A,insights!A941)</f>
        <v>2</v>
      </c>
    </row>
    <row r="942" spans="1:4">
      <c r="A942" t="s">
        <v>2357</v>
      </c>
      <c r="B942">
        <f>AVERAGEIF(IMDB_Movies_Cleaned_Dataset!A:A,insights!A942,IMDB_Movies_Cleaned_Dataset!I:I)</f>
        <v>6.5333333333333341</v>
      </c>
      <c r="C942">
        <v>0.54100000000000004</v>
      </c>
      <c r="D942">
        <f>COUNTIF(IMDB_Movies_Cleaned_Dataset!A:A,insights!A942)</f>
        <v>3</v>
      </c>
    </row>
    <row r="943" spans="1:4">
      <c r="A943" t="s">
        <v>3956</v>
      </c>
      <c r="B943">
        <f>AVERAGEIF(IMDB_Movies_Cleaned_Dataset!A:A,insights!A943,IMDB_Movies_Cleaned_Dataset!I:I)</f>
        <v>5.45</v>
      </c>
      <c r="C943">
        <v>0.17199999999999999</v>
      </c>
      <c r="D943">
        <f>COUNTIF(IMDB_Movies_Cleaned_Dataset!A:A,insights!A943)</f>
        <v>2</v>
      </c>
    </row>
    <row r="944" spans="1:4">
      <c r="A944" t="s">
        <v>5020</v>
      </c>
      <c r="B944">
        <f>AVERAGEIF(IMDB_Movies_Cleaned_Dataset!A:A,insights!A944,IMDB_Movies_Cleaned_Dataset!I:I)</f>
        <v>5</v>
      </c>
      <c r="C944">
        <v>8.6999999999999994E-2</v>
      </c>
      <c r="D944">
        <f>COUNTIF(IMDB_Movies_Cleaned_Dataset!A:A,insights!A944)</f>
        <v>1</v>
      </c>
    </row>
    <row r="945" spans="1:4">
      <c r="A945" t="s">
        <v>4476</v>
      </c>
      <c r="B945">
        <f>AVERAGEIF(IMDB_Movies_Cleaned_Dataset!A:A,insights!A945,IMDB_Movies_Cleaned_Dataset!I:I)</f>
        <v>6.1</v>
      </c>
      <c r="C945">
        <v>0.35099999999999998</v>
      </c>
      <c r="D945">
        <f>COUNTIF(IMDB_Movies_Cleaned_Dataset!A:A,insights!A945)</f>
        <v>1</v>
      </c>
    </row>
    <row r="946" spans="1:4">
      <c r="A946" t="s">
        <v>3222</v>
      </c>
      <c r="B946">
        <f>AVERAGEIF(IMDB_Movies_Cleaned_Dataset!A:A,insights!A946,IMDB_Movies_Cleaned_Dataset!I:I)</f>
        <v>4.7</v>
      </c>
      <c r="C946">
        <v>6.6000000000000003E-2</v>
      </c>
      <c r="D946">
        <f>COUNTIF(IMDB_Movies_Cleaned_Dataset!A:A,insights!A946)</f>
        <v>2</v>
      </c>
    </row>
    <row r="947" spans="1:4">
      <c r="A947" t="s">
        <v>4957</v>
      </c>
      <c r="B947">
        <f>AVERAGEIF(IMDB_Movies_Cleaned_Dataset!A:A,insights!A947,IMDB_Movies_Cleaned_Dataset!I:I)</f>
        <v>5.5</v>
      </c>
      <c r="C947">
        <v>0.17699999999999999</v>
      </c>
      <c r="D947">
        <f>COUNTIF(IMDB_Movies_Cleaned_Dataset!A:A,insights!A947)</f>
        <v>1</v>
      </c>
    </row>
    <row r="948" spans="1:4">
      <c r="A948" t="s">
        <v>5187</v>
      </c>
      <c r="B948">
        <f>AVERAGEIF(IMDB_Movies_Cleaned_Dataset!A:A,insights!A948,IMDB_Movies_Cleaned_Dataset!I:I)</f>
        <v>6.7</v>
      </c>
      <c r="C948">
        <v>0.6</v>
      </c>
      <c r="D948">
        <f>COUNTIF(IMDB_Movies_Cleaned_Dataset!A:A,insights!A948)</f>
        <v>1</v>
      </c>
    </row>
    <row r="949" spans="1:4">
      <c r="A949" t="s">
        <v>5361</v>
      </c>
      <c r="B949">
        <f>AVERAGEIF(IMDB_Movies_Cleaned_Dataset!A:A,insights!A949,IMDB_Movies_Cleaned_Dataset!I:I)</f>
        <v>3.5</v>
      </c>
      <c r="C949">
        <v>1.7000000000000001E-2</v>
      </c>
      <c r="D949">
        <f>COUNTIF(IMDB_Movies_Cleaned_Dataset!A:A,insights!A949)</f>
        <v>1</v>
      </c>
    </row>
    <row r="950" spans="1:4">
      <c r="A950" t="s">
        <v>2505</v>
      </c>
      <c r="B950">
        <f>AVERAGEIF(IMDB_Movies_Cleaned_Dataset!A:A,insights!A950,IMDB_Movies_Cleaned_Dataset!I:I)</f>
        <v>7.166666666666667</v>
      </c>
      <c r="C950">
        <v>0.80900000000000005</v>
      </c>
      <c r="D950">
        <f>COUNTIF(IMDB_Movies_Cleaned_Dataset!A:A,insights!A950)</f>
        <v>3</v>
      </c>
    </row>
    <row r="951" spans="1:4">
      <c r="A951" t="s">
        <v>5274</v>
      </c>
      <c r="B951">
        <f>AVERAGEIF(IMDB_Movies_Cleaned_Dataset!A:A,insights!A951,IMDB_Movies_Cleaned_Dataset!I:I)</f>
        <v>7.1</v>
      </c>
      <c r="C951">
        <v>0.77200000000000002</v>
      </c>
      <c r="D951">
        <f>COUNTIF(IMDB_Movies_Cleaned_Dataset!A:A,insights!A951)</f>
        <v>1</v>
      </c>
    </row>
    <row r="952" spans="1:4">
      <c r="A952" t="s">
        <v>4877</v>
      </c>
      <c r="B952">
        <f>AVERAGEIF(IMDB_Movies_Cleaned_Dataset!A:A,insights!A952,IMDB_Movies_Cleaned_Dataset!I:I)</f>
        <v>7.3999999999999995</v>
      </c>
      <c r="C952">
        <v>0.88500000000000001</v>
      </c>
      <c r="D952">
        <f>COUNTIF(IMDB_Movies_Cleaned_Dataset!A:A,insights!A952)</f>
        <v>3</v>
      </c>
    </row>
    <row r="953" spans="1:4">
      <c r="A953" t="s">
        <v>3396</v>
      </c>
      <c r="B953">
        <f>AVERAGEIF(IMDB_Movies_Cleaned_Dataset!A:A,insights!A953,IMDB_Movies_Cleaned_Dataset!I:I)</f>
        <v>5.9</v>
      </c>
      <c r="C953">
        <v>0.27100000000000002</v>
      </c>
      <c r="D953">
        <f>COUNTIF(IMDB_Movies_Cleaned_Dataset!A:A,insights!A953)</f>
        <v>1</v>
      </c>
    </row>
    <row r="954" spans="1:4">
      <c r="A954" t="s">
        <v>5116</v>
      </c>
      <c r="B954">
        <f>AVERAGEIF(IMDB_Movies_Cleaned_Dataset!A:A,insights!A954,IMDB_Movies_Cleaned_Dataset!I:I)</f>
        <v>6.2</v>
      </c>
      <c r="C954">
        <v>0.39100000000000001</v>
      </c>
      <c r="D954">
        <f>COUNTIF(IMDB_Movies_Cleaned_Dataset!A:A,insights!A954)</f>
        <v>1</v>
      </c>
    </row>
    <row r="955" spans="1:4">
      <c r="A955" t="s">
        <v>5301</v>
      </c>
      <c r="B955">
        <f>AVERAGEIF(IMDB_Movies_Cleaned_Dataset!A:A,insights!A955,IMDB_Movies_Cleaned_Dataset!I:I)</f>
        <v>6.7</v>
      </c>
      <c r="C955">
        <v>0.6</v>
      </c>
      <c r="D955">
        <f>COUNTIF(IMDB_Movies_Cleaned_Dataset!A:A,insights!A955)</f>
        <v>1</v>
      </c>
    </row>
    <row r="956" spans="1:4">
      <c r="A956" t="s">
        <v>1486</v>
      </c>
      <c r="B956">
        <f>AVERAGEIF(IMDB_Movies_Cleaned_Dataset!A:A,insights!A956,IMDB_Movies_Cleaned_Dataset!I:I)</f>
        <v>6.5</v>
      </c>
      <c r="C956">
        <v>0.504</v>
      </c>
      <c r="D956">
        <f>COUNTIF(IMDB_Movies_Cleaned_Dataset!A:A,insights!A956)</f>
        <v>1</v>
      </c>
    </row>
    <row r="957" spans="1:4">
      <c r="A957" t="s">
        <v>2879</v>
      </c>
      <c r="B957">
        <f>AVERAGEIF(IMDB_Movies_Cleaned_Dataset!A:A,insights!A957,IMDB_Movies_Cleaned_Dataset!I:I)</f>
        <v>8.1</v>
      </c>
      <c r="C957">
        <v>0.98099999999999998</v>
      </c>
      <c r="D957">
        <f>COUNTIF(IMDB_Movies_Cleaned_Dataset!A:A,insights!A957)</f>
        <v>1</v>
      </c>
    </row>
    <row r="958" spans="1:4">
      <c r="A958" t="s">
        <v>2255</v>
      </c>
      <c r="B958">
        <f>AVERAGEIF(IMDB_Movies_Cleaned_Dataset!A:A,insights!A958,IMDB_Movies_Cleaned_Dataset!I:I)</f>
        <v>6.05</v>
      </c>
      <c r="C958">
        <v>0.34</v>
      </c>
      <c r="D958">
        <f>COUNTIF(IMDB_Movies_Cleaned_Dataset!A:A,insights!A958)</f>
        <v>2</v>
      </c>
    </row>
    <row r="959" spans="1:4">
      <c r="A959" t="s">
        <v>2685</v>
      </c>
      <c r="B959">
        <f>AVERAGEIF(IMDB_Movies_Cleaned_Dataset!A:A,insights!A959,IMDB_Movies_Cleaned_Dataset!I:I)</f>
        <v>5.85</v>
      </c>
      <c r="C959">
        <v>0.26800000000000002</v>
      </c>
      <c r="D959">
        <f>COUNTIF(IMDB_Movies_Cleaned_Dataset!A:A,insights!A959)</f>
        <v>2</v>
      </c>
    </row>
    <row r="960" spans="1:4">
      <c r="A960" t="s">
        <v>5484</v>
      </c>
      <c r="B960">
        <f>AVERAGEIF(IMDB_Movies_Cleaned_Dataset!A:A,insights!A960,IMDB_Movies_Cleaned_Dataset!I:I)</f>
        <v>6</v>
      </c>
      <c r="C960">
        <v>0.312</v>
      </c>
      <c r="D960">
        <f>COUNTIF(IMDB_Movies_Cleaned_Dataset!A:A,insights!A960)</f>
        <v>1</v>
      </c>
    </row>
    <row r="961" spans="1:4">
      <c r="A961" t="s">
        <v>953</v>
      </c>
      <c r="B961">
        <f>AVERAGEIF(IMDB_Movies_Cleaned_Dataset!A:A,insights!A961,IMDB_Movies_Cleaned_Dataset!I:I)</f>
        <v>7.9</v>
      </c>
      <c r="C961">
        <v>0.97</v>
      </c>
      <c r="D961">
        <f>COUNTIF(IMDB_Movies_Cleaned_Dataset!A:A,insights!A961)</f>
        <v>1</v>
      </c>
    </row>
    <row r="962" spans="1:4">
      <c r="A962" t="s">
        <v>939</v>
      </c>
      <c r="B962">
        <f>AVERAGEIF(IMDB_Movies_Cleaned_Dataset!A:A,insights!A962,IMDB_Movies_Cleaned_Dataset!I:I)</f>
        <v>5.6</v>
      </c>
      <c r="C962">
        <v>0.19700000000000001</v>
      </c>
      <c r="D962">
        <f>COUNTIF(IMDB_Movies_Cleaned_Dataset!A:A,insights!A962)</f>
        <v>1</v>
      </c>
    </row>
    <row r="963" spans="1:4">
      <c r="A963" t="s">
        <v>2010</v>
      </c>
      <c r="B963">
        <f>AVERAGEIF(IMDB_Movies_Cleaned_Dataset!A:A,insights!A963,IMDB_Movies_Cleaned_Dataset!I:I)</f>
        <v>5.0999999999999996</v>
      </c>
      <c r="C963">
        <v>9.7000000000000003E-2</v>
      </c>
      <c r="D963">
        <f>COUNTIF(IMDB_Movies_Cleaned_Dataset!A:A,insights!A963)</f>
        <v>1</v>
      </c>
    </row>
    <row r="964" spans="1:4">
      <c r="A964" t="s">
        <v>1781</v>
      </c>
      <c r="B964">
        <f>AVERAGEIF(IMDB_Movies_Cleaned_Dataset!A:A,insights!A964,IMDB_Movies_Cleaned_Dataset!I:I)</f>
        <v>5.8</v>
      </c>
      <c r="C964">
        <v>0.251</v>
      </c>
      <c r="D964">
        <f>COUNTIF(IMDB_Movies_Cleaned_Dataset!A:A,insights!A964)</f>
        <v>2</v>
      </c>
    </row>
    <row r="965" spans="1:4">
      <c r="A965" t="s">
        <v>2402</v>
      </c>
      <c r="B965">
        <f>AVERAGEIF(IMDB_Movies_Cleaned_Dataset!A:A,insights!A965,IMDB_Movies_Cleaned_Dataset!I:I)</f>
        <v>6.2</v>
      </c>
      <c r="C965">
        <v>0.39100000000000001</v>
      </c>
      <c r="D965">
        <f>COUNTIF(IMDB_Movies_Cleaned_Dataset!A:A,insights!A965)</f>
        <v>1</v>
      </c>
    </row>
    <row r="966" spans="1:4">
      <c r="A966" t="s">
        <v>2556</v>
      </c>
      <c r="B966">
        <f>AVERAGEIF(IMDB_Movies_Cleaned_Dataset!A:A,insights!A966,IMDB_Movies_Cleaned_Dataset!I:I)</f>
        <v>5.6</v>
      </c>
      <c r="C966">
        <v>0.19700000000000001</v>
      </c>
      <c r="D966">
        <f>COUNTIF(IMDB_Movies_Cleaned_Dataset!A:A,insights!A966)</f>
        <v>1</v>
      </c>
    </row>
    <row r="967" spans="1:4">
      <c r="A967" t="s">
        <v>1102</v>
      </c>
      <c r="B967">
        <f>AVERAGEIF(IMDB_Movies_Cleaned_Dataset!A:A,insights!A967,IMDB_Movies_Cleaned_Dataset!I:I)</f>
        <v>7.2</v>
      </c>
      <c r="C967">
        <v>0.81200000000000006</v>
      </c>
      <c r="D967">
        <f>COUNTIF(IMDB_Movies_Cleaned_Dataset!A:A,insights!A967)</f>
        <v>1</v>
      </c>
    </row>
    <row r="968" spans="1:4">
      <c r="A968" t="s">
        <v>2804</v>
      </c>
      <c r="B968">
        <f>AVERAGEIF(IMDB_Movies_Cleaned_Dataset!A:A,insights!A968,IMDB_Movies_Cleaned_Dataset!I:I)</f>
        <v>5.15</v>
      </c>
      <c r="C968">
        <v>0.111</v>
      </c>
      <c r="D968">
        <f>COUNTIF(IMDB_Movies_Cleaned_Dataset!A:A,insights!A968)</f>
        <v>2</v>
      </c>
    </row>
    <row r="969" spans="1:4">
      <c r="A969" t="s">
        <v>2498</v>
      </c>
      <c r="B969">
        <f>AVERAGEIF(IMDB_Movies_Cleaned_Dataset!A:A,insights!A969,IMDB_Movies_Cleaned_Dataset!I:I)</f>
        <v>3.1</v>
      </c>
      <c r="C969">
        <v>8.0000000000000002E-3</v>
      </c>
      <c r="D969">
        <f>COUNTIF(IMDB_Movies_Cleaned_Dataset!A:A,insights!A969)</f>
        <v>1</v>
      </c>
    </row>
    <row r="970" spans="1:4">
      <c r="A970" t="s">
        <v>4569</v>
      </c>
      <c r="B970">
        <f>AVERAGEIF(IMDB_Movies_Cleaned_Dataset!A:A,insights!A970,IMDB_Movies_Cleaned_Dataset!I:I)</f>
        <v>5.8</v>
      </c>
      <c r="C970">
        <v>0.251</v>
      </c>
      <c r="D970">
        <f>COUNTIF(IMDB_Movies_Cleaned_Dataset!A:A,insights!A970)</f>
        <v>1</v>
      </c>
    </row>
    <row r="971" spans="1:4">
      <c r="A971" t="s">
        <v>1371</v>
      </c>
      <c r="B971">
        <f>AVERAGEIF(IMDB_Movies_Cleaned_Dataset!A:A,insights!A971,IMDB_Movies_Cleaned_Dataset!I:I)</f>
        <v>6.5</v>
      </c>
      <c r="C971">
        <v>0.504</v>
      </c>
      <c r="D971">
        <f>COUNTIF(IMDB_Movies_Cleaned_Dataset!A:A,insights!A971)</f>
        <v>1</v>
      </c>
    </row>
    <row r="972" spans="1:4">
      <c r="A972" t="s">
        <v>3962</v>
      </c>
      <c r="B972">
        <f>AVERAGEIF(IMDB_Movies_Cleaned_Dataset!A:A,insights!A972,IMDB_Movies_Cleaned_Dataset!I:I)</f>
        <v>3.6</v>
      </c>
      <c r="C972">
        <v>0.02</v>
      </c>
      <c r="D972">
        <f>COUNTIF(IMDB_Movies_Cleaned_Dataset!A:A,insights!A972)</f>
        <v>1</v>
      </c>
    </row>
    <row r="973" spans="1:4">
      <c r="A973" t="s">
        <v>2946</v>
      </c>
      <c r="B973">
        <f>AVERAGEIF(IMDB_Movies_Cleaned_Dataset!A:A,insights!A973,IMDB_Movies_Cleaned_Dataset!I:I)</f>
        <v>7.2</v>
      </c>
      <c r="C973">
        <v>0.81200000000000006</v>
      </c>
      <c r="D973">
        <f>COUNTIF(IMDB_Movies_Cleaned_Dataset!A:A,insights!A973)</f>
        <v>2</v>
      </c>
    </row>
    <row r="974" spans="1:4">
      <c r="A974" t="s">
        <v>5364</v>
      </c>
      <c r="B974">
        <f>AVERAGEIF(IMDB_Movies_Cleaned_Dataset!A:A,insights!A974,IMDB_Movies_Cleaned_Dataset!I:I)</f>
        <v>3</v>
      </c>
      <c r="C974">
        <v>6.0000000000000001E-3</v>
      </c>
      <c r="D974">
        <f>COUNTIF(IMDB_Movies_Cleaned_Dataset!A:A,insights!A974)</f>
        <v>1</v>
      </c>
    </row>
    <row r="975" spans="1:4">
      <c r="A975" t="s">
        <v>5396</v>
      </c>
      <c r="B975">
        <f>AVERAGEIF(IMDB_Movies_Cleaned_Dataset!A:A,insights!A975,IMDB_Movies_Cleaned_Dataset!I:I)</f>
        <v>6.4</v>
      </c>
      <c r="C975">
        <v>0.46400000000000002</v>
      </c>
      <c r="D975">
        <f>COUNTIF(IMDB_Movies_Cleaned_Dataset!A:A,insights!A975)</f>
        <v>1</v>
      </c>
    </row>
    <row r="976" spans="1:4">
      <c r="A976" t="s">
        <v>5475</v>
      </c>
      <c r="B976">
        <f>AVERAGEIF(IMDB_Movies_Cleaned_Dataset!A:A,insights!A976,IMDB_Movies_Cleaned_Dataset!I:I)</f>
        <v>6.6</v>
      </c>
      <c r="C976">
        <v>0.55300000000000005</v>
      </c>
      <c r="D976">
        <f>COUNTIF(IMDB_Movies_Cleaned_Dataset!A:A,insights!A976)</f>
        <v>1</v>
      </c>
    </row>
    <row r="977" spans="1:4">
      <c r="A977" t="s">
        <v>5193</v>
      </c>
      <c r="B977">
        <f>AVERAGEIF(IMDB_Movies_Cleaned_Dataset!A:A,insights!A977,IMDB_Movies_Cleaned_Dataset!I:I)</f>
        <v>4.0999999999999996</v>
      </c>
      <c r="C977">
        <v>3.5000000000000003E-2</v>
      </c>
      <c r="D977">
        <f>COUNTIF(IMDB_Movies_Cleaned_Dataset!A:A,insights!A977)</f>
        <v>1</v>
      </c>
    </row>
    <row r="978" spans="1:4">
      <c r="A978" t="s">
        <v>876</v>
      </c>
      <c r="B978">
        <f>AVERAGEIF(IMDB_Movies_Cleaned_Dataset!A:A,insights!A978,IMDB_Movies_Cleaned_Dataset!I:I)</f>
        <v>6.4499999999999993</v>
      </c>
      <c r="C978">
        <v>0.49199999999999999</v>
      </c>
      <c r="D978">
        <f>COUNTIF(IMDB_Movies_Cleaned_Dataset!A:A,insights!A978)</f>
        <v>2</v>
      </c>
    </row>
    <row r="979" spans="1:4">
      <c r="A979" t="s">
        <v>3576</v>
      </c>
      <c r="B979">
        <f>AVERAGEIF(IMDB_Movies_Cleaned_Dataset!A:A,insights!A979,IMDB_Movies_Cleaned_Dataset!I:I)</f>
        <v>6.8</v>
      </c>
      <c r="C979">
        <v>0.63800000000000001</v>
      </c>
      <c r="D979">
        <f>COUNTIF(IMDB_Movies_Cleaned_Dataset!A:A,insights!A979)</f>
        <v>2</v>
      </c>
    </row>
    <row r="980" spans="1:4">
      <c r="A980" t="s">
        <v>3240</v>
      </c>
      <c r="B980">
        <f>AVERAGEIF(IMDB_Movies_Cleaned_Dataset!A:A,insights!A980,IMDB_Movies_Cleaned_Dataset!I:I)</f>
        <v>7.1</v>
      </c>
      <c r="C980">
        <v>0.77200000000000002</v>
      </c>
      <c r="D980">
        <f>COUNTIF(IMDB_Movies_Cleaned_Dataset!A:A,insights!A980)</f>
        <v>1</v>
      </c>
    </row>
    <row r="981" spans="1:4">
      <c r="A981" t="s">
        <v>3246</v>
      </c>
      <c r="B981">
        <f>AVERAGEIF(IMDB_Movies_Cleaned_Dataset!A:A,insights!A981,IMDB_Movies_Cleaned_Dataset!I:I)</f>
        <v>5.666666666666667</v>
      </c>
      <c r="C981">
        <v>0.22700000000000001</v>
      </c>
      <c r="D981">
        <f>COUNTIF(IMDB_Movies_Cleaned_Dataset!A:A,insights!A981)</f>
        <v>3</v>
      </c>
    </row>
    <row r="982" spans="1:4">
      <c r="A982" t="s">
        <v>4107</v>
      </c>
      <c r="B982">
        <f>AVERAGEIF(IMDB_Movies_Cleaned_Dataset!A:A,insights!A982,IMDB_Movies_Cleaned_Dataset!I:I)</f>
        <v>7</v>
      </c>
      <c r="C982">
        <v>0.72299999999999998</v>
      </c>
      <c r="D982">
        <f>COUNTIF(IMDB_Movies_Cleaned_Dataset!A:A,insights!A982)</f>
        <v>2</v>
      </c>
    </row>
    <row r="983" spans="1:4">
      <c r="A983" t="s">
        <v>420</v>
      </c>
      <c r="B983">
        <f>AVERAGEIF(IMDB_Movies_Cleaned_Dataset!A:A,insights!A983,IMDB_Movies_Cleaned_Dataset!I:I)</f>
        <v>7.3</v>
      </c>
      <c r="C983">
        <v>0.84899999999999998</v>
      </c>
      <c r="D983">
        <f>COUNTIF(IMDB_Movies_Cleaned_Dataset!A:A,insights!A983)</f>
        <v>1</v>
      </c>
    </row>
    <row r="984" spans="1:4">
      <c r="A984" t="s">
        <v>1641</v>
      </c>
      <c r="B984">
        <f>AVERAGEIF(IMDB_Movies_Cleaned_Dataset!A:A,insights!A984,IMDB_Movies_Cleaned_Dataset!I:I)</f>
        <v>8</v>
      </c>
      <c r="C984">
        <v>0.97799999999999998</v>
      </c>
      <c r="D984">
        <f>COUNTIF(IMDB_Movies_Cleaned_Dataset!A:A,insights!A984)</f>
        <v>1</v>
      </c>
    </row>
    <row r="985" spans="1:4">
      <c r="A985" t="s">
        <v>5189</v>
      </c>
      <c r="B985">
        <f>AVERAGEIF(IMDB_Movies_Cleaned_Dataset!A:A,insights!A985,IMDB_Movies_Cleaned_Dataset!I:I)</f>
        <v>5.4</v>
      </c>
      <c r="C985">
        <v>0.155</v>
      </c>
      <c r="D985">
        <f>COUNTIF(IMDB_Movies_Cleaned_Dataset!A:A,insights!A985)</f>
        <v>1</v>
      </c>
    </row>
    <row r="986" spans="1:4">
      <c r="A986" t="s">
        <v>1834</v>
      </c>
      <c r="B986">
        <f>AVERAGEIF(IMDB_Movies_Cleaned_Dataset!A:A,insights!A986,IMDB_Movies_Cleaned_Dataset!I:I)</f>
        <v>3.3</v>
      </c>
      <c r="C986">
        <v>0.01</v>
      </c>
      <c r="D986">
        <f>COUNTIF(IMDB_Movies_Cleaned_Dataset!A:A,insights!A986)</f>
        <v>1</v>
      </c>
    </row>
    <row r="987" spans="1:4">
      <c r="A987" t="s">
        <v>1968</v>
      </c>
      <c r="B987">
        <f>AVERAGEIF(IMDB_Movies_Cleaned_Dataset!A:A,insights!A987,IMDB_Movies_Cleaned_Dataset!I:I)</f>
        <v>4.8</v>
      </c>
      <c r="C987">
        <v>7.3999999999999996E-2</v>
      </c>
      <c r="D987">
        <f>COUNTIF(IMDB_Movies_Cleaned_Dataset!A:A,insights!A987)</f>
        <v>1</v>
      </c>
    </row>
    <row r="988" spans="1:4">
      <c r="A988" t="s">
        <v>2306</v>
      </c>
      <c r="B988">
        <f>AVERAGEIF(IMDB_Movies_Cleaned_Dataset!A:A,insights!A988,IMDB_Movies_Cleaned_Dataset!I:I)</f>
        <v>6.1</v>
      </c>
      <c r="C988">
        <v>0.35099999999999998</v>
      </c>
      <c r="D988">
        <f>COUNTIF(IMDB_Movies_Cleaned_Dataset!A:A,insights!A988)</f>
        <v>2</v>
      </c>
    </row>
    <row r="989" spans="1:4">
      <c r="A989" t="s">
        <v>2583</v>
      </c>
      <c r="B989">
        <f>AVERAGEIF(IMDB_Movies_Cleaned_Dataset!A:A,insights!A989,IMDB_Movies_Cleaned_Dataset!I:I)</f>
        <v>4.9000000000000004</v>
      </c>
      <c r="C989">
        <v>8.2000000000000003E-2</v>
      </c>
      <c r="D989">
        <f>COUNTIF(IMDB_Movies_Cleaned_Dataset!A:A,insights!A989)</f>
        <v>1</v>
      </c>
    </row>
    <row r="990" spans="1:4">
      <c r="A990" t="s">
        <v>984</v>
      </c>
      <c r="B990">
        <f>AVERAGEIF(IMDB_Movies_Cleaned_Dataset!A:A,insights!A990,IMDB_Movies_Cleaned_Dataset!I:I)</f>
        <v>4.3999999999999995</v>
      </c>
      <c r="C990">
        <v>4.9000000000000002E-2</v>
      </c>
      <c r="D990">
        <f>COUNTIF(IMDB_Movies_Cleaned_Dataset!A:A,insights!A990)</f>
        <v>3</v>
      </c>
    </row>
    <row r="991" spans="1:4">
      <c r="A991" t="s">
        <v>3485</v>
      </c>
      <c r="B991">
        <f>AVERAGEIF(IMDB_Movies_Cleaned_Dataset!A:A,insights!A991,IMDB_Movies_Cleaned_Dataset!I:I)</f>
        <v>7.2</v>
      </c>
      <c r="C991">
        <v>0.81200000000000006</v>
      </c>
      <c r="D991">
        <f>COUNTIF(IMDB_Movies_Cleaned_Dataset!A:A,insights!A991)</f>
        <v>1</v>
      </c>
    </row>
    <row r="992" spans="1:4">
      <c r="A992" t="s">
        <v>3772</v>
      </c>
      <c r="B992">
        <f>AVERAGEIF(IMDB_Movies_Cleaned_Dataset!A:A,insights!A992,IMDB_Movies_Cleaned_Dataset!I:I)</f>
        <v>5.6</v>
      </c>
      <c r="C992">
        <v>0.19700000000000001</v>
      </c>
      <c r="D992">
        <f>COUNTIF(IMDB_Movies_Cleaned_Dataset!A:A,insights!A992)</f>
        <v>1</v>
      </c>
    </row>
    <row r="993" spans="1:4">
      <c r="A993" t="s">
        <v>3126</v>
      </c>
      <c r="B993">
        <f>AVERAGEIF(IMDB_Movies_Cleaned_Dataset!A:A,insights!A993,IMDB_Movies_Cleaned_Dataset!I:I)</f>
        <v>7.2</v>
      </c>
      <c r="C993">
        <v>0.81200000000000006</v>
      </c>
      <c r="D993">
        <f>COUNTIF(IMDB_Movies_Cleaned_Dataset!A:A,insights!A993)</f>
        <v>1</v>
      </c>
    </row>
    <row r="994" spans="1:4">
      <c r="A994" t="s">
        <v>2200</v>
      </c>
      <c r="B994">
        <f>AVERAGEIF(IMDB_Movies_Cleaned_Dataset!A:A,insights!A994,IMDB_Movies_Cleaned_Dataset!I:I)</f>
        <v>5.9</v>
      </c>
      <c r="C994">
        <v>0.27100000000000002</v>
      </c>
      <c r="D994">
        <f>COUNTIF(IMDB_Movies_Cleaned_Dataset!A:A,insights!A994)</f>
        <v>2</v>
      </c>
    </row>
    <row r="995" spans="1:4">
      <c r="A995" t="s">
        <v>3745</v>
      </c>
      <c r="B995">
        <f>AVERAGEIF(IMDB_Movies_Cleaned_Dataset!A:A,insights!A995,IMDB_Movies_Cleaned_Dataset!I:I)</f>
        <v>7</v>
      </c>
      <c r="C995">
        <v>0.72299999999999998</v>
      </c>
      <c r="D995">
        <f>COUNTIF(IMDB_Movies_Cleaned_Dataset!A:A,insights!A995)</f>
        <v>1</v>
      </c>
    </row>
    <row r="996" spans="1:4">
      <c r="A996" t="s">
        <v>5045</v>
      </c>
      <c r="B996">
        <f>AVERAGEIF(IMDB_Movies_Cleaned_Dataset!A:A,insights!A996,IMDB_Movies_Cleaned_Dataset!I:I)</f>
        <v>6</v>
      </c>
      <c r="C996">
        <v>0.312</v>
      </c>
      <c r="D996">
        <f>COUNTIF(IMDB_Movies_Cleaned_Dataset!A:A,insights!A996)</f>
        <v>1</v>
      </c>
    </row>
    <row r="997" spans="1:4">
      <c r="A997" t="s">
        <v>5085</v>
      </c>
      <c r="B997">
        <f>AVERAGEIF(IMDB_Movies_Cleaned_Dataset!A:A,insights!A997,IMDB_Movies_Cleaned_Dataset!I:I)</f>
        <v>6.8</v>
      </c>
      <c r="C997">
        <v>0.63800000000000001</v>
      </c>
      <c r="D997">
        <f>COUNTIF(IMDB_Movies_Cleaned_Dataset!A:A,insights!A997)</f>
        <v>1</v>
      </c>
    </row>
    <row r="998" spans="1:4">
      <c r="A998" t="s">
        <v>5250</v>
      </c>
      <c r="B998">
        <f>AVERAGEIF(IMDB_Movies_Cleaned_Dataset!A:A,insights!A998,IMDB_Movies_Cleaned_Dataset!I:I)</f>
        <v>7.2</v>
      </c>
      <c r="C998">
        <v>0.81200000000000006</v>
      </c>
      <c r="D998">
        <f>COUNTIF(IMDB_Movies_Cleaned_Dataset!A:A,insights!A998)</f>
        <v>1</v>
      </c>
    </row>
    <row r="999" spans="1:4">
      <c r="A999" t="s">
        <v>5340</v>
      </c>
      <c r="B999">
        <f>AVERAGEIF(IMDB_Movies_Cleaned_Dataset!A:A,insights!A999,IMDB_Movies_Cleaned_Dataset!I:I)</f>
        <v>2.8</v>
      </c>
      <c r="C999">
        <v>3.0000000000000001E-3</v>
      </c>
      <c r="D999">
        <f>COUNTIF(IMDB_Movies_Cleaned_Dataset!A:A,insights!A999)</f>
        <v>1</v>
      </c>
    </row>
    <row r="1000" spans="1:4">
      <c r="A1000" t="s">
        <v>2132</v>
      </c>
      <c r="B1000">
        <f>AVERAGEIF(IMDB_Movies_Cleaned_Dataset!A:A,insights!A1000,IMDB_Movies_Cleaned_Dataset!I:I)</f>
        <v>7.1</v>
      </c>
      <c r="C1000">
        <v>0.77200000000000002</v>
      </c>
      <c r="D1000">
        <f>COUNTIF(IMDB_Movies_Cleaned_Dataset!A:A,insights!A1000)</f>
        <v>5</v>
      </c>
    </row>
    <row r="1001" spans="1:4">
      <c r="A1001" t="s">
        <v>4123</v>
      </c>
      <c r="B1001">
        <f>AVERAGEIF(IMDB_Movies_Cleaned_Dataset!A:A,insights!A1001,IMDB_Movies_Cleaned_Dataset!I:I)</f>
        <v>4.4000000000000004</v>
      </c>
      <c r="C1001">
        <v>0.05</v>
      </c>
      <c r="D1001">
        <f>COUNTIF(IMDB_Movies_Cleaned_Dataset!A:A,insights!A1001)</f>
        <v>1</v>
      </c>
    </row>
    <row r="1002" spans="1:4">
      <c r="A1002" t="s">
        <v>5389</v>
      </c>
      <c r="B1002">
        <f>AVERAGEIF(IMDB_Movies_Cleaned_Dataset!A:A,insights!A1002,IMDB_Movies_Cleaned_Dataset!I:I)</f>
        <v>6.2</v>
      </c>
      <c r="C1002">
        <v>0.39100000000000001</v>
      </c>
      <c r="D1002">
        <f>COUNTIF(IMDB_Movies_Cleaned_Dataset!A:A,insights!A1002)</f>
        <v>1</v>
      </c>
    </row>
    <row r="1003" spans="1:4">
      <c r="A1003" t="s">
        <v>5003</v>
      </c>
      <c r="B1003">
        <f>AVERAGEIF(IMDB_Movies_Cleaned_Dataset!A:A,insights!A1003,IMDB_Movies_Cleaned_Dataset!I:I)</f>
        <v>7.05</v>
      </c>
      <c r="C1003">
        <v>0.76500000000000001</v>
      </c>
      <c r="D1003">
        <f>COUNTIF(IMDB_Movies_Cleaned_Dataset!A:A,insights!A1003)</f>
        <v>2</v>
      </c>
    </row>
    <row r="1004" spans="1:4">
      <c r="A1004" t="s">
        <v>4120</v>
      </c>
      <c r="B1004">
        <f>AVERAGEIF(IMDB_Movies_Cleaned_Dataset!A:A,insights!A1004,IMDB_Movies_Cleaned_Dataset!I:I)</f>
        <v>4.5</v>
      </c>
      <c r="C1004">
        <v>5.5E-2</v>
      </c>
      <c r="D1004">
        <f>COUNTIF(IMDB_Movies_Cleaned_Dataset!A:A,insights!A1004)</f>
        <v>1</v>
      </c>
    </row>
    <row r="1005" spans="1:4">
      <c r="A1005" t="s">
        <v>5343</v>
      </c>
      <c r="B1005">
        <f>AVERAGEIF(IMDB_Movies_Cleaned_Dataset!A:A,insights!A1005,IMDB_Movies_Cleaned_Dataset!I:I)</f>
        <v>5.9</v>
      </c>
      <c r="C1005">
        <v>0.27100000000000002</v>
      </c>
      <c r="D1005">
        <f>COUNTIF(IMDB_Movies_Cleaned_Dataset!A:A,insights!A1005)</f>
        <v>1</v>
      </c>
    </row>
    <row r="1006" spans="1:4">
      <c r="A1006" t="s">
        <v>5402</v>
      </c>
      <c r="B1006">
        <f>AVERAGEIF(IMDB_Movies_Cleaned_Dataset!A:A,insights!A1006,IMDB_Movies_Cleaned_Dataset!I:I)</f>
        <v>6.8</v>
      </c>
      <c r="C1006">
        <v>0.63800000000000001</v>
      </c>
      <c r="D1006">
        <f>COUNTIF(IMDB_Movies_Cleaned_Dataset!A:A,insights!A1006)</f>
        <v>1</v>
      </c>
    </row>
    <row r="1007" spans="1:4">
      <c r="A1007" t="s">
        <v>694</v>
      </c>
      <c r="B1007">
        <f>AVERAGEIF(IMDB_Movies_Cleaned_Dataset!A:A,insights!A1007,IMDB_Movies_Cleaned_Dataset!I:I)</f>
        <v>7.85</v>
      </c>
      <c r="C1007">
        <v>0.96799999999999997</v>
      </c>
      <c r="D1007">
        <f>COUNTIF(IMDB_Movies_Cleaned_Dataset!A:A,insights!A1007)</f>
        <v>2</v>
      </c>
    </row>
    <row r="1008" spans="1:4">
      <c r="A1008" t="s">
        <v>1446</v>
      </c>
      <c r="B1008">
        <f>AVERAGEIF(IMDB_Movies_Cleaned_Dataset!A:A,insights!A1008,IMDB_Movies_Cleaned_Dataset!I:I)</f>
        <v>7</v>
      </c>
      <c r="C1008">
        <v>0.72299999999999998</v>
      </c>
      <c r="D1008">
        <f>COUNTIF(IMDB_Movies_Cleaned_Dataset!A:A,insights!A1008)</f>
        <v>2</v>
      </c>
    </row>
    <row r="1009" spans="1:4">
      <c r="A1009" t="s">
        <v>1366</v>
      </c>
      <c r="B1009">
        <f>AVERAGEIF(IMDB_Movies_Cleaned_Dataset!A:A,insights!A1009,IMDB_Movies_Cleaned_Dataset!I:I)</f>
        <v>6.4</v>
      </c>
      <c r="C1009">
        <v>0.46400000000000002</v>
      </c>
      <c r="D1009">
        <f>COUNTIF(IMDB_Movies_Cleaned_Dataset!A:A,insights!A1009)</f>
        <v>1</v>
      </c>
    </row>
    <row r="1010" spans="1:4">
      <c r="A1010" t="s">
        <v>1778</v>
      </c>
      <c r="B1010">
        <f>AVERAGEIF(IMDB_Movies_Cleaned_Dataset!A:A,insights!A1010,IMDB_Movies_Cleaned_Dataset!I:I)</f>
        <v>5.3</v>
      </c>
      <c r="C1010">
        <v>0.13</v>
      </c>
      <c r="D1010">
        <f>COUNTIF(IMDB_Movies_Cleaned_Dataset!A:A,insights!A1010)</f>
        <v>1</v>
      </c>
    </row>
    <row r="1011" spans="1:4">
      <c r="A1011" t="s">
        <v>1689</v>
      </c>
      <c r="B1011">
        <f>AVERAGEIF(IMDB_Movies_Cleaned_Dataset!A:A,insights!A1011,IMDB_Movies_Cleaned_Dataset!I:I)</f>
        <v>6.5</v>
      </c>
      <c r="C1011">
        <v>0.504</v>
      </c>
      <c r="D1011">
        <f>COUNTIF(IMDB_Movies_Cleaned_Dataset!A:A,insights!A1011)</f>
        <v>1</v>
      </c>
    </row>
    <row r="1012" spans="1:4">
      <c r="A1012" t="s">
        <v>1709</v>
      </c>
      <c r="B1012">
        <f>AVERAGEIF(IMDB_Movies_Cleaned_Dataset!A:A,insights!A1012,IMDB_Movies_Cleaned_Dataset!I:I)</f>
        <v>6.2</v>
      </c>
      <c r="C1012">
        <v>0.39100000000000001</v>
      </c>
      <c r="D1012">
        <f>COUNTIF(IMDB_Movies_Cleaned_Dataset!A:A,insights!A1012)</f>
        <v>1</v>
      </c>
    </row>
    <row r="1013" spans="1:4">
      <c r="A1013" t="s">
        <v>1932</v>
      </c>
      <c r="B1013">
        <f>AVERAGEIF(IMDB_Movies_Cleaned_Dataset!A:A,insights!A1013,IMDB_Movies_Cleaned_Dataset!I:I)</f>
        <v>5.7</v>
      </c>
      <c r="C1013">
        <v>0.23100000000000001</v>
      </c>
      <c r="D1013">
        <f>COUNTIF(IMDB_Movies_Cleaned_Dataset!A:A,insights!A1013)</f>
        <v>1</v>
      </c>
    </row>
    <row r="1014" spans="1:4">
      <c r="A1014" t="s">
        <v>1996</v>
      </c>
      <c r="B1014">
        <f>AVERAGEIF(IMDB_Movies_Cleaned_Dataset!A:A,insights!A1014,IMDB_Movies_Cleaned_Dataset!I:I)</f>
        <v>7.75</v>
      </c>
      <c r="C1014">
        <v>0.95499999999999996</v>
      </c>
      <c r="D1014">
        <f>COUNTIF(IMDB_Movies_Cleaned_Dataset!A:A,insights!A1014)</f>
        <v>2</v>
      </c>
    </row>
    <row r="1015" spans="1:4">
      <c r="A1015" t="s">
        <v>2095</v>
      </c>
      <c r="B1015">
        <f>AVERAGEIF(IMDB_Movies_Cleaned_Dataset!A:A,insights!A1015,IMDB_Movies_Cleaned_Dataset!I:I)</f>
        <v>6.8</v>
      </c>
      <c r="C1015">
        <v>0.63800000000000001</v>
      </c>
      <c r="D1015">
        <f>COUNTIF(IMDB_Movies_Cleaned_Dataset!A:A,insights!A1015)</f>
        <v>1</v>
      </c>
    </row>
    <row r="1016" spans="1:4">
      <c r="A1016" t="s">
        <v>2109</v>
      </c>
      <c r="B1016">
        <f>AVERAGEIF(IMDB_Movies_Cleaned_Dataset!A:A,insights!A1016,IMDB_Movies_Cleaned_Dataset!I:I)</f>
        <v>5.7249999999999996</v>
      </c>
      <c r="C1016">
        <v>0.245</v>
      </c>
      <c r="D1016">
        <f>COUNTIF(IMDB_Movies_Cleaned_Dataset!A:A,insights!A1016)</f>
        <v>4</v>
      </c>
    </row>
    <row r="1017" spans="1:4">
      <c r="A1017" t="s">
        <v>2143</v>
      </c>
      <c r="B1017">
        <f>AVERAGEIF(IMDB_Movies_Cleaned_Dataset!A:A,insights!A1017,IMDB_Movies_Cleaned_Dataset!I:I)</f>
        <v>6.6</v>
      </c>
      <c r="C1017">
        <v>0.55300000000000005</v>
      </c>
      <c r="D1017">
        <f>COUNTIF(IMDB_Movies_Cleaned_Dataset!A:A,insights!A1017)</f>
        <v>1</v>
      </c>
    </row>
    <row r="1018" spans="1:4">
      <c r="A1018" t="s">
        <v>2294</v>
      </c>
      <c r="B1018">
        <f>AVERAGEIF(IMDB_Movies_Cleaned_Dataset!A:A,insights!A1018,IMDB_Movies_Cleaned_Dataset!I:I)</f>
        <v>4.0999999999999996</v>
      </c>
      <c r="C1018">
        <v>3.5000000000000003E-2</v>
      </c>
      <c r="D1018">
        <f>COUNTIF(IMDB_Movies_Cleaned_Dataset!A:A,insights!A1018)</f>
        <v>1</v>
      </c>
    </row>
    <row r="1019" spans="1:4">
      <c r="A1019" t="s">
        <v>2299</v>
      </c>
      <c r="B1019">
        <f>AVERAGEIF(IMDB_Movies_Cleaned_Dataset!A:A,insights!A1019,IMDB_Movies_Cleaned_Dataset!I:I)</f>
        <v>7.4499999999999993</v>
      </c>
      <c r="C1019">
        <v>0.88800000000000001</v>
      </c>
      <c r="D1019">
        <f>COUNTIF(IMDB_Movies_Cleaned_Dataset!A:A,insights!A1019)</f>
        <v>2</v>
      </c>
    </row>
    <row r="1020" spans="1:4">
      <c r="A1020" t="s">
        <v>2033</v>
      </c>
      <c r="B1020">
        <f>AVERAGEIF(IMDB_Movies_Cleaned_Dataset!A:A,insights!A1020,IMDB_Movies_Cleaned_Dataset!I:I)</f>
        <v>6.833333333333333</v>
      </c>
      <c r="C1020">
        <v>0.66400000000000003</v>
      </c>
      <c r="D1020">
        <f>COUNTIF(IMDB_Movies_Cleaned_Dataset!A:A,insights!A1020)</f>
        <v>3</v>
      </c>
    </row>
    <row r="1021" spans="1:4">
      <c r="A1021" t="s">
        <v>2339</v>
      </c>
      <c r="B1021">
        <f>AVERAGEIF(IMDB_Movies_Cleaned_Dataset!A:A,insights!A1021,IMDB_Movies_Cleaned_Dataset!I:I)</f>
        <v>4.5999999999999996</v>
      </c>
      <c r="C1021">
        <v>5.8999999999999997E-2</v>
      </c>
      <c r="D1021">
        <f>COUNTIF(IMDB_Movies_Cleaned_Dataset!A:A,insights!A1021)</f>
        <v>1</v>
      </c>
    </row>
    <row r="1022" spans="1:4">
      <c r="A1022" t="s">
        <v>2388</v>
      </c>
      <c r="B1022">
        <f>AVERAGEIF(IMDB_Movies_Cleaned_Dataset!A:A,insights!A1022,IMDB_Movies_Cleaned_Dataset!I:I)</f>
        <v>7</v>
      </c>
      <c r="C1022">
        <v>0.72299999999999998</v>
      </c>
      <c r="D1022">
        <f>COUNTIF(IMDB_Movies_Cleaned_Dataset!A:A,insights!A1022)</f>
        <v>1</v>
      </c>
    </row>
    <row r="1023" spans="1:4">
      <c r="A1023" t="s">
        <v>1738</v>
      </c>
      <c r="B1023">
        <f>AVERAGEIF(IMDB_Movies_Cleaned_Dataset!A:A,insights!A1023,IMDB_Movies_Cleaned_Dataset!I:I)</f>
        <v>7.1333333333333329</v>
      </c>
      <c r="C1023">
        <v>0.80100000000000005</v>
      </c>
      <c r="D1023">
        <f>COUNTIF(IMDB_Movies_Cleaned_Dataset!A:A,insights!A1023)</f>
        <v>3</v>
      </c>
    </row>
    <row r="1024" spans="1:4">
      <c r="A1024" t="s">
        <v>2093</v>
      </c>
      <c r="B1024">
        <f>AVERAGEIF(IMDB_Movies_Cleaned_Dataset!A:A,insights!A1024,IMDB_Movies_Cleaned_Dataset!I:I)</f>
        <v>4.8</v>
      </c>
      <c r="C1024">
        <v>7.3999999999999996E-2</v>
      </c>
      <c r="D1024">
        <f>COUNTIF(IMDB_Movies_Cleaned_Dataset!A:A,insights!A1024)</f>
        <v>1</v>
      </c>
    </row>
    <row r="1025" spans="1:4">
      <c r="A1025" t="s">
        <v>2522</v>
      </c>
      <c r="B1025">
        <f>AVERAGEIF(IMDB_Movies_Cleaned_Dataset!A:A,insights!A1025,IMDB_Movies_Cleaned_Dataset!I:I)</f>
        <v>4</v>
      </c>
      <c r="C1025">
        <v>3.1E-2</v>
      </c>
      <c r="D1025">
        <f>COUNTIF(IMDB_Movies_Cleaned_Dataset!A:A,insights!A1025)</f>
        <v>1</v>
      </c>
    </row>
    <row r="1026" spans="1:4">
      <c r="A1026" t="s">
        <v>2532</v>
      </c>
      <c r="B1026">
        <f>AVERAGEIF(IMDB_Movies_Cleaned_Dataset!A:A,insights!A1026,IMDB_Movies_Cleaned_Dataset!I:I)</f>
        <v>6</v>
      </c>
      <c r="C1026">
        <v>0.312</v>
      </c>
      <c r="D1026">
        <f>COUNTIF(IMDB_Movies_Cleaned_Dataset!A:A,insights!A1026)</f>
        <v>2</v>
      </c>
    </row>
    <row r="1027" spans="1:4">
      <c r="A1027" t="s">
        <v>2875</v>
      </c>
      <c r="B1027">
        <f>AVERAGEIF(IMDB_Movies_Cleaned_Dataset!A:A,insights!A1027,IMDB_Movies_Cleaned_Dataset!I:I)</f>
        <v>6.5</v>
      </c>
      <c r="C1027">
        <v>0.504</v>
      </c>
      <c r="D1027">
        <f>COUNTIF(IMDB_Movies_Cleaned_Dataset!A:A,insights!A1027)</f>
        <v>2</v>
      </c>
    </row>
    <row r="1028" spans="1:4">
      <c r="A1028" t="s">
        <v>2893</v>
      </c>
      <c r="B1028">
        <f>AVERAGEIF(IMDB_Movies_Cleaned_Dataset!A:A,insights!A1028,IMDB_Movies_Cleaned_Dataset!I:I)</f>
        <v>5.0999999999999996</v>
      </c>
      <c r="C1028">
        <v>9.7000000000000003E-2</v>
      </c>
      <c r="D1028">
        <f>COUNTIF(IMDB_Movies_Cleaned_Dataset!A:A,insights!A1028)</f>
        <v>1</v>
      </c>
    </row>
    <row r="1029" spans="1:4">
      <c r="A1029" t="s">
        <v>2783</v>
      </c>
      <c r="B1029">
        <f>AVERAGEIF(IMDB_Movies_Cleaned_Dataset!A:A,insights!A1029,IMDB_Movies_Cleaned_Dataset!I:I)</f>
        <v>4.0999999999999996</v>
      </c>
      <c r="C1029">
        <v>3.5000000000000003E-2</v>
      </c>
      <c r="D1029">
        <f>COUNTIF(IMDB_Movies_Cleaned_Dataset!A:A,insights!A1029)</f>
        <v>1</v>
      </c>
    </row>
    <row r="1030" spans="1:4">
      <c r="A1030" t="s">
        <v>3923</v>
      </c>
      <c r="B1030">
        <f>AVERAGEIF(IMDB_Movies_Cleaned_Dataset!A:A,insights!A1030,IMDB_Movies_Cleaned_Dataset!I:I)</f>
        <v>4.7</v>
      </c>
      <c r="C1030">
        <v>6.6000000000000003E-2</v>
      </c>
      <c r="D1030">
        <f>COUNTIF(IMDB_Movies_Cleaned_Dataset!A:A,insights!A1030)</f>
        <v>1</v>
      </c>
    </row>
    <row r="1031" spans="1:4">
      <c r="A1031" t="s">
        <v>2914</v>
      </c>
      <c r="B1031">
        <f>AVERAGEIF(IMDB_Movies_Cleaned_Dataset!A:A,insights!A1031,IMDB_Movies_Cleaned_Dataset!I:I)</f>
        <v>6.4</v>
      </c>
      <c r="C1031">
        <v>0.46400000000000002</v>
      </c>
      <c r="D1031">
        <f>COUNTIF(IMDB_Movies_Cleaned_Dataset!A:A,insights!A1031)</f>
        <v>1</v>
      </c>
    </row>
    <row r="1032" spans="1:4">
      <c r="A1032" t="s">
        <v>3201</v>
      </c>
      <c r="B1032">
        <f>AVERAGEIF(IMDB_Movies_Cleaned_Dataset!A:A,insights!A1032,IMDB_Movies_Cleaned_Dataset!I:I)</f>
        <v>5.5</v>
      </c>
      <c r="C1032">
        <v>0.17699999999999999</v>
      </c>
      <c r="D1032">
        <f>COUNTIF(IMDB_Movies_Cleaned_Dataset!A:A,insights!A1032)</f>
        <v>1</v>
      </c>
    </row>
    <row r="1033" spans="1:4">
      <c r="A1033" t="s">
        <v>2859</v>
      </c>
      <c r="B1033">
        <f>AVERAGEIF(IMDB_Movies_Cleaned_Dataset!A:A,insights!A1033,IMDB_Movies_Cleaned_Dataset!I:I)</f>
        <v>7.35</v>
      </c>
      <c r="C1033">
        <v>0.872</v>
      </c>
      <c r="D1033">
        <f>COUNTIF(IMDB_Movies_Cleaned_Dataset!A:A,insights!A1033)</f>
        <v>2</v>
      </c>
    </row>
    <row r="1034" spans="1:4">
      <c r="A1034" t="s">
        <v>3316</v>
      </c>
      <c r="B1034">
        <f>AVERAGEIF(IMDB_Movies_Cleaned_Dataset!A:A,insights!A1034,IMDB_Movies_Cleaned_Dataset!I:I)</f>
        <v>4.9000000000000004</v>
      </c>
      <c r="C1034">
        <v>8.2000000000000003E-2</v>
      </c>
      <c r="D1034">
        <f>COUNTIF(IMDB_Movies_Cleaned_Dataset!A:A,insights!A1034)</f>
        <v>1</v>
      </c>
    </row>
    <row r="1035" spans="1:4">
      <c r="A1035" t="s">
        <v>3558</v>
      </c>
      <c r="B1035">
        <f>AVERAGEIF(IMDB_Movies_Cleaned_Dataset!A:A,insights!A1035,IMDB_Movies_Cleaned_Dataset!I:I)</f>
        <v>6</v>
      </c>
      <c r="C1035">
        <v>0.312</v>
      </c>
      <c r="D1035">
        <f>COUNTIF(IMDB_Movies_Cleaned_Dataset!A:A,insights!A1035)</f>
        <v>2</v>
      </c>
    </row>
    <row r="1036" spans="1:4">
      <c r="A1036" t="s">
        <v>3824</v>
      </c>
      <c r="B1036">
        <f>AVERAGEIF(IMDB_Movies_Cleaned_Dataset!A:A,insights!A1036,IMDB_Movies_Cleaned_Dataset!I:I)</f>
        <v>4.5</v>
      </c>
      <c r="C1036">
        <v>5.5E-2</v>
      </c>
      <c r="D1036">
        <f>COUNTIF(IMDB_Movies_Cleaned_Dataset!A:A,insights!A1036)</f>
        <v>1</v>
      </c>
    </row>
    <row r="1037" spans="1:4">
      <c r="A1037" t="s">
        <v>2509</v>
      </c>
      <c r="B1037">
        <f>AVERAGEIF(IMDB_Movies_Cleaned_Dataset!A:A,insights!A1037,IMDB_Movies_Cleaned_Dataset!I:I)</f>
        <v>6.15</v>
      </c>
      <c r="C1037">
        <v>0.38400000000000001</v>
      </c>
      <c r="D1037">
        <f>COUNTIF(IMDB_Movies_Cleaned_Dataset!A:A,insights!A1037)</f>
        <v>2</v>
      </c>
    </row>
    <row r="1038" spans="1:4">
      <c r="A1038" t="s">
        <v>4132</v>
      </c>
      <c r="B1038">
        <f>AVERAGEIF(IMDB_Movies_Cleaned_Dataset!A:A,insights!A1038,IMDB_Movies_Cleaned_Dataset!I:I)</f>
        <v>4.5999999999999996</v>
      </c>
      <c r="C1038">
        <v>5.8999999999999997E-2</v>
      </c>
      <c r="D1038">
        <f>COUNTIF(IMDB_Movies_Cleaned_Dataset!A:A,insights!A1038)</f>
        <v>1</v>
      </c>
    </row>
    <row r="1039" spans="1:4">
      <c r="A1039" t="s">
        <v>4184</v>
      </c>
      <c r="B1039">
        <f>AVERAGEIF(IMDB_Movies_Cleaned_Dataset!A:A,insights!A1039,IMDB_Movies_Cleaned_Dataset!I:I)</f>
        <v>6.2</v>
      </c>
      <c r="C1039">
        <v>0.39100000000000001</v>
      </c>
      <c r="D1039">
        <f>COUNTIF(IMDB_Movies_Cleaned_Dataset!A:A,insights!A1039)</f>
        <v>1</v>
      </c>
    </row>
    <row r="1040" spans="1:4">
      <c r="A1040" t="s">
        <v>2745</v>
      </c>
      <c r="B1040">
        <f>AVERAGEIF(IMDB_Movies_Cleaned_Dataset!A:A,insights!A1040,IMDB_Movies_Cleaned_Dataset!I:I)</f>
        <v>7.15</v>
      </c>
      <c r="C1040">
        <v>0.80500000000000005</v>
      </c>
      <c r="D1040">
        <f>COUNTIF(IMDB_Movies_Cleaned_Dataset!A:A,insights!A1040)</f>
        <v>2</v>
      </c>
    </row>
    <row r="1041" spans="1:4">
      <c r="A1041" t="s">
        <v>4101</v>
      </c>
      <c r="B1041">
        <f>AVERAGEIF(IMDB_Movies_Cleaned_Dataset!A:A,insights!A1041,IMDB_Movies_Cleaned_Dataset!I:I)</f>
        <v>6.9</v>
      </c>
      <c r="C1041">
        <v>0.68200000000000005</v>
      </c>
      <c r="D1041">
        <f>COUNTIF(IMDB_Movies_Cleaned_Dataset!A:A,insights!A1041)</f>
        <v>1</v>
      </c>
    </row>
    <row r="1042" spans="1:4">
      <c r="A1042" t="s">
        <v>4060</v>
      </c>
      <c r="B1042">
        <f>AVERAGEIF(IMDB_Movies_Cleaned_Dataset!A:A,insights!A1042,IMDB_Movies_Cleaned_Dataset!I:I)</f>
        <v>6.833333333333333</v>
      </c>
      <c r="C1042">
        <v>0.66400000000000003</v>
      </c>
      <c r="D1042">
        <f>COUNTIF(IMDB_Movies_Cleaned_Dataset!A:A,insights!A1042)</f>
        <v>3</v>
      </c>
    </row>
    <row r="1043" spans="1:4">
      <c r="A1043" t="s">
        <v>4322</v>
      </c>
      <c r="B1043">
        <f>AVERAGEIF(IMDB_Movies_Cleaned_Dataset!A:A,insights!A1043,IMDB_Movies_Cleaned_Dataset!I:I)</f>
        <v>5.6</v>
      </c>
      <c r="C1043">
        <v>0.19700000000000001</v>
      </c>
      <c r="D1043">
        <f>COUNTIF(IMDB_Movies_Cleaned_Dataset!A:A,insights!A1043)</f>
        <v>1</v>
      </c>
    </row>
    <row r="1044" spans="1:4">
      <c r="A1044" t="s">
        <v>4396</v>
      </c>
      <c r="B1044">
        <f>AVERAGEIF(IMDB_Movies_Cleaned_Dataset!A:A,insights!A1044,IMDB_Movies_Cleaned_Dataset!I:I)</f>
        <v>2.8</v>
      </c>
      <c r="C1044">
        <v>3.0000000000000001E-3</v>
      </c>
      <c r="D1044">
        <f>COUNTIF(IMDB_Movies_Cleaned_Dataset!A:A,insights!A1044)</f>
        <v>1</v>
      </c>
    </row>
    <row r="1045" spans="1:4">
      <c r="A1045" t="s">
        <v>3437</v>
      </c>
      <c r="B1045">
        <f>AVERAGEIF(IMDB_Movies_Cleaned_Dataset!A:A,insights!A1045,IMDB_Movies_Cleaned_Dataset!I:I)</f>
        <v>5.4</v>
      </c>
      <c r="C1045">
        <v>0.155</v>
      </c>
      <c r="D1045">
        <f>COUNTIF(IMDB_Movies_Cleaned_Dataset!A:A,insights!A1045)</f>
        <v>1</v>
      </c>
    </row>
    <row r="1046" spans="1:4">
      <c r="A1046" t="s">
        <v>4474</v>
      </c>
      <c r="B1046">
        <f>AVERAGEIF(IMDB_Movies_Cleaned_Dataset!A:A,insights!A1046,IMDB_Movies_Cleaned_Dataset!I:I)</f>
        <v>5.0999999999999996</v>
      </c>
      <c r="C1046">
        <v>9.7000000000000003E-2</v>
      </c>
      <c r="D1046">
        <f>COUNTIF(IMDB_Movies_Cleaned_Dataset!A:A,insights!A1046)</f>
        <v>1</v>
      </c>
    </row>
    <row r="1047" spans="1:4">
      <c r="A1047" t="s">
        <v>2345</v>
      </c>
      <c r="B1047">
        <f>AVERAGEIF(IMDB_Movies_Cleaned_Dataset!A:A,insights!A1047,IMDB_Movies_Cleaned_Dataset!I:I)</f>
        <v>7.2</v>
      </c>
      <c r="C1047">
        <v>0.81200000000000006</v>
      </c>
      <c r="D1047">
        <f>COUNTIF(IMDB_Movies_Cleaned_Dataset!A:A,insights!A1047)</f>
        <v>2</v>
      </c>
    </row>
    <row r="1048" spans="1:4">
      <c r="A1048" t="s">
        <v>4029</v>
      </c>
      <c r="B1048">
        <f>AVERAGEIF(IMDB_Movies_Cleaned_Dataset!A:A,insights!A1048,IMDB_Movies_Cleaned_Dataset!I:I)</f>
        <v>6.4799999999999995</v>
      </c>
      <c r="C1048">
        <v>0.503</v>
      </c>
      <c r="D1048">
        <f>COUNTIF(IMDB_Movies_Cleaned_Dataset!A:A,insights!A1048)</f>
        <v>5</v>
      </c>
    </row>
    <row r="1049" spans="1:4">
      <c r="A1049" t="s">
        <v>2224</v>
      </c>
      <c r="B1049">
        <f>AVERAGEIF(IMDB_Movies_Cleaned_Dataset!A:A,insights!A1049,IMDB_Movies_Cleaned_Dataset!I:I)</f>
        <v>5.45</v>
      </c>
      <c r="C1049">
        <v>0.17199999999999999</v>
      </c>
      <c r="D1049">
        <f>COUNTIF(IMDB_Movies_Cleaned_Dataset!A:A,insights!A1049)</f>
        <v>2</v>
      </c>
    </row>
    <row r="1050" spans="1:4">
      <c r="A1050" t="s">
        <v>5134</v>
      </c>
      <c r="B1050">
        <f>AVERAGEIF(IMDB_Movies_Cleaned_Dataset!A:A,insights!A1050,IMDB_Movies_Cleaned_Dataset!I:I)</f>
        <v>4.9000000000000004</v>
      </c>
      <c r="C1050">
        <v>8.2000000000000003E-2</v>
      </c>
      <c r="D1050">
        <f>COUNTIF(IMDB_Movies_Cleaned_Dataset!A:A,insights!A1050)</f>
        <v>1</v>
      </c>
    </row>
    <row r="1051" spans="1:4">
      <c r="A1051" t="s">
        <v>4703</v>
      </c>
      <c r="B1051">
        <f>AVERAGEIF(IMDB_Movies_Cleaned_Dataset!A:A,insights!A1051,IMDB_Movies_Cleaned_Dataset!I:I)</f>
        <v>5.6</v>
      </c>
      <c r="C1051">
        <v>0.19700000000000001</v>
      </c>
      <c r="D1051">
        <f>COUNTIF(IMDB_Movies_Cleaned_Dataset!A:A,insights!A1051)</f>
        <v>1</v>
      </c>
    </row>
    <row r="1052" spans="1:4">
      <c r="A1052" t="s">
        <v>3591</v>
      </c>
      <c r="B1052">
        <f>AVERAGEIF(IMDB_Movies_Cleaned_Dataset!A:A,insights!A1052,IMDB_Movies_Cleaned_Dataset!I:I)</f>
        <v>7.6</v>
      </c>
      <c r="C1052">
        <v>0.91500000000000004</v>
      </c>
      <c r="D1052">
        <f>COUNTIF(IMDB_Movies_Cleaned_Dataset!A:A,insights!A1052)</f>
        <v>2</v>
      </c>
    </row>
    <row r="1053" spans="1:4">
      <c r="A1053" t="s">
        <v>4601</v>
      </c>
      <c r="B1053">
        <f>AVERAGEIF(IMDB_Movies_Cleaned_Dataset!A:A,insights!A1053,IMDB_Movies_Cleaned_Dataset!I:I)</f>
        <v>5.3</v>
      </c>
      <c r="C1053">
        <v>0.13</v>
      </c>
      <c r="D1053">
        <f>COUNTIF(IMDB_Movies_Cleaned_Dataset!A:A,insights!A1053)</f>
        <v>1</v>
      </c>
    </row>
    <row r="1054" spans="1:4">
      <c r="A1054" t="s">
        <v>1247</v>
      </c>
      <c r="B1054">
        <f>AVERAGEIF(IMDB_Movies_Cleaned_Dataset!A:A,insights!A1054,IMDB_Movies_Cleaned_Dataset!I:I)</f>
        <v>6.5500000000000007</v>
      </c>
      <c r="C1054">
        <v>0.54200000000000004</v>
      </c>
      <c r="D1054">
        <f>COUNTIF(IMDB_Movies_Cleaned_Dataset!A:A,insights!A1054)</f>
        <v>4</v>
      </c>
    </row>
    <row r="1055" spans="1:4">
      <c r="A1055" t="s">
        <v>4871</v>
      </c>
      <c r="B1055">
        <f>AVERAGEIF(IMDB_Movies_Cleaned_Dataset!A:A,insights!A1055,IMDB_Movies_Cleaned_Dataset!I:I)</f>
        <v>5.3</v>
      </c>
      <c r="C1055">
        <v>0.13</v>
      </c>
      <c r="D1055">
        <f>COUNTIF(IMDB_Movies_Cleaned_Dataset!A:A,insights!A1055)</f>
        <v>1</v>
      </c>
    </row>
    <row r="1056" spans="1:4">
      <c r="A1056" t="s">
        <v>1157</v>
      </c>
      <c r="B1056">
        <f>AVERAGEIF(IMDB_Movies_Cleaned_Dataset!A:A,insights!A1056,IMDB_Movies_Cleaned_Dataset!I:I)</f>
        <v>5.6</v>
      </c>
      <c r="C1056">
        <v>0.19700000000000001</v>
      </c>
      <c r="D1056">
        <f>COUNTIF(IMDB_Movies_Cleaned_Dataset!A:A,insights!A1056)</f>
        <v>2</v>
      </c>
    </row>
    <row r="1057" spans="1:4">
      <c r="A1057" t="s">
        <v>5024</v>
      </c>
      <c r="B1057">
        <f>AVERAGEIF(IMDB_Movies_Cleaned_Dataset!A:A,insights!A1057,IMDB_Movies_Cleaned_Dataset!I:I)</f>
        <v>6.5</v>
      </c>
      <c r="C1057">
        <v>0.504</v>
      </c>
      <c r="D1057">
        <f>COUNTIF(IMDB_Movies_Cleaned_Dataset!A:A,insights!A1057)</f>
        <v>1</v>
      </c>
    </row>
    <row r="1058" spans="1:4">
      <c r="A1058" t="s">
        <v>5436</v>
      </c>
      <c r="B1058">
        <f>AVERAGEIF(IMDB_Movies_Cleaned_Dataset!A:A,insights!A1058,IMDB_Movies_Cleaned_Dataset!I:I)</f>
        <v>6.2</v>
      </c>
      <c r="C1058">
        <v>0.39100000000000001</v>
      </c>
      <c r="D1058">
        <f>COUNTIF(IMDB_Movies_Cleaned_Dataset!A:A,insights!A1058)</f>
        <v>1</v>
      </c>
    </row>
    <row r="1059" spans="1:4">
      <c r="A1059" t="s">
        <v>2051</v>
      </c>
      <c r="B1059">
        <f>AVERAGEIF(IMDB_Movies_Cleaned_Dataset!A:A,insights!A1059,IMDB_Movies_Cleaned_Dataset!I:I)</f>
        <v>7</v>
      </c>
      <c r="C1059">
        <v>0.72299999999999998</v>
      </c>
      <c r="D1059">
        <f>COUNTIF(IMDB_Movies_Cleaned_Dataset!A:A,insights!A1059)</f>
        <v>2</v>
      </c>
    </row>
    <row r="1060" spans="1:4">
      <c r="A1060" t="s">
        <v>1330</v>
      </c>
      <c r="B1060">
        <f>AVERAGEIF(IMDB_Movies_Cleaned_Dataset!A:A,insights!A1060,IMDB_Movies_Cleaned_Dataset!I:I)</f>
        <v>6.8599999999999994</v>
      </c>
      <c r="C1060">
        <v>0.67700000000000005</v>
      </c>
      <c r="D1060">
        <f>COUNTIF(IMDB_Movies_Cleaned_Dataset!A:A,insights!A1060)</f>
        <v>5</v>
      </c>
    </row>
    <row r="1061" spans="1:4">
      <c r="A1061" t="s">
        <v>5247</v>
      </c>
      <c r="B1061">
        <f>AVERAGEIF(IMDB_Movies_Cleaned_Dataset!A:A,insights!A1061,IMDB_Movies_Cleaned_Dataset!I:I)</f>
        <v>5.3</v>
      </c>
      <c r="C1061">
        <v>0.13</v>
      </c>
      <c r="D1061">
        <f>COUNTIF(IMDB_Movies_Cleaned_Dataset!A:A,insights!A1061)</f>
        <v>1</v>
      </c>
    </row>
    <row r="1062" spans="1:4">
      <c r="A1062" t="s">
        <v>5245</v>
      </c>
      <c r="B1062">
        <f>AVERAGEIF(IMDB_Movies_Cleaned_Dataset!A:A,insights!A1062,IMDB_Movies_Cleaned_Dataset!I:I)</f>
        <v>6.3</v>
      </c>
      <c r="C1062">
        <v>0.42299999999999999</v>
      </c>
      <c r="D1062">
        <f>COUNTIF(IMDB_Movies_Cleaned_Dataset!A:A,insights!A1062)</f>
        <v>1</v>
      </c>
    </row>
    <row r="1063" spans="1:4">
      <c r="A1063" t="s">
        <v>4613</v>
      </c>
      <c r="B1063">
        <f>AVERAGEIF(IMDB_Movies_Cleaned_Dataset!A:A,insights!A1063,IMDB_Movies_Cleaned_Dataset!I:I)</f>
        <v>8.3000000000000007</v>
      </c>
      <c r="C1063">
        <v>0.99</v>
      </c>
      <c r="D1063">
        <f>COUNTIF(IMDB_Movies_Cleaned_Dataset!A:A,insights!A1063)</f>
        <v>1</v>
      </c>
    </row>
    <row r="1064" spans="1:4">
      <c r="A1064" t="s">
        <v>5348</v>
      </c>
      <c r="B1064">
        <f>AVERAGEIF(IMDB_Movies_Cleaned_Dataset!A:A,insights!A1064,IMDB_Movies_Cleaned_Dataset!I:I)</f>
        <v>6.4</v>
      </c>
      <c r="C1064">
        <v>0.46400000000000002</v>
      </c>
      <c r="D1064">
        <f>COUNTIF(IMDB_Movies_Cleaned_Dataset!A:A,insights!A1064)</f>
        <v>1</v>
      </c>
    </row>
    <row r="1065" spans="1:4">
      <c r="A1065" t="s">
        <v>5357</v>
      </c>
      <c r="B1065">
        <f>AVERAGEIF(IMDB_Movies_Cleaned_Dataset!A:A,insights!A1065,IMDB_Movies_Cleaned_Dataset!I:I)</f>
        <v>6.9</v>
      </c>
      <c r="C1065">
        <v>0.68200000000000005</v>
      </c>
      <c r="D1065">
        <f>COUNTIF(IMDB_Movies_Cleaned_Dataset!A:A,insights!A1065)</f>
        <v>1</v>
      </c>
    </row>
    <row r="1066" spans="1:4">
      <c r="A1066" t="s">
        <v>6368</v>
      </c>
      <c r="B1066">
        <f>AVERAGEIF(IMDB_Movies_Cleaned_Dataset!A:A,insights!A1066,IMDB_Movies_Cleaned_Dataset!I:I)</f>
        <v>6.2</v>
      </c>
      <c r="C1066">
        <v>0.39100000000000001</v>
      </c>
      <c r="D1066">
        <f>COUNTIF(IMDB_Movies_Cleaned_Dataset!A:A,insights!A1066)</f>
        <v>1</v>
      </c>
    </row>
    <row r="1067" spans="1:4">
      <c r="A1067" t="s">
        <v>5387</v>
      </c>
      <c r="B1067">
        <f>AVERAGEIF(IMDB_Movies_Cleaned_Dataset!A:A,insights!A1067,IMDB_Movies_Cleaned_Dataset!I:I)</f>
        <v>5.0999999999999996</v>
      </c>
      <c r="C1067">
        <v>9.7000000000000003E-2</v>
      </c>
      <c r="D1067">
        <f>COUNTIF(IMDB_Movies_Cleaned_Dataset!A:A,insights!A1067)</f>
        <v>1</v>
      </c>
    </row>
    <row r="1068" spans="1:4">
      <c r="A1068" t="s">
        <v>4857</v>
      </c>
      <c r="B1068">
        <f>AVERAGEIF(IMDB_Movies_Cleaned_Dataset!A:A,insights!A1068,IMDB_Movies_Cleaned_Dataset!I:I)</f>
        <v>5.6333333333333329</v>
      </c>
      <c r="C1068">
        <v>0.221</v>
      </c>
      <c r="D1068">
        <f>COUNTIF(IMDB_Movies_Cleaned_Dataset!A:A,insights!A1068)</f>
        <v>3</v>
      </c>
    </row>
    <row r="1069" spans="1:4">
      <c r="A1069" t="s">
        <v>5391</v>
      </c>
      <c r="B1069">
        <f>AVERAGEIF(IMDB_Movies_Cleaned_Dataset!A:A,insights!A1069,IMDB_Movies_Cleaned_Dataset!I:I)</f>
        <v>5.9</v>
      </c>
      <c r="C1069">
        <v>0.27100000000000002</v>
      </c>
      <c r="D1069">
        <f>COUNTIF(IMDB_Movies_Cleaned_Dataset!A:A,insights!A1069)</f>
        <v>1</v>
      </c>
    </row>
    <row r="1070" spans="1:4">
      <c r="A1070" t="s">
        <v>1030</v>
      </c>
      <c r="B1070">
        <f>AVERAGEIF(IMDB_Movies_Cleaned_Dataset!A:A,insights!A1070,IMDB_Movies_Cleaned_Dataset!I:I)</f>
        <v>5.7</v>
      </c>
      <c r="C1070">
        <v>0.23100000000000001</v>
      </c>
      <c r="D1070">
        <f>COUNTIF(IMDB_Movies_Cleaned_Dataset!A:A,insights!A1070)</f>
        <v>1</v>
      </c>
    </row>
    <row r="1071" spans="1:4">
      <c r="A1071" t="s">
        <v>4156</v>
      </c>
      <c r="B1071">
        <f>AVERAGEIF(IMDB_Movies_Cleaned_Dataset!A:A,insights!A1071,IMDB_Movies_Cleaned_Dataset!I:I)</f>
        <v>7.5</v>
      </c>
      <c r="C1071">
        <v>0.89300000000000002</v>
      </c>
      <c r="D1071">
        <f>COUNTIF(IMDB_Movies_Cleaned_Dataset!A:A,insights!A1071)</f>
        <v>1</v>
      </c>
    </row>
    <row r="1072" spans="1:4">
      <c r="A1072" t="s">
        <v>4463</v>
      </c>
      <c r="B1072">
        <f>AVERAGEIF(IMDB_Movies_Cleaned_Dataset!A:A,insights!A1072,IMDB_Movies_Cleaned_Dataset!I:I)</f>
        <v>7.5</v>
      </c>
      <c r="C1072">
        <v>0.89300000000000002</v>
      </c>
      <c r="D1072">
        <f>COUNTIF(IMDB_Movies_Cleaned_Dataset!A:A,insights!A1072)</f>
        <v>3</v>
      </c>
    </row>
    <row r="1073" spans="1:4">
      <c r="A1073" t="s">
        <v>549</v>
      </c>
      <c r="B1073">
        <f>AVERAGEIF(IMDB_Movies_Cleaned_Dataset!A:A,insights!A1073,IMDB_Movies_Cleaned_Dataset!I:I)</f>
        <v>5.5</v>
      </c>
      <c r="C1073">
        <v>0.17699999999999999</v>
      </c>
      <c r="D1073">
        <f>COUNTIF(IMDB_Movies_Cleaned_Dataset!A:A,insights!A1073)</f>
        <v>1</v>
      </c>
    </row>
    <row r="1074" spans="1:4">
      <c r="A1074" t="s">
        <v>1848</v>
      </c>
      <c r="B1074">
        <f>AVERAGEIF(IMDB_Movies_Cleaned_Dataset!A:A,insights!A1074,IMDB_Movies_Cleaned_Dataset!I:I)</f>
        <v>5.0999999999999996</v>
      </c>
      <c r="C1074">
        <v>9.7000000000000003E-2</v>
      </c>
      <c r="D1074">
        <f>COUNTIF(IMDB_Movies_Cleaned_Dataset!A:A,insights!A1074)</f>
        <v>2</v>
      </c>
    </row>
    <row r="1075" spans="1:4">
      <c r="A1075" t="s">
        <v>170</v>
      </c>
      <c r="B1075">
        <f>AVERAGEIF(IMDB_Movies_Cleaned_Dataset!A:A,insights!A1075,IMDB_Movies_Cleaned_Dataset!I:I)</f>
        <v>6.95</v>
      </c>
      <c r="C1075">
        <v>0.71599999999999997</v>
      </c>
      <c r="D1075">
        <f>COUNTIF(IMDB_Movies_Cleaned_Dataset!A:A,insights!A1075)</f>
        <v>2</v>
      </c>
    </row>
    <row r="1076" spans="1:4">
      <c r="A1076" t="s">
        <v>2069</v>
      </c>
      <c r="B1076">
        <f>AVERAGEIF(IMDB_Movies_Cleaned_Dataset!A:A,insights!A1076,IMDB_Movies_Cleaned_Dataset!I:I)</f>
        <v>6.4</v>
      </c>
      <c r="C1076">
        <v>0.46400000000000002</v>
      </c>
      <c r="D1076">
        <f>COUNTIF(IMDB_Movies_Cleaned_Dataset!A:A,insights!A1076)</f>
        <v>4</v>
      </c>
    </row>
    <row r="1077" spans="1:4">
      <c r="A1077" t="s">
        <v>3363</v>
      </c>
      <c r="B1077">
        <f>AVERAGEIF(IMDB_Movies_Cleaned_Dataset!A:A,insights!A1077,IMDB_Movies_Cleaned_Dataset!I:I)</f>
        <v>6</v>
      </c>
      <c r="C1077">
        <v>0.312</v>
      </c>
      <c r="D1077">
        <f>COUNTIF(IMDB_Movies_Cleaned_Dataset!A:A,insights!A1077)</f>
        <v>1</v>
      </c>
    </row>
    <row r="1078" spans="1:4">
      <c r="A1078" t="s">
        <v>3216</v>
      </c>
      <c r="B1078">
        <f>AVERAGEIF(IMDB_Movies_Cleaned_Dataset!A:A,insights!A1078,IMDB_Movies_Cleaned_Dataset!I:I)</f>
        <v>6.9</v>
      </c>
      <c r="C1078">
        <v>0.68200000000000005</v>
      </c>
      <c r="D1078">
        <f>COUNTIF(IMDB_Movies_Cleaned_Dataset!A:A,insights!A1078)</f>
        <v>1</v>
      </c>
    </row>
    <row r="1079" spans="1:4">
      <c r="A1079" t="s">
        <v>1841</v>
      </c>
      <c r="B1079">
        <f>AVERAGEIF(IMDB_Movies_Cleaned_Dataset!A:A,insights!A1079,IMDB_Movies_Cleaned_Dataset!I:I)</f>
        <v>6.1</v>
      </c>
      <c r="C1079">
        <v>0.35099999999999998</v>
      </c>
      <c r="D1079">
        <f>COUNTIF(IMDB_Movies_Cleaned_Dataset!A:A,insights!A1079)</f>
        <v>2</v>
      </c>
    </row>
    <row r="1080" spans="1:4">
      <c r="A1080" t="s">
        <v>3299</v>
      </c>
      <c r="B1080">
        <f>AVERAGEIF(IMDB_Movies_Cleaned_Dataset!A:A,insights!A1080,IMDB_Movies_Cleaned_Dataset!I:I)</f>
        <v>4.4000000000000004</v>
      </c>
      <c r="C1080">
        <v>0.05</v>
      </c>
      <c r="D1080">
        <f>COUNTIF(IMDB_Movies_Cleaned_Dataset!A:A,insights!A1080)</f>
        <v>1</v>
      </c>
    </row>
    <row r="1081" spans="1:4">
      <c r="A1081" t="s">
        <v>4235</v>
      </c>
      <c r="B1081">
        <f>AVERAGEIF(IMDB_Movies_Cleaned_Dataset!A:A,insights!A1081,IMDB_Movies_Cleaned_Dataset!I:I)</f>
        <v>7</v>
      </c>
      <c r="C1081">
        <v>0.72299999999999998</v>
      </c>
      <c r="D1081">
        <f>COUNTIF(IMDB_Movies_Cleaned_Dataset!A:A,insights!A1081)</f>
        <v>1</v>
      </c>
    </row>
    <row r="1082" spans="1:4">
      <c r="A1082" t="s">
        <v>4490</v>
      </c>
      <c r="B1082">
        <f>AVERAGEIF(IMDB_Movies_Cleaned_Dataset!A:A,insights!A1082,IMDB_Movies_Cleaned_Dataset!I:I)</f>
        <v>5.4</v>
      </c>
      <c r="C1082">
        <v>0.155</v>
      </c>
      <c r="D1082">
        <f>COUNTIF(IMDB_Movies_Cleaned_Dataset!A:A,insights!A1082)</f>
        <v>1</v>
      </c>
    </row>
    <row r="1083" spans="1:4">
      <c r="A1083" t="s">
        <v>1463</v>
      </c>
      <c r="B1083">
        <f>AVERAGEIF(IMDB_Movies_Cleaned_Dataset!A:A,insights!A1083,IMDB_Movies_Cleaned_Dataset!I:I)</f>
        <v>7.55</v>
      </c>
      <c r="C1083">
        <v>0.90900000000000003</v>
      </c>
      <c r="D1083">
        <f>COUNTIF(IMDB_Movies_Cleaned_Dataset!A:A,insights!A1083)</f>
        <v>2</v>
      </c>
    </row>
    <row r="1084" spans="1:4">
      <c r="A1084" t="s">
        <v>4624</v>
      </c>
      <c r="B1084">
        <f>AVERAGEIF(IMDB_Movies_Cleaned_Dataset!A:A,insights!A1084,IMDB_Movies_Cleaned_Dataset!I:I)</f>
        <v>6.0500000000000007</v>
      </c>
      <c r="C1084">
        <v>0.34399999999999997</v>
      </c>
      <c r="D1084">
        <f>COUNTIF(IMDB_Movies_Cleaned_Dataset!A:A,insights!A1084)</f>
        <v>2</v>
      </c>
    </row>
    <row r="1085" spans="1:4">
      <c r="A1085" t="s">
        <v>5098</v>
      </c>
      <c r="B1085">
        <f>AVERAGEIF(IMDB_Movies_Cleaned_Dataset!A:A,insights!A1085,IMDB_Movies_Cleaned_Dataset!I:I)</f>
        <v>3.9</v>
      </c>
      <c r="C1085">
        <v>2.7E-2</v>
      </c>
      <c r="D1085">
        <f>COUNTIF(IMDB_Movies_Cleaned_Dataset!A:A,insights!A1085)</f>
        <v>1</v>
      </c>
    </row>
    <row r="1086" spans="1:4">
      <c r="A1086" t="s">
        <v>5242</v>
      </c>
      <c r="B1086">
        <f>AVERAGEIF(IMDB_Movies_Cleaned_Dataset!A:A,insights!A1086,IMDB_Movies_Cleaned_Dataset!I:I)</f>
        <v>6.5</v>
      </c>
      <c r="C1086">
        <v>0.504</v>
      </c>
      <c r="D1086">
        <f>COUNTIF(IMDB_Movies_Cleaned_Dataset!A:A,insights!A1086)</f>
        <v>1</v>
      </c>
    </row>
    <row r="1087" spans="1:4">
      <c r="A1087" t="s">
        <v>2757</v>
      </c>
      <c r="B1087">
        <f>AVERAGEIF(IMDB_Movies_Cleaned_Dataset!A:A,insights!A1087,IMDB_Movies_Cleaned_Dataset!I:I)</f>
        <v>7.1</v>
      </c>
      <c r="C1087">
        <v>0.77200000000000002</v>
      </c>
      <c r="D1087">
        <f>COUNTIF(IMDB_Movies_Cleaned_Dataset!A:A,insights!A1087)</f>
        <v>2</v>
      </c>
    </row>
    <row r="1088" spans="1:4">
      <c r="A1088" t="s">
        <v>1478</v>
      </c>
      <c r="B1088">
        <f>AVERAGEIF(IMDB_Movies_Cleaned_Dataset!A:A,insights!A1088,IMDB_Movies_Cleaned_Dataset!I:I)</f>
        <v>6.3</v>
      </c>
      <c r="C1088">
        <v>0.42299999999999999</v>
      </c>
      <c r="D1088">
        <f>COUNTIF(IMDB_Movies_Cleaned_Dataset!A:A,insights!A1088)</f>
        <v>2</v>
      </c>
    </row>
    <row r="1089" spans="1:4">
      <c r="A1089" t="s">
        <v>1554</v>
      </c>
      <c r="B1089">
        <f>AVERAGEIF(IMDB_Movies_Cleaned_Dataset!A:A,insights!A1089,IMDB_Movies_Cleaned_Dataset!I:I)</f>
        <v>6.8</v>
      </c>
      <c r="C1089">
        <v>0.63800000000000001</v>
      </c>
      <c r="D1089">
        <f>COUNTIF(IMDB_Movies_Cleaned_Dataset!A:A,insights!A1089)</f>
        <v>1</v>
      </c>
    </row>
    <row r="1090" spans="1:4">
      <c r="A1090" t="s">
        <v>1579</v>
      </c>
      <c r="B1090">
        <f>AVERAGEIF(IMDB_Movies_Cleaned_Dataset!A:A,insights!A1090,IMDB_Movies_Cleaned_Dataset!I:I)</f>
        <v>7.3</v>
      </c>
      <c r="C1090">
        <v>0.84899999999999998</v>
      </c>
      <c r="D1090">
        <f>COUNTIF(IMDB_Movies_Cleaned_Dataset!A:A,insights!A1090)</f>
        <v>1</v>
      </c>
    </row>
    <row r="1091" spans="1:4">
      <c r="A1091" t="s">
        <v>2242</v>
      </c>
      <c r="B1091">
        <f>AVERAGEIF(IMDB_Movies_Cleaned_Dataset!A:A,insights!A1091,IMDB_Movies_Cleaned_Dataset!I:I)</f>
        <v>5.9</v>
      </c>
      <c r="C1091">
        <v>0.27100000000000002</v>
      </c>
      <c r="D1091">
        <f>COUNTIF(IMDB_Movies_Cleaned_Dataset!A:A,insights!A1091)</f>
        <v>1</v>
      </c>
    </row>
    <row r="1092" spans="1:4">
      <c r="A1092" t="s">
        <v>2045</v>
      </c>
      <c r="B1092">
        <f>AVERAGEIF(IMDB_Movies_Cleaned_Dataset!A:A,insights!A1092,IMDB_Movies_Cleaned_Dataset!I:I)</f>
        <v>6.1</v>
      </c>
      <c r="C1092">
        <v>0.35099999999999998</v>
      </c>
      <c r="D1092">
        <f>COUNTIF(IMDB_Movies_Cleaned_Dataset!A:A,insights!A1092)</f>
        <v>1</v>
      </c>
    </row>
    <row r="1093" spans="1:4">
      <c r="A1093" t="s">
        <v>5240</v>
      </c>
      <c r="B1093">
        <f>AVERAGEIF(IMDB_Movies_Cleaned_Dataset!A:A,insights!A1093,IMDB_Movies_Cleaned_Dataset!I:I)</f>
        <v>7.7</v>
      </c>
      <c r="C1093">
        <v>0.94</v>
      </c>
      <c r="D1093">
        <f>COUNTIF(IMDB_Movies_Cleaned_Dataset!A:A,insights!A1093)</f>
        <v>1</v>
      </c>
    </row>
    <row r="1094" spans="1:4">
      <c r="A1094" t="s">
        <v>1414</v>
      </c>
      <c r="B1094">
        <f>AVERAGEIF(IMDB_Movies_Cleaned_Dataset!A:A,insights!A1094,IMDB_Movies_Cleaned_Dataset!I:I)</f>
        <v>4.0999999999999996</v>
      </c>
      <c r="C1094">
        <v>3.5000000000000003E-2</v>
      </c>
      <c r="D1094">
        <f>COUNTIF(IMDB_Movies_Cleaned_Dataset!A:A,insights!A1094)</f>
        <v>2</v>
      </c>
    </row>
    <row r="1095" spans="1:4">
      <c r="A1095" t="s">
        <v>2361</v>
      </c>
      <c r="B1095">
        <f>AVERAGEIF(IMDB_Movies_Cleaned_Dataset!A:A,insights!A1095,IMDB_Movies_Cleaned_Dataset!I:I)</f>
        <v>6.1</v>
      </c>
      <c r="C1095">
        <v>0.35099999999999998</v>
      </c>
      <c r="D1095">
        <f>COUNTIF(IMDB_Movies_Cleaned_Dataset!A:A,insights!A1095)</f>
        <v>1</v>
      </c>
    </row>
    <row r="1096" spans="1:4">
      <c r="A1096" t="s">
        <v>2393</v>
      </c>
      <c r="B1096">
        <f>AVERAGEIF(IMDB_Movies_Cleaned_Dataset!A:A,insights!A1096,IMDB_Movies_Cleaned_Dataset!I:I)</f>
        <v>5.9</v>
      </c>
      <c r="C1096">
        <v>0.27100000000000002</v>
      </c>
      <c r="D1096">
        <f>COUNTIF(IMDB_Movies_Cleaned_Dataset!A:A,insights!A1096)</f>
        <v>1</v>
      </c>
    </row>
    <row r="1097" spans="1:4">
      <c r="A1097" t="s">
        <v>2272</v>
      </c>
      <c r="B1097">
        <f>AVERAGEIF(IMDB_Movies_Cleaned_Dataset!A:A,insights!A1097,IMDB_Movies_Cleaned_Dataset!I:I)</f>
        <v>5.7</v>
      </c>
      <c r="C1097">
        <v>0.23100000000000001</v>
      </c>
      <c r="D1097">
        <f>COUNTIF(IMDB_Movies_Cleaned_Dataset!A:A,insights!A1097)</f>
        <v>1</v>
      </c>
    </row>
    <row r="1098" spans="1:4">
      <c r="A1098" t="s">
        <v>1318</v>
      </c>
      <c r="B1098">
        <f>AVERAGEIF(IMDB_Movies_Cleaned_Dataset!A:A,insights!A1098,IMDB_Movies_Cleaned_Dataset!I:I)</f>
        <v>5.75</v>
      </c>
      <c r="C1098">
        <v>0.247</v>
      </c>
      <c r="D1098">
        <f>COUNTIF(IMDB_Movies_Cleaned_Dataset!A:A,insights!A1098)</f>
        <v>2</v>
      </c>
    </row>
    <row r="1099" spans="1:4">
      <c r="A1099" t="s">
        <v>2580</v>
      </c>
      <c r="B1099">
        <f>AVERAGEIF(IMDB_Movies_Cleaned_Dataset!A:A,insights!A1099,IMDB_Movies_Cleaned_Dataset!I:I)</f>
        <v>7.7</v>
      </c>
      <c r="C1099">
        <v>0.94</v>
      </c>
      <c r="D1099">
        <f>COUNTIF(IMDB_Movies_Cleaned_Dataset!A:A,insights!A1099)</f>
        <v>1</v>
      </c>
    </row>
    <row r="1100" spans="1:4">
      <c r="A1100" t="s">
        <v>2219</v>
      </c>
      <c r="B1100">
        <f>AVERAGEIF(IMDB_Movies_Cleaned_Dataset!A:A,insights!A1100,IMDB_Movies_Cleaned_Dataset!I:I)</f>
        <v>5.1999999999999993</v>
      </c>
      <c r="C1100">
        <v>0.112</v>
      </c>
      <c r="D1100">
        <f>COUNTIF(IMDB_Movies_Cleaned_Dataset!A:A,insights!A1100)</f>
        <v>2</v>
      </c>
    </row>
    <row r="1101" spans="1:4">
      <c r="A1101" t="s">
        <v>3460</v>
      </c>
      <c r="B1101">
        <f>AVERAGEIF(IMDB_Movies_Cleaned_Dataset!A:A,insights!A1101,IMDB_Movies_Cleaned_Dataset!I:I)</f>
        <v>6.1499999999999995</v>
      </c>
      <c r="C1101">
        <v>0.38300000000000001</v>
      </c>
      <c r="D1101">
        <f>COUNTIF(IMDB_Movies_Cleaned_Dataset!A:A,insights!A1101)</f>
        <v>4</v>
      </c>
    </row>
    <row r="1102" spans="1:4">
      <c r="A1102" t="s">
        <v>4531</v>
      </c>
      <c r="B1102">
        <f>AVERAGEIF(IMDB_Movies_Cleaned_Dataset!A:A,insights!A1102,IMDB_Movies_Cleaned_Dataset!I:I)</f>
        <v>4.5999999999999996</v>
      </c>
      <c r="C1102">
        <v>5.8999999999999997E-2</v>
      </c>
      <c r="D1102">
        <f>COUNTIF(IMDB_Movies_Cleaned_Dataset!A:A,insights!A1102)</f>
        <v>2</v>
      </c>
    </row>
    <row r="1103" spans="1:4">
      <c r="A1103" t="s">
        <v>3286</v>
      </c>
      <c r="B1103">
        <f>AVERAGEIF(IMDB_Movies_Cleaned_Dataset!A:A,insights!A1103,IMDB_Movies_Cleaned_Dataset!I:I)</f>
        <v>8.3000000000000007</v>
      </c>
      <c r="C1103">
        <v>0.99</v>
      </c>
      <c r="D1103">
        <f>COUNTIF(IMDB_Movies_Cleaned_Dataset!A:A,insights!A1103)</f>
        <v>1</v>
      </c>
    </row>
    <row r="1104" spans="1:4">
      <c r="A1104" t="s">
        <v>4278</v>
      </c>
      <c r="B1104">
        <f>AVERAGEIF(IMDB_Movies_Cleaned_Dataset!A:A,insights!A1104,IMDB_Movies_Cleaned_Dataset!I:I)</f>
        <v>6.4</v>
      </c>
      <c r="C1104">
        <v>0.46400000000000002</v>
      </c>
      <c r="D1104">
        <f>COUNTIF(IMDB_Movies_Cleaned_Dataset!A:A,insights!A1104)</f>
        <v>1</v>
      </c>
    </row>
    <row r="1105" spans="1:4">
      <c r="A1105" t="s">
        <v>3538</v>
      </c>
      <c r="B1105">
        <f>AVERAGEIF(IMDB_Movies_Cleaned_Dataset!A:A,insights!A1105,IMDB_Movies_Cleaned_Dataset!I:I)</f>
        <v>6.333333333333333</v>
      </c>
      <c r="C1105">
        <v>0.45300000000000001</v>
      </c>
      <c r="D1105">
        <f>COUNTIF(IMDB_Movies_Cleaned_Dataset!A:A,insights!A1105)</f>
        <v>3</v>
      </c>
    </row>
    <row r="1106" spans="1:4">
      <c r="A1106" t="s">
        <v>4729</v>
      </c>
      <c r="B1106">
        <f>AVERAGEIF(IMDB_Movies_Cleaned_Dataset!A:A,insights!A1106,IMDB_Movies_Cleaned_Dataset!I:I)</f>
        <v>6</v>
      </c>
      <c r="C1106">
        <v>0.312</v>
      </c>
      <c r="D1106">
        <f>COUNTIF(IMDB_Movies_Cleaned_Dataset!A:A,insights!A1106)</f>
        <v>1</v>
      </c>
    </row>
    <row r="1107" spans="1:4">
      <c r="A1107" t="s">
        <v>3083</v>
      </c>
      <c r="B1107">
        <f>AVERAGEIF(IMDB_Movies_Cleaned_Dataset!A:A,insights!A1107,IMDB_Movies_Cleaned_Dataset!I:I)</f>
        <v>5.8</v>
      </c>
      <c r="C1107">
        <v>0.251</v>
      </c>
      <c r="D1107">
        <f>COUNTIF(IMDB_Movies_Cleaned_Dataset!A:A,insights!A1107)</f>
        <v>1</v>
      </c>
    </row>
    <row r="1108" spans="1:4">
      <c r="A1108" t="s">
        <v>4812</v>
      </c>
      <c r="B1108">
        <f>AVERAGEIF(IMDB_Movies_Cleaned_Dataset!A:A,insights!A1108,IMDB_Movies_Cleaned_Dataset!I:I)</f>
        <v>5.6</v>
      </c>
      <c r="C1108">
        <v>0.19700000000000001</v>
      </c>
      <c r="D1108">
        <f>COUNTIF(IMDB_Movies_Cleaned_Dataset!A:A,insights!A1108)</f>
        <v>1</v>
      </c>
    </row>
    <row r="1109" spans="1:4">
      <c r="A1109" t="s">
        <v>4826</v>
      </c>
      <c r="B1109">
        <f>AVERAGEIF(IMDB_Movies_Cleaned_Dataset!A:A,insights!A1109,IMDB_Movies_Cleaned_Dataset!I:I)</f>
        <v>6.1</v>
      </c>
      <c r="C1109">
        <v>0.35099999999999998</v>
      </c>
      <c r="D1109">
        <f>COUNTIF(IMDB_Movies_Cleaned_Dataset!A:A,insights!A1109)</f>
        <v>1</v>
      </c>
    </row>
    <row r="1110" spans="1:4">
      <c r="A1110" t="s">
        <v>3546</v>
      </c>
      <c r="B1110">
        <f>AVERAGEIF(IMDB_Movies_Cleaned_Dataset!A:A,insights!A1110,IMDB_Movies_Cleaned_Dataset!I:I)</f>
        <v>7.1</v>
      </c>
      <c r="C1110">
        <v>0.77200000000000002</v>
      </c>
      <c r="D1110">
        <f>COUNTIF(IMDB_Movies_Cleaned_Dataset!A:A,insights!A1110)</f>
        <v>2</v>
      </c>
    </row>
    <row r="1111" spans="1:4">
      <c r="A1111" t="s">
        <v>6333</v>
      </c>
      <c r="B1111">
        <f>AVERAGEIF(IMDB_Movies_Cleaned_Dataset!A:A,insights!A1111,IMDB_Movies_Cleaned_Dataset!I:I)</f>
        <v>7.3</v>
      </c>
      <c r="C1111">
        <v>0.84899999999999998</v>
      </c>
      <c r="D1111">
        <f>COUNTIF(IMDB_Movies_Cleaned_Dataset!A:A,insights!A1111)</f>
        <v>1</v>
      </c>
    </row>
    <row r="1112" spans="1:4">
      <c r="A1112" t="s">
        <v>5094</v>
      </c>
      <c r="B1112">
        <f>AVERAGEIF(IMDB_Movies_Cleaned_Dataset!A:A,insights!A1112,IMDB_Movies_Cleaned_Dataset!I:I)</f>
        <v>5.9</v>
      </c>
      <c r="C1112">
        <v>0.27100000000000002</v>
      </c>
      <c r="D1112">
        <f>COUNTIF(IMDB_Movies_Cleaned_Dataset!A:A,insights!A1112)</f>
        <v>1</v>
      </c>
    </row>
    <row r="1113" spans="1:4">
      <c r="A1113" t="s">
        <v>2984</v>
      </c>
      <c r="B1113">
        <f>AVERAGEIF(IMDB_Movies_Cleaned_Dataset!A:A,insights!A1113,IMDB_Movies_Cleaned_Dataset!I:I)</f>
        <v>8</v>
      </c>
      <c r="C1113">
        <v>0.97799999999999998</v>
      </c>
      <c r="D1113">
        <f>COUNTIF(IMDB_Movies_Cleaned_Dataset!A:A,insights!A1113)</f>
        <v>1</v>
      </c>
    </row>
    <row r="1114" spans="1:4">
      <c r="A1114" t="s">
        <v>4064</v>
      </c>
      <c r="B1114">
        <f>AVERAGEIF(IMDB_Movies_Cleaned_Dataset!A:A,insights!A1114,IMDB_Movies_Cleaned_Dataset!I:I)</f>
        <v>5.0999999999999996</v>
      </c>
      <c r="C1114">
        <v>9.7000000000000003E-2</v>
      </c>
      <c r="D1114">
        <f>COUNTIF(IMDB_Movies_Cleaned_Dataset!A:A,insights!A1114)</f>
        <v>1</v>
      </c>
    </row>
    <row r="1115" spans="1:4">
      <c r="A1115" t="s">
        <v>5181</v>
      </c>
      <c r="B1115">
        <f>AVERAGEIF(IMDB_Movies_Cleaned_Dataset!A:A,insights!A1115,IMDB_Movies_Cleaned_Dataset!I:I)</f>
        <v>6.6</v>
      </c>
      <c r="C1115">
        <v>0.55300000000000005</v>
      </c>
      <c r="D1115">
        <f>COUNTIF(IMDB_Movies_Cleaned_Dataset!A:A,insights!A1115)</f>
        <v>1</v>
      </c>
    </row>
    <row r="1116" spans="1:4">
      <c r="A1116" t="s">
        <v>5214</v>
      </c>
      <c r="B1116">
        <f>AVERAGEIF(IMDB_Movies_Cleaned_Dataset!A:A,insights!A1116,IMDB_Movies_Cleaned_Dataset!I:I)</f>
        <v>6.8</v>
      </c>
      <c r="C1116">
        <v>0.63800000000000001</v>
      </c>
      <c r="D1116">
        <f>COUNTIF(IMDB_Movies_Cleaned_Dataset!A:A,insights!A1116)</f>
        <v>1</v>
      </c>
    </row>
    <row r="1117" spans="1:4">
      <c r="A1117" t="s">
        <v>2280</v>
      </c>
      <c r="B1117">
        <f>AVERAGEIF(IMDB_Movies_Cleaned_Dataset!A:A,insights!A1117,IMDB_Movies_Cleaned_Dataset!I:I)</f>
        <v>5.4</v>
      </c>
      <c r="C1117">
        <v>0.155</v>
      </c>
      <c r="D1117">
        <f>COUNTIF(IMDB_Movies_Cleaned_Dataset!A:A,insights!A1117)</f>
        <v>1</v>
      </c>
    </row>
    <row r="1118" spans="1:4">
      <c r="A1118" t="s">
        <v>4426</v>
      </c>
      <c r="B1118">
        <f>AVERAGEIF(IMDB_Movies_Cleaned_Dataset!A:A,insights!A1118,IMDB_Movies_Cleaned_Dataset!I:I)</f>
        <v>5.0999999999999996</v>
      </c>
      <c r="C1118">
        <v>9.7000000000000003E-2</v>
      </c>
      <c r="D1118">
        <f>COUNTIF(IMDB_Movies_Cleaned_Dataset!A:A,insights!A1118)</f>
        <v>1</v>
      </c>
    </row>
    <row r="1119" spans="1:4">
      <c r="A1119" t="s">
        <v>4338</v>
      </c>
      <c r="B1119">
        <f>AVERAGEIF(IMDB_Movies_Cleaned_Dataset!A:A,insights!A1119,IMDB_Movies_Cleaned_Dataset!I:I)</f>
        <v>7.8</v>
      </c>
      <c r="C1119">
        <v>0.95799999999999996</v>
      </c>
      <c r="D1119">
        <f>COUNTIF(IMDB_Movies_Cleaned_Dataset!A:A,insights!A1119)</f>
        <v>1</v>
      </c>
    </row>
    <row r="1120" spans="1:4">
      <c r="A1120" t="s">
        <v>5124</v>
      </c>
      <c r="B1120">
        <f>AVERAGEIF(IMDB_Movies_Cleaned_Dataset!A:A,insights!A1120,IMDB_Movies_Cleaned_Dataset!I:I)</f>
        <v>6.6</v>
      </c>
      <c r="C1120">
        <v>0.55300000000000005</v>
      </c>
      <c r="D1120">
        <f>COUNTIF(IMDB_Movies_Cleaned_Dataset!A:A,insights!A1120)</f>
        <v>1</v>
      </c>
    </row>
    <row r="1121" spans="1:4">
      <c r="A1121" t="s">
        <v>5068</v>
      </c>
      <c r="B1121">
        <f>AVERAGEIF(IMDB_Movies_Cleaned_Dataset!A:A,insights!A1121,IMDB_Movies_Cleaned_Dataset!I:I)</f>
        <v>6.4</v>
      </c>
      <c r="C1121">
        <v>0.46400000000000002</v>
      </c>
      <c r="D1121">
        <f>COUNTIF(IMDB_Movies_Cleaned_Dataset!A:A,insights!A1121)</f>
        <v>1</v>
      </c>
    </row>
    <row r="1122" spans="1:4">
      <c r="A1122" t="s">
        <v>2228</v>
      </c>
      <c r="B1122">
        <f>AVERAGEIF(IMDB_Movies_Cleaned_Dataset!A:A,insights!A1122,IMDB_Movies_Cleaned_Dataset!I:I)</f>
        <v>6.7</v>
      </c>
      <c r="C1122">
        <v>0.6</v>
      </c>
      <c r="D1122">
        <f>COUNTIF(IMDB_Movies_Cleaned_Dataset!A:A,insights!A1122)</f>
        <v>1</v>
      </c>
    </row>
    <row r="1123" spans="1:4">
      <c r="A1123" t="s">
        <v>4567</v>
      </c>
      <c r="B1123">
        <f>AVERAGEIF(IMDB_Movies_Cleaned_Dataset!A:A,insights!A1123,IMDB_Movies_Cleaned_Dataset!I:I)</f>
        <v>6.3000000000000007</v>
      </c>
      <c r="C1123">
        <v>0.44900000000000001</v>
      </c>
      <c r="D1123">
        <f>COUNTIF(IMDB_Movies_Cleaned_Dataset!A:A,insights!A1123)</f>
        <v>2</v>
      </c>
    </row>
    <row r="1124" spans="1:4">
      <c r="A1124" t="s">
        <v>5156</v>
      </c>
      <c r="B1124">
        <f>AVERAGEIF(IMDB_Movies_Cleaned_Dataset!A:A,insights!A1124,IMDB_Movies_Cleaned_Dataset!I:I)</f>
        <v>8.1</v>
      </c>
      <c r="C1124">
        <v>0.98099999999999998</v>
      </c>
      <c r="D1124">
        <f>COUNTIF(IMDB_Movies_Cleaned_Dataset!A:A,insights!A1124)</f>
        <v>1</v>
      </c>
    </row>
    <row r="1125" spans="1:4">
      <c r="A1125" t="s">
        <v>5132</v>
      </c>
      <c r="B1125">
        <f>AVERAGEIF(IMDB_Movies_Cleaned_Dataset!A:A,insights!A1125,IMDB_Movies_Cleaned_Dataset!I:I)</f>
        <v>7</v>
      </c>
      <c r="C1125">
        <v>0.72299999999999998</v>
      </c>
      <c r="D1125">
        <f>COUNTIF(IMDB_Movies_Cleaned_Dataset!A:A,insights!A1125)</f>
        <v>1</v>
      </c>
    </row>
    <row r="1126" spans="1:4">
      <c r="A1126" t="s">
        <v>792</v>
      </c>
      <c r="B1126">
        <f>AVERAGEIF(IMDB_Movies_Cleaned_Dataset!A:A,insights!A1126,IMDB_Movies_Cleaned_Dataset!I:I)</f>
        <v>7.1</v>
      </c>
      <c r="C1126">
        <v>0.77200000000000002</v>
      </c>
      <c r="D1126">
        <f>COUNTIF(IMDB_Movies_Cleaned_Dataset!A:A,insights!A1126)</f>
        <v>1</v>
      </c>
    </row>
    <row r="1127" spans="1:4">
      <c r="A1127" t="s">
        <v>898</v>
      </c>
      <c r="B1127">
        <f>AVERAGEIF(IMDB_Movies_Cleaned_Dataset!A:A,insights!A1127,IMDB_Movies_Cleaned_Dataset!I:I)</f>
        <v>6.5</v>
      </c>
      <c r="C1127">
        <v>0.504</v>
      </c>
      <c r="D1127">
        <f>COUNTIF(IMDB_Movies_Cleaned_Dataset!A:A,insights!A1127)</f>
        <v>1</v>
      </c>
    </row>
    <row r="1128" spans="1:4">
      <c r="A1128" t="s">
        <v>1034</v>
      </c>
      <c r="B1128">
        <f>AVERAGEIF(IMDB_Movies_Cleaned_Dataset!A:A,insights!A1128,IMDB_Movies_Cleaned_Dataset!I:I)</f>
        <v>6.9333333333333336</v>
      </c>
      <c r="C1128">
        <v>0.71099999999999997</v>
      </c>
      <c r="D1128">
        <f>COUNTIF(IMDB_Movies_Cleaned_Dataset!A:A,insights!A1128)</f>
        <v>3</v>
      </c>
    </row>
    <row r="1129" spans="1:4">
      <c r="A1129" t="s">
        <v>1796</v>
      </c>
      <c r="B1129">
        <f>AVERAGEIF(IMDB_Movies_Cleaned_Dataset!A:A,insights!A1129,IMDB_Movies_Cleaned_Dataset!I:I)</f>
        <v>5</v>
      </c>
      <c r="C1129">
        <v>8.6999999999999994E-2</v>
      </c>
      <c r="D1129">
        <f>COUNTIF(IMDB_Movies_Cleaned_Dataset!A:A,insights!A1129)</f>
        <v>2</v>
      </c>
    </row>
    <row r="1130" spans="1:4">
      <c r="A1130" t="s">
        <v>1231</v>
      </c>
      <c r="B1130">
        <f>AVERAGEIF(IMDB_Movies_Cleaned_Dataset!A:A,insights!A1130,IMDB_Movies_Cleaned_Dataset!I:I)</f>
        <v>6.7</v>
      </c>
      <c r="C1130">
        <v>0.6</v>
      </c>
      <c r="D1130">
        <f>COUNTIF(IMDB_Movies_Cleaned_Dataset!A:A,insights!A1130)</f>
        <v>1</v>
      </c>
    </row>
    <row r="1131" spans="1:4">
      <c r="A1131" t="s">
        <v>1867</v>
      </c>
      <c r="B1131">
        <f>AVERAGEIF(IMDB_Movies_Cleaned_Dataset!A:A,insights!A1131,IMDB_Movies_Cleaned_Dataset!I:I)</f>
        <v>6.3000000000000007</v>
      </c>
      <c r="C1131">
        <v>0.42299999999999999</v>
      </c>
      <c r="D1131">
        <f>COUNTIF(IMDB_Movies_Cleaned_Dataset!A:A,insights!A1131)</f>
        <v>4</v>
      </c>
    </row>
    <row r="1132" spans="1:4">
      <c r="A1132" t="s">
        <v>2066</v>
      </c>
      <c r="B1132">
        <f>AVERAGEIF(IMDB_Movies_Cleaned_Dataset!A:A,insights!A1132,IMDB_Movies_Cleaned_Dataset!I:I)</f>
        <v>5.4</v>
      </c>
      <c r="C1132">
        <v>0.155</v>
      </c>
      <c r="D1132">
        <f>COUNTIF(IMDB_Movies_Cleaned_Dataset!A:A,insights!A1132)</f>
        <v>1</v>
      </c>
    </row>
    <row r="1133" spans="1:4">
      <c r="A1133" t="s">
        <v>2078</v>
      </c>
      <c r="B1133">
        <f>AVERAGEIF(IMDB_Movies_Cleaned_Dataset!A:A,insights!A1133,IMDB_Movies_Cleaned_Dataset!I:I)</f>
        <v>4.3</v>
      </c>
      <c r="C1133">
        <v>4.4999999999999998E-2</v>
      </c>
      <c r="D1133">
        <f>COUNTIF(IMDB_Movies_Cleaned_Dataset!A:A,insights!A1133)</f>
        <v>1</v>
      </c>
    </row>
    <row r="1134" spans="1:4">
      <c r="A1134" t="s">
        <v>2288</v>
      </c>
      <c r="B1134">
        <f>AVERAGEIF(IMDB_Movies_Cleaned_Dataset!A:A,insights!A1134,IMDB_Movies_Cleaned_Dataset!I:I)</f>
        <v>7.7</v>
      </c>
      <c r="C1134">
        <v>0.94</v>
      </c>
      <c r="D1134">
        <f>COUNTIF(IMDB_Movies_Cleaned_Dataset!A:A,insights!A1134)</f>
        <v>1</v>
      </c>
    </row>
    <row r="1135" spans="1:4">
      <c r="A1135" t="s">
        <v>2410</v>
      </c>
      <c r="B1135">
        <f>AVERAGEIF(IMDB_Movies_Cleaned_Dataset!A:A,insights!A1135,IMDB_Movies_Cleaned_Dataset!I:I)</f>
        <v>5.9</v>
      </c>
      <c r="C1135">
        <v>0.27100000000000002</v>
      </c>
      <c r="D1135">
        <f>COUNTIF(IMDB_Movies_Cleaned_Dataset!A:A,insights!A1135)</f>
        <v>1</v>
      </c>
    </row>
    <row r="1136" spans="1:4">
      <c r="A1136" t="s">
        <v>406</v>
      </c>
      <c r="B1136">
        <f>AVERAGEIF(IMDB_Movies_Cleaned_Dataset!A:A,insights!A1136,IMDB_Movies_Cleaned_Dataset!I:I)</f>
        <v>7.8</v>
      </c>
      <c r="C1136">
        <v>0.95799999999999996</v>
      </c>
      <c r="D1136">
        <f>COUNTIF(IMDB_Movies_Cleaned_Dataset!A:A,insights!A1136)</f>
        <v>1</v>
      </c>
    </row>
    <row r="1137" spans="1:4">
      <c r="A1137" t="s">
        <v>2039</v>
      </c>
      <c r="B1137">
        <f>AVERAGEIF(IMDB_Movies_Cleaned_Dataset!A:A,insights!A1137,IMDB_Movies_Cleaned_Dataset!I:I)</f>
        <v>6.75</v>
      </c>
      <c r="C1137">
        <v>0.627</v>
      </c>
      <c r="D1137">
        <f>COUNTIF(IMDB_Movies_Cleaned_Dataset!A:A,insights!A1137)</f>
        <v>2</v>
      </c>
    </row>
    <row r="1138" spans="1:4">
      <c r="A1138" t="s">
        <v>2741</v>
      </c>
      <c r="B1138">
        <f>AVERAGEIF(IMDB_Movies_Cleaned_Dataset!A:A,insights!A1138,IMDB_Movies_Cleaned_Dataset!I:I)</f>
        <v>6.7</v>
      </c>
      <c r="C1138">
        <v>0.6</v>
      </c>
      <c r="D1138">
        <f>COUNTIF(IMDB_Movies_Cleaned_Dataset!A:A,insights!A1138)</f>
        <v>1</v>
      </c>
    </row>
    <row r="1139" spans="1:4">
      <c r="A1139" t="s">
        <v>4066</v>
      </c>
      <c r="B1139">
        <f>AVERAGEIF(IMDB_Movies_Cleaned_Dataset!A:A,insights!A1139,IMDB_Movies_Cleaned_Dataset!I:I)</f>
        <v>5.4</v>
      </c>
      <c r="C1139">
        <v>0.155</v>
      </c>
      <c r="D1139">
        <f>COUNTIF(IMDB_Movies_Cleaned_Dataset!A:A,insights!A1139)</f>
        <v>1</v>
      </c>
    </row>
    <row r="1140" spans="1:4">
      <c r="A1140" t="s">
        <v>4434</v>
      </c>
      <c r="B1140">
        <f>AVERAGEIF(IMDB_Movies_Cleaned_Dataset!A:A,insights!A1140,IMDB_Movies_Cleaned_Dataset!I:I)</f>
        <v>6.6</v>
      </c>
      <c r="C1140">
        <v>0.55300000000000005</v>
      </c>
      <c r="D1140">
        <f>COUNTIF(IMDB_Movies_Cleaned_Dataset!A:A,insights!A1140)</f>
        <v>1</v>
      </c>
    </row>
    <row r="1141" spans="1:4">
      <c r="A1141" t="s">
        <v>2592</v>
      </c>
      <c r="B1141">
        <f>AVERAGEIF(IMDB_Movies_Cleaned_Dataset!A:A,insights!A1141,IMDB_Movies_Cleaned_Dataset!I:I)</f>
        <v>6.4</v>
      </c>
      <c r="C1141">
        <v>0.46400000000000002</v>
      </c>
      <c r="D1141">
        <f>COUNTIF(IMDB_Movies_Cleaned_Dataset!A:A,insights!A1141)</f>
        <v>1</v>
      </c>
    </row>
    <row r="1142" spans="1:4">
      <c r="A1142" t="s">
        <v>4400</v>
      </c>
      <c r="B1142">
        <f>AVERAGEIF(IMDB_Movies_Cleaned_Dataset!A:A,insights!A1142,IMDB_Movies_Cleaned_Dataset!I:I)</f>
        <v>7</v>
      </c>
      <c r="C1142">
        <v>0.72299999999999998</v>
      </c>
      <c r="D1142">
        <f>COUNTIF(IMDB_Movies_Cleaned_Dataset!A:A,insights!A1142)</f>
        <v>1</v>
      </c>
    </row>
    <row r="1143" spans="1:4">
      <c r="A1143" t="s">
        <v>4271</v>
      </c>
      <c r="B1143">
        <f>AVERAGEIF(IMDB_Movies_Cleaned_Dataset!A:A,insights!A1143,IMDB_Movies_Cleaned_Dataset!I:I)</f>
        <v>5.7</v>
      </c>
      <c r="C1143">
        <v>0.23100000000000001</v>
      </c>
      <c r="D1143">
        <f>COUNTIF(IMDB_Movies_Cleaned_Dataset!A:A,insights!A1143)</f>
        <v>1</v>
      </c>
    </row>
    <row r="1144" spans="1:4">
      <c r="A1144" t="s">
        <v>3949</v>
      </c>
      <c r="B1144">
        <f>AVERAGEIF(IMDB_Movies_Cleaned_Dataset!A:A,insights!A1144,IMDB_Movies_Cleaned_Dataset!I:I)</f>
        <v>6.1</v>
      </c>
      <c r="C1144">
        <v>0.35099999999999998</v>
      </c>
      <c r="D1144">
        <f>COUNTIF(IMDB_Movies_Cleaned_Dataset!A:A,insights!A1144)</f>
        <v>2</v>
      </c>
    </row>
    <row r="1145" spans="1:4">
      <c r="A1145" t="s">
        <v>2452</v>
      </c>
      <c r="B1145">
        <f>AVERAGEIF(IMDB_Movies_Cleaned_Dataset!A:A,insights!A1145,IMDB_Movies_Cleaned_Dataset!I:I)</f>
        <v>7.1333333333333329</v>
      </c>
      <c r="C1145">
        <v>0.80100000000000005</v>
      </c>
      <c r="D1145">
        <f>COUNTIF(IMDB_Movies_Cleaned_Dataset!A:A,insights!A1145)</f>
        <v>3</v>
      </c>
    </row>
    <row r="1146" spans="1:4">
      <c r="A1146" t="s">
        <v>1504</v>
      </c>
      <c r="B1146">
        <f>AVERAGEIF(IMDB_Movies_Cleaned_Dataset!A:A,insights!A1146,IMDB_Movies_Cleaned_Dataset!I:I)</f>
        <v>6.6333333333333329</v>
      </c>
      <c r="C1146">
        <v>0.58499999999999996</v>
      </c>
      <c r="D1146">
        <f>COUNTIF(IMDB_Movies_Cleaned_Dataset!A:A,insights!A1146)</f>
        <v>3</v>
      </c>
    </row>
    <row r="1147" spans="1:4">
      <c r="A1147" t="s">
        <v>4969</v>
      </c>
      <c r="B1147">
        <f>AVERAGEIF(IMDB_Movies_Cleaned_Dataset!A:A,insights!A1147,IMDB_Movies_Cleaned_Dataset!I:I)</f>
        <v>7</v>
      </c>
      <c r="C1147">
        <v>0.72299999999999998</v>
      </c>
      <c r="D1147">
        <f>COUNTIF(IMDB_Movies_Cleaned_Dataset!A:A,insights!A1147)</f>
        <v>1</v>
      </c>
    </row>
    <row r="1148" spans="1:4">
      <c r="A1148" t="s">
        <v>4998</v>
      </c>
      <c r="B1148">
        <f>AVERAGEIF(IMDB_Movies_Cleaned_Dataset!A:A,insights!A1148,IMDB_Movies_Cleaned_Dataset!I:I)</f>
        <v>7.1</v>
      </c>
      <c r="C1148">
        <v>0.77200000000000002</v>
      </c>
      <c r="D1148">
        <f>COUNTIF(IMDB_Movies_Cleaned_Dataset!A:A,insights!A1148)</f>
        <v>1</v>
      </c>
    </row>
    <row r="1149" spans="1:4">
      <c r="A1149" t="s">
        <v>4821</v>
      </c>
      <c r="B1149">
        <f>AVERAGEIF(IMDB_Movies_Cleaned_Dataset!A:A,insights!A1149,IMDB_Movies_Cleaned_Dataset!I:I)</f>
        <v>7</v>
      </c>
      <c r="C1149">
        <v>0.72299999999999998</v>
      </c>
      <c r="D1149">
        <f>COUNTIF(IMDB_Movies_Cleaned_Dataset!A:A,insights!A1149)</f>
        <v>1</v>
      </c>
    </row>
    <row r="1150" spans="1:4">
      <c r="A1150" t="s">
        <v>4647</v>
      </c>
      <c r="B1150">
        <f>AVERAGEIF(IMDB_Movies_Cleaned_Dataset!A:A,insights!A1150,IMDB_Movies_Cleaned_Dataset!I:I)</f>
        <v>7.7</v>
      </c>
      <c r="C1150">
        <v>0.94</v>
      </c>
      <c r="D1150">
        <f>COUNTIF(IMDB_Movies_Cleaned_Dataset!A:A,insights!A1150)</f>
        <v>1</v>
      </c>
    </row>
    <row r="1151" spans="1:4">
      <c r="A1151" t="s">
        <v>5036</v>
      </c>
      <c r="B1151">
        <f>AVERAGEIF(IMDB_Movies_Cleaned_Dataset!A:A,insights!A1151,IMDB_Movies_Cleaned_Dataset!I:I)</f>
        <v>7.1</v>
      </c>
      <c r="C1151">
        <v>0.77200000000000002</v>
      </c>
      <c r="D1151">
        <f>COUNTIF(IMDB_Movies_Cleaned_Dataset!A:A,insights!A1151)</f>
        <v>1</v>
      </c>
    </row>
    <row r="1152" spans="1:4">
      <c r="A1152" t="s">
        <v>3844</v>
      </c>
      <c r="B1152">
        <f>AVERAGEIF(IMDB_Movies_Cleaned_Dataset!A:A,insights!A1152,IMDB_Movies_Cleaned_Dataset!I:I)</f>
        <v>7.6333333333333329</v>
      </c>
      <c r="C1152">
        <v>0.93100000000000005</v>
      </c>
      <c r="D1152">
        <f>COUNTIF(IMDB_Movies_Cleaned_Dataset!A:A,insights!A1152)</f>
        <v>3</v>
      </c>
    </row>
    <row r="1153" spans="1:4">
      <c r="A1153" t="s">
        <v>5058</v>
      </c>
      <c r="B1153">
        <f>AVERAGEIF(IMDB_Movies_Cleaned_Dataset!A:A,insights!A1153,IMDB_Movies_Cleaned_Dataset!I:I)</f>
        <v>6.3</v>
      </c>
      <c r="C1153">
        <v>0.42299999999999999</v>
      </c>
      <c r="D1153">
        <f>COUNTIF(IMDB_Movies_Cleaned_Dataset!A:A,insights!A1153)</f>
        <v>1</v>
      </c>
    </row>
    <row r="1154" spans="1:4">
      <c r="A1154" t="s">
        <v>5119</v>
      </c>
      <c r="B1154">
        <f>AVERAGEIF(IMDB_Movies_Cleaned_Dataset!A:A,insights!A1154,IMDB_Movies_Cleaned_Dataset!I:I)</f>
        <v>7.3</v>
      </c>
      <c r="C1154">
        <v>0.84899999999999998</v>
      </c>
      <c r="D1154">
        <f>COUNTIF(IMDB_Movies_Cleaned_Dataset!A:A,insights!A1154)</f>
        <v>1</v>
      </c>
    </row>
    <row r="1155" spans="1:4">
      <c r="A1155" t="s">
        <v>4965</v>
      </c>
      <c r="B1155">
        <f>AVERAGEIF(IMDB_Movies_Cleaned_Dataset!A:A,insights!A1155,IMDB_Movies_Cleaned_Dataset!I:I)</f>
        <v>7.2</v>
      </c>
      <c r="C1155">
        <v>0.81200000000000006</v>
      </c>
      <c r="D1155">
        <f>COUNTIF(IMDB_Movies_Cleaned_Dataset!A:A,insights!A1155)</f>
        <v>1</v>
      </c>
    </row>
    <row r="1156" spans="1:4">
      <c r="A1156" t="s">
        <v>4213</v>
      </c>
      <c r="B1156">
        <f>AVERAGEIF(IMDB_Movies_Cleaned_Dataset!A:A,insights!A1156,IMDB_Movies_Cleaned_Dataset!I:I)</f>
        <v>7.45</v>
      </c>
      <c r="C1156">
        <v>0.88900000000000001</v>
      </c>
      <c r="D1156">
        <f>COUNTIF(IMDB_Movies_Cleaned_Dataset!A:A,insights!A1156)</f>
        <v>2</v>
      </c>
    </row>
    <row r="1157" spans="1:4">
      <c r="A1157" t="s">
        <v>6389</v>
      </c>
      <c r="B1157">
        <f>AVERAGEIF(IMDB_Movies_Cleaned_Dataset!A:A,insights!A1157,IMDB_Movies_Cleaned_Dataset!I:I)</f>
        <v>7.1</v>
      </c>
      <c r="C1157">
        <v>0.77200000000000002</v>
      </c>
      <c r="D1157">
        <f>COUNTIF(IMDB_Movies_Cleaned_Dataset!A:A,insights!A1157)</f>
        <v>1</v>
      </c>
    </row>
    <row r="1158" spans="1:4">
      <c r="A1158" t="s">
        <v>5166</v>
      </c>
      <c r="B1158">
        <f>AVERAGEIF(IMDB_Movies_Cleaned_Dataset!A:A,insights!A1158,IMDB_Movies_Cleaned_Dataset!I:I)</f>
        <v>4.5999999999999996</v>
      </c>
      <c r="C1158">
        <v>5.8999999999999997E-2</v>
      </c>
      <c r="D1158">
        <f>COUNTIF(IMDB_Movies_Cleaned_Dataset!A:A,insights!A1158)</f>
        <v>1</v>
      </c>
    </row>
    <row r="1159" spans="1:4">
      <c r="A1159" t="s">
        <v>5174</v>
      </c>
      <c r="B1159">
        <f>AVERAGEIF(IMDB_Movies_Cleaned_Dataset!A:A,insights!A1159,IMDB_Movies_Cleaned_Dataset!I:I)</f>
        <v>7.7</v>
      </c>
      <c r="C1159">
        <v>0.94</v>
      </c>
      <c r="D1159">
        <f>COUNTIF(IMDB_Movies_Cleaned_Dataset!A:A,insights!A1159)</f>
        <v>1</v>
      </c>
    </row>
    <row r="1160" spans="1:4">
      <c r="A1160" t="s">
        <v>5183</v>
      </c>
      <c r="B1160">
        <f>AVERAGEIF(IMDB_Movies_Cleaned_Dataset!A:A,insights!A1160,IMDB_Movies_Cleaned_Dataset!I:I)</f>
        <v>7.5</v>
      </c>
      <c r="C1160">
        <v>0.89300000000000002</v>
      </c>
      <c r="D1160">
        <f>COUNTIF(IMDB_Movies_Cleaned_Dataset!A:A,insights!A1160)</f>
        <v>1</v>
      </c>
    </row>
    <row r="1161" spans="1:4">
      <c r="A1161" t="s">
        <v>4056</v>
      </c>
      <c r="B1161">
        <f>AVERAGEIF(IMDB_Movies_Cleaned_Dataset!A:A,insights!A1161,IMDB_Movies_Cleaned_Dataset!I:I)</f>
        <v>8.1</v>
      </c>
      <c r="C1161">
        <v>0.98099999999999998</v>
      </c>
      <c r="D1161">
        <f>COUNTIF(IMDB_Movies_Cleaned_Dataset!A:A,insights!A1161)</f>
        <v>2</v>
      </c>
    </row>
    <row r="1162" spans="1:4">
      <c r="A1162" t="s">
        <v>1850</v>
      </c>
      <c r="B1162">
        <f>AVERAGEIF(IMDB_Movies_Cleaned_Dataset!A:A,insights!A1162,IMDB_Movies_Cleaned_Dataset!I:I)</f>
        <v>6</v>
      </c>
      <c r="C1162">
        <v>0.312</v>
      </c>
      <c r="D1162">
        <f>COUNTIF(IMDB_Movies_Cleaned_Dataset!A:A,insights!A1162)</f>
        <v>1</v>
      </c>
    </row>
    <row r="1163" spans="1:4">
      <c r="A1163" t="s">
        <v>1311</v>
      </c>
      <c r="B1163">
        <f>AVERAGEIF(IMDB_Movies_Cleaned_Dataset!A:A,insights!A1163,IMDB_Movies_Cleaned_Dataset!I:I)</f>
        <v>6.8</v>
      </c>
      <c r="C1163">
        <v>0.63800000000000001</v>
      </c>
      <c r="D1163">
        <f>COUNTIF(IMDB_Movies_Cleaned_Dataset!A:A,insights!A1163)</f>
        <v>1</v>
      </c>
    </row>
    <row r="1164" spans="1:4">
      <c r="A1164" t="s">
        <v>1334</v>
      </c>
      <c r="B1164">
        <f>AVERAGEIF(IMDB_Movies_Cleaned_Dataset!A:A,insights!A1164,IMDB_Movies_Cleaned_Dataset!I:I)</f>
        <v>7.2</v>
      </c>
      <c r="C1164">
        <v>0.81200000000000006</v>
      </c>
      <c r="D1164">
        <f>COUNTIF(IMDB_Movies_Cleaned_Dataset!A:A,insights!A1164)</f>
        <v>1</v>
      </c>
    </row>
    <row r="1165" spans="1:4">
      <c r="A1165" t="s">
        <v>2428</v>
      </c>
      <c r="B1165">
        <f>AVERAGEIF(IMDB_Movies_Cleaned_Dataset!A:A,insights!A1165,IMDB_Movies_Cleaned_Dataset!I:I)</f>
        <v>4.5999999999999996</v>
      </c>
      <c r="C1165">
        <v>5.8999999999999997E-2</v>
      </c>
      <c r="D1165">
        <f>COUNTIF(IMDB_Movies_Cleaned_Dataset!A:A,insights!A1165)</f>
        <v>1</v>
      </c>
    </row>
    <row r="1166" spans="1:4">
      <c r="A1166" t="s">
        <v>1720</v>
      </c>
      <c r="B1166">
        <f>AVERAGEIF(IMDB_Movies_Cleaned_Dataset!A:A,insights!A1166,IMDB_Movies_Cleaned_Dataset!I:I)</f>
        <v>7.5</v>
      </c>
      <c r="C1166">
        <v>0.89300000000000002</v>
      </c>
      <c r="D1166">
        <f>COUNTIF(IMDB_Movies_Cleaned_Dataset!A:A,insights!A1166)</f>
        <v>1</v>
      </c>
    </row>
    <row r="1167" spans="1:4">
      <c r="A1167" t="s">
        <v>3137</v>
      </c>
      <c r="B1167">
        <f>AVERAGEIF(IMDB_Movies_Cleaned_Dataset!A:A,insights!A1167,IMDB_Movies_Cleaned_Dataset!I:I)</f>
        <v>6.3</v>
      </c>
      <c r="C1167">
        <v>0.42299999999999999</v>
      </c>
      <c r="D1167">
        <f>COUNTIF(IMDB_Movies_Cleaned_Dataset!A:A,insights!A1167)</f>
        <v>1</v>
      </c>
    </row>
    <row r="1168" spans="1:4">
      <c r="A1168" t="s">
        <v>2789</v>
      </c>
      <c r="B1168">
        <f>AVERAGEIF(IMDB_Movies_Cleaned_Dataset!A:A,insights!A1168,IMDB_Movies_Cleaned_Dataset!I:I)</f>
        <v>6.8</v>
      </c>
      <c r="C1168">
        <v>0.63800000000000001</v>
      </c>
      <c r="D1168">
        <f>COUNTIF(IMDB_Movies_Cleaned_Dataset!A:A,insights!A1168)</f>
        <v>1</v>
      </c>
    </row>
    <row r="1169" spans="1:4">
      <c r="A1169" t="s">
        <v>3183</v>
      </c>
      <c r="B1169">
        <f>AVERAGEIF(IMDB_Movies_Cleaned_Dataset!A:A,insights!A1169,IMDB_Movies_Cleaned_Dataset!I:I)</f>
        <v>5.3</v>
      </c>
      <c r="C1169">
        <v>0.13</v>
      </c>
      <c r="D1169">
        <f>COUNTIF(IMDB_Movies_Cleaned_Dataset!A:A,insights!A1169)</f>
        <v>1</v>
      </c>
    </row>
    <row r="1170" spans="1:4">
      <c r="A1170" t="s">
        <v>3248</v>
      </c>
      <c r="B1170">
        <f>AVERAGEIF(IMDB_Movies_Cleaned_Dataset!A:A,insights!A1170,IMDB_Movies_Cleaned_Dataset!I:I)</f>
        <v>7.3</v>
      </c>
      <c r="C1170">
        <v>0.84899999999999998</v>
      </c>
      <c r="D1170">
        <f>COUNTIF(IMDB_Movies_Cleaned_Dataset!A:A,insights!A1170)</f>
        <v>1</v>
      </c>
    </row>
    <row r="1171" spans="1:4">
      <c r="A1171" t="s">
        <v>1914</v>
      </c>
      <c r="B1171">
        <f>AVERAGEIF(IMDB_Movies_Cleaned_Dataset!A:A,insights!A1171,IMDB_Movies_Cleaned_Dataset!I:I)</f>
        <v>7.15</v>
      </c>
      <c r="C1171">
        <v>0.80500000000000005</v>
      </c>
      <c r="D1171">
        <f>COUNTIF(IMDB_Movies_Cleaned_Dataset!A:A,insights!A1171)</f>
        <v>2</v>
      </c>
    </row>
    <row r="1172" spans="1:4">
      <c r="A1172" t="s">
        <v>4637</v>
      </c>
      <c r="B1172">
        <f>AVERAGEIF(IMDB_Movies_Cleaned_Dataset!A:A,insights!A1172,IMDB_Movies_Cleaned_Dataset!I:I)</f>
        <v>5.3</v>
      </c>
      <c r="C1172">
        <v>0.13</v>
      </c>
      <c r="D1172">
        <f>COUNTIF(IMDB_Movies_Cleaned_Dataset!A:A,insights!A1172)</f>
        <v>1</v>
      </c>
    </row>
    <row r="1173" spans="1:4">
      <c r="A1173" t="s">
        <v>5237</v>
      </c>
      <c r="B1173">
        <f>AVERAGEIF(IMDB_Movies_Cleaned_Dataset!A:A,insights!A1173,IMDB_Movies_Cleaned_Dataset!I:I)</f>
        <v>7.7</v>
      </c>
      <c r="C1173">
        <v>0.94</v>
      </c>
      <c r="D1173">
        <f>COUNTIF(IMDB_Movies_Cleaned_Dataset!A:A,insights!A1173)</f>
        <v>1</v>
      </c>
    </row>
    <row r="1174" spans="1:4">
      <c r="A1174" t="s">
        <v>2542</v>
      </c>
      <c r="B1174">
        <f>AVERAGEIF(IMDB_Movies_Cleaned_Dataset!A:A,insights!A1174,IMDB_Movies_Cleaned_Dataset!I:I)</f>
        <v>6.2</v>
      </c>
      <c r="C1174">
        <v>0.39100000000000001</v>
      </c>
      <c r="D1174">
        <f>COUNTIF(IMDB_Movies_Cleaned_Dataset!A:A,insights!A1174)</f>
        <v>1</v>
      </c>
    </row>
    <row r="1175" spans="1:4">
      <c r="A1175" t="s">
        <v>4841</v>
      </c>
      <c r="B1175">
        <f>AVERAGEIF(IMDB_Movies_Cleaned_Dataset!A:A,insights!A1175,IMDB_Movies_Cleaned_Dataset!I:I)</f>
        <v>5.0999999999999996</v>
      </c>
      <c r="C1175">
        <v>9.7000000000000003E-2</v>
      </c>
      <c r="D1175">
        <f>COUNTIF(IMDB_Movies_Cleaned_Dataset!A:A,insights!A1175)</f>
        <v>1</v>
      </c>
    </row>
    <row r="1176" spans="1:4">
      <c r="A1176" t="s">
        <v>5070</v>
      </c>
      <c r="B1176">
        <f>AVERAGEIF(IMDB_Movies_Cleaned_Dataset!A:A,insights!A1176,IMDB_Movies_Cleaned_Dataset!I:I)</f>
        <v>6.8</v>
      </c>
      <c r="C1176">
        <v>0.63800000000000001</v>
      </c>
      <c r="D1176">
        <f>COUNTIF(IMDB_Movies_Cleaned_Dataset!A:A,insights!A1176)</f>
        <v>1</v>
      </c>
    </row>
    <row r="1177" spans="1:4">
      <c r="A1177" t="s">
        <v>1159</v>
      </c>
      <c r="B1177">
        <f>AVERAGEIF(IMDB_Movies_Cleaned_Dataset!A:A,insights!A1177,IMDB_Movies_Cleaned_Dataset!I:I)</f>
        <v>5.8</v>
      </c>
      <c r="C1177">
        <v>0.251</v>
      </c>
      <c r="D1177">
        <f>COUNTIF(IMDB_Movies_Cleaned_Dataset!A:A,insights!A1177)</f>
        <v>1</v>
      </c>
    </row>
    <row r="1178" spans="1:4">
      <c r="A1178" t="s">
        <v>5354</v>
      </c>
      <c r="B1178">
        <f>AVERAGEIF(IMDB_Movies_Cleaned_Dataset!A:A,insights!A1178,IMDB_Movies_Cleaned_Dataset!I:I)</f>
        <v>6.4</v>
      </c>
      <c r="C1178">
        <v>0.46400000000000002</v>
      </c>
      <c r="D1178">
        <f>COUNTIF(IMDB_Movies_Cleaned_Dataset!A:A,insights!A1178)</f>
        <v>1</v>
      </c>
    </row>
    <row r="1179" spans="1:4">
      <c r="A1179" t="s">
        <v>4810</v>
      </c>
      <c r="B1179">
        <f>AVERAGEIF(IMDB_Movies_Cleaned_Dataset!A:A,insights!A1179,IMDB_Movies_Cleaned_Dataset!I:I)</f>
        <v>7</v>
      </c>
      <c r="C1179">
        <v>0.72299999999999998</v>
      </c>
      <c r="D1179">
        <f>COUNTIF(IMDB_Movies_Cleaned_Dataset!A:A,insights!A1179)</f>
        <v>2</v>
      </c>
    </row>
    <row r="1180" spans="1:4">
      <c r="A1180" t="s">
        <v>4719</v>
      </c>
      <c r="B1180">
        <f>AVERAGEIF(IMDB_Movies_Cleaned_Dataset!A:A,insights!A1180,IMDB_Movies_Cleaned_Dataset!I:I)</f>
        <v>5.5</v>
      </c>
      <c r="C1180">
        <v>0.17699999999999999</v>
      </c>
      <c r="D1180">
        <f>COUNTIF(IMDB_Movies_Cleaned_Dataset!A:A,insights!A1180)</f>
        <v>1</v>
      </c>
    </row>
    <row r="1181" spans="1:4">
      <c r="A1181" t="s">
        <v>3365</v>
      </c>
      <c r="B1181">
        <f>AVERAGEIF(IMDB_Movies_Cleaned_Dataset!A:A,insights!A1181,IMDB_Movies_Cleaned_Dataset!I:I)</f>
        <v>6.5</v>
      </c>
      <c r="C1181">
        <v>0.504</v>
      </c>
      <c r="D1181">
        <f>COUNTIF(IMDB_Movies_Cleaned_Dataset!A:A,insights!A1181)</f>
        <v>1</v>
      </c>
    </row>
    <row r="1182" spans="1:4">
      <c r="A1182" t="s">
        <v>5050</v>
      </c>
      <c r="B1182">
        <f>AVERAGEIF(IMDB_Movies_Cleaned_Dataset!A:A,insights!A1182,IMDB_Movies_Cleaned_Dataset!I:I)</f>
        <v>6.4</v>
      </c>
      <c r="C1182">
        <v>0.46400000000000002</v>
      </c>
      <c r="D1182">
        <f>COUNTIF(IMDB_Movies_Cleaned_Dataset!A:A,insights!A1182)</f>
        <v>1</v>
      </c>
    </row>
    <row r="1183" spans="1:4">
      <c r="A1183" t="s">
        <v>4554</v>
      </c>
      <c r="B1183">
        <f>AVERAGEIF(IMDB_Movies_Cleaned_Dataset!A:A,insights!A1183,IMDB_Movies_Cleaned_Dataset!I:I)</f>
        <v>6.6</v>
      </c>
      <c r="C1183">
        <v>0.55300000000000005</v>
      </c>
      <c r="D1183">
        <f>COUNTIF(IMDB_Movies_Cleaned_Dataset!A:A,insights!A1183)</f>
        <v>1</v>
      </c>
    </row>
    <row r="1184" spans="1:4">
      <c r="A1184" t="s">
        <v>633</v>
      </c>
      <c r="B1184">
        <f>AVERAGEIF(IMDB_Movies_Cleaned_Dataset!A:A,insights!A1184,IMDB_Movies_Cleaned_Dataset!I:I)</f>
        <v>6.3500000000000005</v>
      </c>
      <c r="C1184">
        <v>0.45600000000000002</v>
      </c>
      <c r="D1184">
        <f>COUNTIF(IMDB_Movies_Cleaned_Dataset!A:A,insights!A1184)</f>
        <v>4</v>
      </c>
    </row>
    <row r="1185" spans="1:4">
      <c r="A1185" t="s">
        <v>775</v>
      </c>
      <c r="B1185">
        <f>AVERAGEIF(IMDB_Movies_Cleaned_Dataset!A:A,insights!A1185,IMDB_Movies_Cleaned_Dataset!I:I)</f>
        <v>6.1000000000000005</v>
      </c>
      <c r="C1185">
        <v>0.379</v>
      </c>
      <c r="D1185">
        <f>COUNTIF(IMDB_Movies_Cleaned_Dataset!A:A,insights!A1185)</f>
        <v>3</v>
      </c>
    </row>
    <row r="1186" spans="1:4">
      <c r="A1186" t="s">
        <v>2839</v>
      </c>
      <c r="B1186">
        <f>AVERAGEIF(IMDB_Movies_Cleaned_Dataset!A:A,insights!A1186,IMDB_Movies_Cleaned_Dataset!I:I)</f>
        <v>7.5</v>
      </c>
      <c r="C1186">
        <v>0.89300000000000002</v>
      </c>
      <c r="D1186">
        <f>COUNTIF(IMDB_Movies_Cleaned_Dataset!A:A,insights!A1186)</f>
        <v>1</v>
      </c>
    </row>
    <row r="1187" spans="1:4">
      <c r="A1187" t="s">
        <v>2382</v>
      </c>
      <c r="B1187">
        <f>AVERAGEIF(IMDB_Movies_Cleaned_Dataset!A:A,insights!A1187,IMDB_Movies_Cleaned_Dataset!I:I)</f>
        <v>6.5</v>
      </c>
      <c r="C1187">
        <v>0.504</v>
      </c>
      <c r="D1187">
        <f>COUNTIF(IMDB_Movies_Cleaned_Dataset!A:A,insights!A1187)</f>
        <v>1</v>
      </c>
    </row>
    <row r="1188" spans="1:4">
      <c r="A1188" t="s">
        <v>2426</v>
      </c>
      <c r="B1188">
        <f>AVERAGEIF(IMDB_Movies_Cleaned_Dataset!A:A,insights!A1188,IMDB_Movies_Cleaned_Dataset!I:I)</f>
        <v>5.8</v>
      </c>
      <c r="C1188">
        <v>0.251</v>
      </c>
      <c r="D1188">
        <f>COUNTIF(IMDB_Movies_Cleaned_Dataset!A:A,insights!A1188)</f>
        <v>1</v>
      </c>
    </row>
    <row r="1189" spans="1:4">
      <c r="A1189" t="s">
        <v>1253</v>
      </c>
      <c r="B1189">
        <f>AVERAGEIF(IMDB_Movies_Cleaned_Dataset!A:A,insights!A1189,IMDB_Movies_Cleaned_Dataset!I:I)</f>
        <v>6.1</v>
      </c>
      <c r="C1189">
        <v>0.35099999999999998</v>
      </c>
      <c r="D1189">
        <f>COUNTIF(IMDB_Movies_Cleaned_Dataset!A:A,insights!A1189)</f>
        <v>1</v>
      </c>
    </row>
    <row r="1190" spans="1:4">
      <c r="A1190" t="s">
        <v>1882</v>
      </c>
      <c r="B1190">
        <f>AVERAGEIF(IMDB_Movies_Cleaned_Dataset!A:A,insights!A1190,IMDB_Movies_Cleaned_Dataset!I:I)</f>
        <v>6.9</v>
      </c>
      <c r="C1190">
        <v>0.68200000000000005</v>
      </c>
      <c r="D1190">
        <f>COUNTIF(IMDB_Movies_Cleaned_Dataset!A:A,insights!A1190)</f>
        <v>1</v>
      </c>
    </row>
    <row r="1191" spans="1:4">
      <c r="A1191" t="s">
        <v>1909</v>
      </c>
      <c r="B1191">
        <f>AVERAGEIF(IMDB_Movies_Cleaned_Dataset!A:A,insights!A1191,IMDB_Movies_Cleaned_Dataset!I:I)</f>
        <v>6.8</v>
      </c>
      <c r="C1191">
        <v>0.63800000000000001</v>
      </c>
      <c r="D1191">
        <f>COUNTIF(IMDB_Movies_Cleaned_Dataset!A:A,insights!A1191)</f>
        <v>3</v>
      </c>
    </row>
    <row r="1192" spans="1:4">
      <c r="A1192" t="s">
        <v>2020</v>
      </c>
      <c r="B1192">
        <f>AVERAGEIF(IMDB_Movies_Cleaned_Dataset!A:A,insights!A1192,IMDB_Movies_Cleaned_Dataset!I:I)</f>
        <v>5.6</v>
      </c>
      <c r="C1192">
        <v>0.19700000000000001</v>
      </c>
      <c r="D1192">
        <f>COUNTIF(IMDB_Movies_Cleaned_Dataset!A:A,insights!A1192)</f>
        <v>1</v>
      </c>
    </row>
    <row r="1193" spans="1:4">
      <c r="A1193" t="s">
        <v>2421</v>
      </c>
      <c r="B1193">
        <f>AVERAGEIF(IMDB_Movies_Cleaned_Dataset!A:A,insights!A1193,IMDB_Movies_Cleaned_Dataset!I:I)</f>
        <v>6.5</v>
      </c>
      <c r="C1193">
        <v>0.504</v>
      </c>
      <c r="D1193">
        <f>COUNTIF(IMDB_Movies_Cleaned_Dataset!A:A,insights!A1193)</f>
        <v>1</v>
      </c>
    </row>
    <row r="1194" spans="1:4">
      <c r="A1194" t="s">
        <v>2215</v>
      </c>
      <c r="B1194">
        <f>AVERAGEIF(IMDB_Movies_Cleaned_Dataset!A:A,insights!A1194,IMDB_Movies_Cleaned_Dataset!I:I)</f>
        <v>5.5</v>
      </c>
      <c r="C1194">
        <v>0.17699999999999999</v>
      </c>
      <c r="D1194">
        <f>COUNTIF(IMDB_Movies_Cleaned_Dataset!A:A,insights!A1194)</f>
        <v>1</v>
      </c>
    </row>
    <row r="1195" spans="1:4">
      <c r="A1195" t="s">
        <v>1599</v>
      </c>
      <c r="B1195">
        <f>AVERAGEIF(IMDB_Movies_Cleaned_Dataset!A:A,insights!A1195,IMDB_Movies_Cleaned_Dataset!I:I)</f>
        <v>5.7</v>
      </c>
      <c r="C1195">
        <v>0.23100000000000001</v>
      </c>
      <c r="D1195">
        <f>COUNTIF(IMDB_Movies_Cleaned_Dataset!A:A,insights!A1195)</f>
        <v>2</v>
      </c>
    </row>
    <row r="1196" spans="1:4">
      <c r="A1196" t="s">
        <v>2274</v>
      </c>
      <c r="B1196">
        <f>AVERAGEIF(IMDB_Movies_Cleaned_Dataset!A:A,insights!A1196,IMDB_Movies_Cleaned_Dataset!I:I)</f>
        <v>5.9</v>
      </c>
      <c r="C1196">
        <v>0.27100000000000002</v>
      </c>
      <c r="D1196">
        <f>COUNTIF(IMDB_Movies_Cleaned_Dataset!A:A,insights!A1196)</f>
        <v>1</v>
      </c>
    </row>
    <row r="1197" spans="1:4">
      <c r="A1197" t="s">
        <v>2726</v>
      </c>
      <c r="B1197">
        <f>AVERAGEIF(IMDB_Movies_Cleaned_Dataset!A:A,insights!A1197,IMDB_Movies_Cleaned_Dataset!I:I)</f>
        <v>5.9</v>
      </c>
      <c r="C1197">
        <v>0.27100000000000002</v>
      </c>
      <c r="D1197">
        <f>COUNTIF(IMDB_Movies_Cleaned_Dataset!A:A,insights!A1197)</f>
        <v>1</v>
      </c>
    </row>
    <row r="1198" spans="1:4">
      <c r="A1198" t="s">
        <v>2768</v>
      </c>
      <c r="B1198">
        <f>AVERAGEIF(IMDB_Movies_Cleaned_Dataset!A:A,insights!A1198,IMDB_Movies_Cleaned_Dataset!I:I)</f>
        <v>6.7</v>
      </c>
      <c r="C1198">
        <v>0.6</v>
      </c>
      <c r="D1198">
        <f>COUNTIF(IMDB_Movies_Cleaned_Dataset!A:A,insights!A1198)</f>
        <v>1</v>
      </c>
    </row>
    <row r="1199" spans="1:4">
      <c r="A1199" t="s">
        <v>3151</v>
      </c>
      <c r="B1199">
        <f>AVERAGEIF(IMDB_Movies_Cleaned_Dataset!A:A,insights!A1199,IMDB_Movies_Cleaned_Dataset!I:I)</f>
        <v>6.1</v>
      </c>
      <c r="C1199">
        <v>0.35099999999999998</v>
      </c>
      <c r="D1199">
        <f>COUNTIF(IMDB_Movies_Cleaned_Dataset!A:A,insights!A1199)</f>
        <v>1</v>
      </c>
    </row>
    <row r="1200" spans="1:4">
      <c r="A1200" t="s">
        <v>2588</v>
      </c>
      <c r="B1200">
        <f>AVERAGEIF(IMDB_Movies_Cleaned_Dataset!A:A,insights!A1200,IMDB_Movies_Cleaned_Dataset!I:I)</f>
        <v>5.9</v>
      </c>
      <c r="C1200">
        <v>0.27100000000000002</v>
      </c>
      <c r="D1200">
        <f>COUNTIF(IMDB_Movies_Cleaned_Dataset!A:A,insights!A1200)</f>
        <v>1</v>
      </c>
    </row>
    <row r="1201" spans="1:4">
      <c r="A1201" t="s">
        <v>2091</v>
      </c>
      <c r="B1201">
        <f>AVERAGEIF(IMDB_Movies_Cleaned_Dataset!A:A,insights!A1201,IMDB_Movies_Cleaned_Dataset!I:I)</f>
        <v>6</v>
      </c>
      <c r="C1201">
        <v>0.312</v>
      </c>
      <c r="D1201">
        <f>COUNTIF(IMDB_Movies_Cleaned_Dataset!A:A,insights!A1201)</f>
        <v>3</v>
      </c>
    </row>
    <row r="1202" spans="1:4">
      <c r="A1202" t="s">
        <v>2566</v>
      </c>
      <c r="B1202">
        <f>AVERAGEIF(IMDB_Movies_Cleaned_Dataset!A:A,insights!A1202,IMDB_Movies_Cleaned_Dataset!I:I)</f>
        <v>5.9</v>
      </c>
      <c r="C1202">
        <v>0.27100000000000002</v>
      </c>
      <c r="D1202">
        <f>COUNTIF(IMDB_Movies_Cleaned_Dataset!A:A,insights!A1202)</f>
        <v>1</v>
      </c>
    </row>
    <row r="1203" spans="1:4">
      <c r="A1203" t="s">
        <v>3188</v>
      </c>
      <c r="B1203">
        <f>AVERAGEIF(IMDB_Movies_Cleaned_Dataset!A:A,insights!A1203,IMDB_Movies_Cleaned_Dataset!I:I)</f>
        <v>7.4</v>
      </c>
      <c r="C1203">
        <v>0.875</v>
      </c>
      <c r="D1203">
        <f>COUNTIF(IMDB_Movies_Cleaned_Dataset!A:A,insights!A1203)</f>
        <v>1</v>
      </c>
    </row>
    <row r="1204" spans="1:4">
      <c r="A1204" t="s">
        <v>1336</v>
      </c>
      <c r="B1204">
        <f>AVERAGEIF(IMDB_Movies_Cleaned_Dataset!A:A,insights!A1204,IMDB_Movies_Cleaned_Dataset!I:I)</f>
        <v>7.1</v>
      </c>
      <c r="C1204">
        <v>0.77200000000000002</v>
      </c>
      <c r="D1204">
        <f>COUNTIF(IMDB_Movies_Cleaned_Dataset!A:A,insights!A1204)</f>
        <v>1</v>
      </c>
    </row>
    <row r="1205" spans="1:4">
      <c r="A1205" t="s">
        <v>3283</v>
      </c>
      <c r="B1205">
        <f>AVERAGEIF(IMDB_Movies_Cleaned_Dataset!A:A,insights!A1205,IMDB_Movies_Cleaned_Dataset!I:I)</f>
        <v>7</v>
      </c>
      <c r="C1205">
        <v>0.72299999999999998</v>
      </c>
      <c r="D1205">
        <f>COUNTIF(IMDB_Movies_Cleaned_Dataset!A:A,insights!A1205)</f>
        <v>1</v>
      </c>
    </row>
    <row r="1206" spans="1:4">
      <c r="A1206" t="s">
        <v>3446</v>
      </c>
      <c r="B1206">
        <f>AVERAGEIF(IMDB_Movies_Cleaned_Dataset!A:A,insights!A1206,IMDB_Movies_Cleaned_Dataset!I:I)</f>
        <v>6.5</v>
      </c>
      <c r="C1206">
        <v>0.504</v>
      </c>
      <c r="D1206">
        <f>COUNTIF(IMDB_Movies_Cleaned_Dataset!A:A,insights!A1206)</f>
        <v>1</v>
      </c>
    </row>
    <row r="1207" spans="1:4">
      <c r="A1207" t="s">
        <v>4027</v>
      </c>
      <c r="B1207">
        <f>AVERAGEIF(IMDB_Movies_Cleaned_Dataset!A:A,insights!A1207,IMDB_Movies_Cleaned_Dataset!I:I)</f>
        <v>5.5</v>
      </c>
      <c r="C1207">
        <v>0.17699999999999999</v>
      </c>
      <c r="D1207">
        <f>COUNTIF(IMDB_Movies_Cleaned_Dataset!A:A,insights!A1207)</f>
        <v>1</v>
      </c>
    </row>
    <row r="1208" spans="1:4">
      <c r="A1208" t="s">
        <v>4178</v>
      </c>
      <c r="B1208">
        <f>AVERAGEIF(IMDB_Movies_Cleaned_Dataset!A:A,insights!A1208,IMDB_Movies_Cleaned_Dataset!I:I)</f>
        <v>5.2</v>
      </c>
      <c r="C1208">
        <v>0.113</v>
      </c>
      <c r="D1208">
        <f>COUNTIF(IMDB_Movies_Cleaned_Dataset!A:A,insights!A1208)</f>
        <v>1</v>
      </c>
    </row>
    <row r="1209" spans="1:4">
      <c r="A1209" t="s">
        <v>4319</v>
      </c>
      <c r="B1209">
        <f>AVERAGEIF(IMDB_Movies_Cleaned_Dataset!A:A,insights!A1209,IMDB_Movies_Cleaned_Dataset!I:I)</f>
        <v>6.7</v>
      </c>
      <c r="C1209">
        <v>0.6</v>
      </c>
      <c r="D1209">
        <f>COUNTIF(IMDB_Movies_Cleaned_Dataset!A:A,insights!A1209)</f>
        <v>1</v>
      </c>
    </row>
    <row r="1210" spans="1:4">
      <c r="A1210" t="s">
        <v>3835</v>
      </c>
      <c r="B1210">
        <f>AVERAGEIF(IMDB_Movies_Cleaned_Dataset!A:A,insights!A1210,IMDB_Movies_Cleaned_Dataset!I:I)</f>
        <v>8.6</v>
      </c>
      <c r="C1210">
        <v>0.998</v>
      </c>
      <c r="D1210">
        <f>COUNTIF(IMDB_Movies_Cleaned_Dataset!A:A,insights!A1210)</f>
        <v>1</v>
      </c>
    </row>
    <row r="1211" spans="1:4">
      <c r="A1211" t="s">
        <v>4287</v>
      </c>
      <c r="B1211">
        <f>AVERAGEIF(IMDB_Movies_Cleaned_Dataset!A:A,insights!A1211,IMDB_Movies_Cleaned_Dataset!I:I)</f>
        <v>6.1</v>
      </c>
      <c r="C1211">
        <v>0.35099999999999998</v>
      </c>
      <c r="D1211">
        <f>COUNTIF(IMDB_Movies_Cleaned_Dataset!A:A,insights!A1211)</f>
        <v>1</v>
      </c>
    </row>
    <row r="1212" spans="1:4">
      <c r="A1212" t="s">
        <v>4411</v>
      </c>
      <c r="B1212">
        <f>AVERAGEIF(IMDB_Movies_Cleaned_Dataset!A:A,insights!A1212,IMDB_Movies_Cleaned_Dataset!I:I)</f>
        <v>5.6</v>
      </c>
      <c r="C1212">
        <v>0.19700000000000001</v>
      </c>
      <c r="D1212">
        <f>COUNTIF(IMDB_Movies_Cleaned_Dataset!A:A,insights!A1212)</f>
        <v>1</v>
      </c>
    </row>
    <row r="1213" spans="1:4">
      <c r="A1213" t="s">
        <v>4137</v>
      </c>
      <c r="B1213">
        <f>AVERAGEIF(IMDB_Movies_Cleaned_Dataset!A:A,insights!A1213,IMDB_Movies_Cleaned_Dataset!I:I)</f>
        <v>6.7</v>
      </c>
      <c r="C1213">
        <v>0.6</v>
      </c>
      <c r="D1213">
        <f>COUNTIF(IMDB_Movies_Cleaned_Dataset!A:A,insights!A1213)</f>
        <v>1</v>
      </c>
    </row>
    <row r="1214" spans="1:4">
      <c r="A1214" t="s">
        <v>5153</v>
      </c>
      <c r="B1214">
        <f>AVERAGEIF(IMDB_Movies_Cleaned_Dataset!A:A,insights!A1214,IMDB_Movies_Cleaned_Dataset!I:I)</f>
        <v>4.0999999999999996</v>
      </c>
      <c r="C1214">
        <v>3.5000000000000003E-2</v>
      </c>
      <c r="D1214">
        <f>COUNTIF(IMDB_Movies_Cleaned_Dataset!A:A,insights!A1214)</f>
        <v>1</v>
      </c>
    </row>
    <row r="1215" spans="1:4">
      <c r="A1215" t="s">
        <v>4493</v>
      </c>
      <c r="B1215">
        <f>AVERAGEIF(IMDB_Movies_Cleaned_Dataset!A:A,insights!A1215,IMDB_Movies_Cleaned_Dataset!I:I)</f>
        <v>7.1</v>
      </c>
      <c r="C1215">
        <v>0.77200000000000002</v>
      </c>
      <c r="D1215">
        <f>COUNTIF(IMDB_Movies_Cleaned_Dataset!A:A,insights!A1215)</f>
        <v>1</v>
      </c>
    </row>
    <row r="1216" spans="1:4">
      <c r="A1216" t="s">
        <v>3467</v>
      </c>
      <c r="B1216">
        <f>AVERAGEIF(IMDB_Movies_Cleaned_Dataset!A:A,insights!A1216,IMDB_Movies_Cleaned_Dataset!I:I)</f>
        <v>6.4666666666666659</v>
      </c>
      <c r="C1216">
        <v>0.501</v>
      </c>
      <c r="D1216">
        <f>COUNTIF(IMDB_Movies_Cleaned_Dataset!A:A,insights!A1216)</f>
        <v>3</v>
      </c>
    </row>
    <row r="1217" spans="1:4">
      <c r="A1217" t="s">
        <v>4538</v>
      </c>
      <c r="B1217">
        <f>AVERAGEIF(IMDB_Movies_Cleaned_Dataset!A:A,insights!A1217,IMDB_Movies_Cleaned_Dataset!I:I)</f>
        <v>7</v>
      </c>
      <c r="C1217">
        <v>0.72299999999999998</v>
      </c>
      <c r="D1217">
        <f>COUNTIF(IMDB_Movies_Cleaned_Dataset!A:A,insights!A1217)</f>
        <v>1</v>
      </c>
    </row>
    <row r="1218" spans="1:4">
      <c r="A1218" t="s">
        <v>4680</v>
      </c>
      <c r="B1218">
        <f>AVERAGEIF(IMDB_Movies_Cleaned_Dataset!A:A,insights!A1218,IMDB_Movies_Cleaned_Dataset!I:I)</f>
        <v>5.5</v>
      </c>
      <c r="C1218">
        <v>0.17699999999999999</v>
      </c>
      <c r="D1218">
        <f>COUNTIF(IMDB_Movies_Cleaned_Dataset!A:A,insights!A1218)</f>
        <v>1</v>
      </c>
    </row>
    <row r="1219" spans="1:4">
      <c r="A1219" t="s">
        <v>4846</v>
      </c>
      <c r="B1219">
        <f>AVERAGEIF(IMDB_Movies_Cleaned_Dataset!A:A,insights!A1219,IMDB_Movies_Cleaned_Dataset!I:I)</f>
        <v>6.6</v>
      </c>
      <c r="C1219">
        <v>0.55300000000000005</v>
      </c>
      <c r="D1219">
        <f>COUNTIF(IMDB_Movies_Cleaned_Dataset!A:A,insights!A1219)</f>
        <v>1</v>
      </c>
    </row>
    <row r="1220" spans="1:4">
      <c r="A1220" t="s">
        <v>4714</v>
      </c>
      <c r="B1220">
        <f>AVERAGEIF(IMDB_Movies_Cleaned_Dataset!A:A,insights!A1220,IMDB_Movies_Cleaned_Dataset!I:I)</f>
        <v>7.1</v>
      </c>
      <c r="C1220">
        <v>0.77200000000000002</v>
      </c>
      <c r="D1220">
        <f>COUNTIF(IMDB_Movies_Cleaned_Dataset!A:A,insights!A1220)</f>
        <v>1</v>
      </c>
    </row>
    <row r="1221" spans="1:4">
      <c r="A1221" t="s">
        <v>4710</v>
      </c>
      <c r="B1221">
        <f>AVERAGEIF(IMDB_Movies_Cleaned_Dataset!A:A,insights!A1221,IMDB_Movies_Cleaned_Dataset!I:I)</f>
        <v>5.6</v>
      </c>
      <c r="C1221">
        <v>0.19700000000000001</v>
      </c>
      <c r="D1221">
        <f>COUNTIF(IMDB_Movies_Cleaned_Dataset!A:A,insights!A1221)</f>
        <v>1</v>
      </c>
    </row>
    <row r="1222" spans="1:4">
      <c r="A1222" t="s">
        <v>4769</v>
      </c>
      <c r="B1222">
        <f>AVERAGEIF(IMDB_Movies_Cleaned_Dataset!A:A,insights!A1222,IMDB_Movies_Cleaned_Dataset!I:I)</f>
        <v>3.3</v>
      </c>
      <c r="C1222">
        <v>0.01</v>
      </c>
      <c r="D1222">
        <f>COUNTIF(IMDB_Movies_Cleaned_Dataset!A:A,insights!A1222)</f>
        <v>1</v>
      </c>
    </row>
    <row r="1223" spans="1:4">
      <c r="A1223" t="s">
        <v>2202</v>
      </c>
      <c r="B1223">
        <f>AVERAGEIF(IMDB_Movies_Cleaned_Dataset!A:A,insights!A1223,IMDB_Movies_Cleaned_Dataset!I:I)</f>
        <v>4.8</v>
      </c>
      <c r="C1223">
        <v>7.3999999999999996E-2</v>
      </c>
      <c r="D1223">
        <f>COUNTIF(IMDB_Movies_Cleaned_Dataset!A:A,insights!A1223)</f>
        <v>1</v>
      </c>
    </row>
    <row r="1224" spans="1:4">
      <c r="A1224" t="s">
        <v>5252</v>
      </c>
      <c r="B1224">
        <f>AVERAGEIF(IMDB_Movies_Cleaned_Dataset!A:A,insights!A1224,IMDB_Movies_Cleaned_Dataset!I:I)</f>
        <v>5.2</v>
      </c>
      <c r="C1224">
        <v>0.113</v>
      </c>
      <c r="D1224">
        <f>COUNTIF(IMDB_Movies_Cleaned_Dataset!A:A,insights!A1224)</f>
        <v>1</v>
      </c>
    </row>
    <row r="1225" spans="1:4">
      <c r="A1225" t="s">
        <v>2888</v>
      </c>
      <c r="B1225">
        <f>AVERAGEIF(IMDB_Movies_Cleaned_Dataset!A:A,insights!A1225,IMDB_Movies_Cleaned_Dataset!I:I)</f>
        <v>6.85</v>
      </c>
      <c r="C1225">
        <v>0.66800000000000004</v>
      </c>
      <c r="D1225">
        <f>COUNTIF(IMDB_Movies_Cleaned_Dataset!A:A,insights!A1225)</f>
        <v>2</v>
      </c>
    </row>
    <row r="1226" spans="1:4">
      <c r="A1226" t="s">
        <v>4853</v>
      </c>
      <c r="B1226">
        <f>AVERAGEIF(IMDB_Movies_Cleaned_Dataset!A:A,insights!A1226,IMDB_Movies_Cleaned_Dataset!I:I)</f>
        <v>5.7</v>
      </c>
      <c r="C1226">
        <v>0.23100000000000001</v>
      </c>
      <c r="D1226">
        <f>COUNTIF(IMDB_Movies_Cleaned_Dataset!A:A,insights!A1226)</f>
        <v>1</v>
      </c>
    </row>
    <row r="1227" spans="1:4">
      <c r="A1227" t="s">
        <v>4345</v>
      </c>
      <c r="B1227">
        <f>AVERAGEIF(IMDB_Movies_Cleaned_Dataset!A:A,insights!A1227,IMDB_Movies_Cleaned_Dataset!I:I)</f>
        <v>6.5</v>
      </c>
      <c r="C1227">
        <v>0.504</v>
      </c>
      <c r="D1227">
        <f>COUNTIF(IMDB_Movies_Cleaned_Dataset!A:A,insights!A1227)</f>
        <v>1</v>
      </c>
    </row>
    <row r="1228" spans="1:4">
      <c r="A1228" t="s">
        <v>4904</v>
      </c>
      <c r="B1228">
        <f>AVERAGEIF(IMDB_Movies_Cleaned_Dataset!A:A,insights!A1228,IMDB_Movies_Cleaned_Dataset!I:I)</f>
        <v>7.2</v>
      </c>
      <c r="C1228">
        <v>0.81200000000000006</v>
      </c>
      <c r="D1228">
        <f>COUNTIF(IMDB_Movies_Cleaned_Dataset!A:A,insights!A1228)</f>
        <v>1</v>
      </c>
    </row>
    <row r="1229" spans="1:4">
      <c r="A1229" t="s">
        <v>4919</v>
      </c>
      <c r="B1229">
        <f>AVERAGEIF(IMDB_Movies_Cleaned_Dataset!A:A,insights!A1229,IMDB_Movies_Cleaned_Dataset!I:I)</f>
        <v>5.3</v>
      </c>
      <c r="C1229">
        <v>0.13</v>
      </c>
      <c r="D1229">
        <f>COUNTIF(IMDB_Movies_Cleaned_Dataset!A:A,insights!A1229)</f>
        <v>1</v>
      </c>
    </row>
    <row r="1230" spans="1:4">
      <c r="A1230" t="s">
        <v>4947</v>
      </c>
      <c r="B1230">
        <f>AVERAGEIF(IMDB_Movies_Cleaned_Dataset!A:A,insights!A1230,IMDB_Movies_Cleaned_Dataset!I:I)</f>
        <v>5.7</v>
      </c>
      <c r="C1230">
        <v>0.23100000000000001</v>
      </c>
      <c r="D1230">
        <f>COUNTIF(IMDB_Movies_Cleaned_Dataset!A:A,insights!A1230)</f>
        <v>1</v>
      </c>
    </row>
    <row r="1231" spans="1:4">
      <c r="A1231" t="s">
        <v>3382</v>
      </c>
      <c r="B1231">
        <f>AVERAGEIF(IMDB_Movies_Cleaned_Dataset!A:A,insights!A1231,IMDB_Movies_Cleaned_Dataset!I:I)</f>
        <v>6.25</v>
      </c>
      <c r="C1231">
        <v>0.41799999999999998</v>
      </c>
      <c r="D1231">
        <f>COUNTIF(IMDB_Movies_Cleaned_Dataset!A:A,insights!A1231)</f>
        <v>2</v>
      </c>
    </row>
    <row r="1232" spans="1:4">
      <c r="A1232" t="s">
        <v>6226</v>
      </c>
      <c r="B1232">
        <f>AVERAGEIF(IMDB_Movies_Cleaned_Dataset!A:A,insights!A1232,IMDB_Movies_Cleaned_Dataset!I:I)</f>
        <v>6.6</v>
      </c>
      <c r="C1232">
        <v>0.55300000000000005</v>
      </c>
      <c r="D1232">
        <f>COUNTIF(IMDB_Movies_Cleaned_Dataset!A:A,insights!A1232)</f>
        <v>1</v>
      </c>
    </row>
    <row r="1233" spans="1:4">
      <c r="A1233" t="s">
        <v>4086</v>
      </c>
      <c r="B1233">
        <f>AVERAGEIF(IMDB_Movies_Cleaned_Dataset!A:A,insights!A1233,IMDB_Movies_Cleaned_Dataset!I:I)</f>
        <v>6.6</v>
      </c>
      <c r="C1233">
        <v>0.55300000000000005</v>
      </c>
      <c r="D1233">
        <f>COUNTIF(IMDB_Movies_Cleaned_Dataset!A:A,insights!A1233)</f>
        <v>1</v>
      </c>
    </row>
    <row r="1234" spans="1:4">
      <c r="A1234" t="s">
        <v>4375</v>
      </c>
      <c r="B1234">
        <f>AVERAGEIF(IMDB_Movies_Cleaned_Dataset!A:A,insights!A1234,IMDB_Movies_Cleaned_Dataset!I:I)</f>
        <v>7.3</v>
      </c>
      <c r="C1234">
        <v>0.84899999999999998</v>
      </c>
      <c r="D1234">
        <f>COUNTIF(IMDB_Movies_Cleaned_Dataset!A:A,insights!A1234)</f>
        <v>1</v>
      </c>
    </row>
    <row r="1235" spans="1:4">
      <c r="A1235" t="s">
        <v>4978</v>
      </c>
      <c r="B1235">
        <f>AVERAGEIF(IMDB_Movies_Cleaned_Dataset!A:A,insights!A1235,IMDB_Movies_Cleaned_Dataset!I:I)</f>
        <v>6.2</v>
      </c>
      <c r="C1235">
        <v>0.39100000000000001</v>
      </c>
      <c r="D1235">
        <f>COUNTIF(IMDB_Movies_Cleaned_Dataset!A:A,insights!A1235)</f>
        <v>1</v>
      </c>
    </row>
    <row r="1236" spans="1:4">
      <c r="A1236" t="s">
        <v>4513</v>
      </c>
      <c r="B1236">
        <f>AVERAGEIF(IMDB_Movies_Cleaned_Dataset!A:A,insights!A1236,IMDB_Movies_Cleaned_Dataset!I:I)</f>
        <v>6.6</v>
      </c>
      <c r="C1236">
        <v>0.55300000000000005</v>
      </c>
      <c r="D1236">
        <f>COUNTIF(IMDB_Movies_Cleaned_Dataset!A:A,insights!A1236)</f>
        <v>1</v>
      </c>
    </row>
    <row r="1237" spans="1:4">
      <c r="A1237" t="s">
        <v>4628</v>
      </c>
      <c r="B1237">
        <f>AVERAGEIF(IMDB_Movies_Cleaned_Dataset!A:A,insights!A1237,IMDB_Movies_Cleaned_Dataset!I:I)</f>
        <v>3.3</v>
      </c>
      <c r="C1237">
        <v>0.01</v>
      </c>
      <c r="D1237">
        <f>COUNTIF(IMDB_Movies_Cleaned_Dataset!A:A,insights!A1237)</f>
        <v>1</v>
      </c>
    </row>
    <row r="1238" spans="1:4">
      <c r="A1238" t="s">
        <v>4989</v>
      </c>
      <c r="B1238">
        <f>AVERAGEIF(IMDB_Movies_Cleaned_Dataset!A:A,insights!A1238,IMDB_Movies_Cleaned_Dataset!I:I)</f>
        <v>6.2</v>
      </c>
      <c r="C1238">
        <v>0.39100000000000001</v>
      </c>
      <c r="D1238">
        <f>COUNTIF(IMDB_Movies_Cleaned_Dataset!A:A,insights!A1238)</f>
        <v>1</v>
      </c>
    </row>
    <row r="1239" spans="1:4">
      <c r="A1239" t="s">
        <v>5010</v>
      </c>
      <c r="B1239">
        <f>AVERAGEIF(IMDB_Movies_Cleaned_Dataset!A:A,insights!A1239,IMDB_Movies_Cleaned_Dataset!I:I)</f>
        <v>3.5</v>
      </c>
      <c r="C1239">
        <v>1.7000000000000001E-2</v>
      </c>
      <c r="D1239">
        <f>COUNTIF(IMDB_Movies_Cleaned_Dataset!A:A,insights!A1239)</f>
        <v>1</v>
      </c>
    </row>
    <row r="1240" spans="1:4">
      <c r="A1240" t="s">
        <v>5006</v>
      </c>
      <c r="B1240">
        <f>AVERAGEIF(IMDB_Movies_Cleaned_Dataset!A:A,insights!A1240,IMDB_Movies_Cleaned_Dataset!I:I)</f>
        <v>5.5</v>
      </c>
      <c r="C1240">
        <v>0.17699999999999999</v>
      </c>
      <c r="D1240">
        <f>COUNTIF(IMDB_Movies_Cleaned_Dataset!A:A,insights!A1240)</f>
        <v>1</v>
      </c>
    </row>
    <row r="1241" spans="1:4">
      <c r="A1241" t="s">
        <v>4795</v>
      </c>
      <c r="B1241">
        <f>AVERAGEIF(IMDB_Movies_Cleaned_Dataset!A:A,insights!A1241,IMDB_Movies_Cleaned_Dataset!I:I)</f>
        <v>5.9</v>
      </c>
      <c r="C1241">
        <v>0.27100000000000002</v>
      </c>
      <c r="D1241">
        <f>COUNTIF(IMDB_Movies_Cleaned_Dataset!A:A,insights!A1241)</f>
        <v>1</v>
      </c>
    </row>
    <row r="1242" spans="1:4">
      <c r="A1242" t="s">
        <v>4518</v>
      </c>
      <c r="B1242">
        <f>AVERAGEIF(IMDB_Movies_Cleaned_Dataset!A:A,insights!A1242,IMDB_Movies_Cleaned_Dataset!I:I)</f>
        <v>4.7</v>
      </c>
      <c r="C1242">
        <v>6.6000000000000003E-2</v>
      </c>
      <c r="D1242">
        <f>COUNTIF(IMDB_Movies_Cleaned_Dataset!A:A,insights!A1242)</f>
        <v>1</v>
      </c>
    </row>
    <row r="1243" spans="1:4">
      <c r="A1243" t="s">
        <v>5016</v>
      </c>
      <c r="B1243">
        <f>AVERAGEIF(IMDB_Movies_Cleaned_Dataset!A:A,insights!A1243,IMDB_Movies_Cleaned_Dataset!I:I)</f>
        <v>3.9</v>
      </c>
      <c r="C1243">
        <v>2.7E-2</v>
      </c>
      <c r="D1243">
        <f>COUNTIF(IMDB_Movies_Cleaned_Dataset!A:A,insights!A1243)</f>
        <v>1</v>
      </c>
    </row>
    <row r="1244" spans="1:4">
      <c r="A1244" t="s">
        <v>4655</v>
      </c>
      <c r="B1244">
        <f>AVERAGEIF(IMDB_Movies_Cleaned_Dataset!A:A,insights!A1244,IMDB_Movies_Cleaned_Dataset!I:I)</f>
        <v>6.7</v>
      </c>
      <c r="C1244">
        <v>0.6</v>
      </c>
      <c r="D1244">
        <f>COUNTIF(IMDB_Movies_Cleaned_Dataset!A:A,insights!A1244)</f>
        <v>1</v>
      </c>
    </row>
    <row r="1245" spans="1:4">
      <c r="A1245" t="s">
        <v>5012</v>
      </c>
      <c r="B1245">
        <f>AVERAGEIF(IMDB_Movies_Cleaned_Dataset!A:A,insights!A1245,IMDB_Movies_Cleaned_Dataset!I:I)</f>
        <v>6.9</v>
      </c>
      <c r="C1245">
        <v>0.68200000000000005</v>
      </c>
      <c r="D1245">
        <f>COUNTIF(IMDB_Movies_Cleaned_Dataset!A:A,insights!A1245)</f>
        <v>1</v>
      </c>
    </row>
    <row r="1246" spans="1:4">
      <c r="A1246" t="s">
        <v>4727</v>
      </c>
      <c r="B1246">
        <f>AVERAGEIF(IMDB_Movies_Cleaned_Dataset!A:A,insights!A1246,IMDB_Movies_Cleaned_Dataset!I:I)</f>
        <v>6.7</v>
      </c>
      <c r="C1246">
        <v>0.6</v>
      </c>
      <c r="D1246">
        <f>COUNTIF(IMDB_Movies_Cleaned_Dataset!A:A,insights!A1246)</f>
        <v>1</v>
      </c>
    </row>
    <row r="1247" spans="1:4">
      <c r="A1247" t="s">
        <v>3077</v>
      </c>
      <c r="B1247">
        <f>AVERAGEIF(IMDB_Movies_Cleaned_Dataset!A:A,insights!A1247,IMDB_Movies_Cleaned_Dataset!I:I)</f>
        <v>4.5</v>
      </c>
      <c r="C1247">
        <v>5.5E-2</v>
      </c>
      <c r="D1247">
        <f>COUNTIF(IMDB_Movies_Cleaned_Dataset!A:A,insights!A1247)</f>
        <v>1</v>
      </c>
    </row>
    <row r="1248" spans="1:4">
      <c r="A1248" t="s">
        <v>1375</v>
      </c>
      <c r="B1248">
        <f>AVERAGEIF(IMDB_Movies_Cleaned_Dataset!A:A,insights!A1248,IMDB_Movies_Cleaned_Dataset!I:I)</f>
        <v>7.6</v>
      </c>
      <c r="C1248">
        <v>0.91500000000000004</v>
      </c>
      <c r="D1248">
        <f>COUNTIF(IMDB_Movies_Cleaned_Dataset!A:A,insights!A1248)</f>
        <v>1</v>
      </c>
    </row>
    <row r="1249" spans="1:4">
      <c r="A1249" t="s">
        <v>6374</v>
      </c>
      <c r="B1249">
        <f>AVERAGEIF(IMDB_Movies_Cleaned_Dataset!A:A,insights!A1249,IMDB_Movies_Cleaned_Dataset!I:I)</f>
        <v>6</v>
      </c>
      <c r="C1249">
        <v>0.312</v>
      </c>
      <c r="D1249">
        <f>COUNTIF(IMDB_Movies_Cleaned_Dataset!A:A,insights!A1249)</f>
        <v>1</v>
      </c>
    </row>
    <row r="1250" spans="1:4">
      <c r="A1250" t="s">
        <v>4432</v>
      </c>
      <c r="B1250">
        <f>AVERAGEIF(IMDB_Movies_Cleaned_Dataset!A:A,insights!A1250,IMDB_Movies_Cleaned_Dataset!I:I)</f>
        <v>7.4</v>
      </c>
      <c r="C1250">
        <v>0.875</v>
      </c>
      <c r="D1250">
        <f>COUNTIF(IMDB_Movies_Cleaned_Dataset!A:A,insights!A1250)</f>
        <v>2</v>
      </c>
    </row>
    <row r="1251" spans="1:4">
      <c r="A1251" t="s">
        <v>4653</v>
      </c>
      <c r="B1251">
        <f>AVERAGEIF(IMDB_Movies_Cleaned_Dataset!A:A,insights!A1251,IMDB_Movies_Cleaned_Dataset!I:I)</f>
        <v>6.6</v>
      </c>
      <c r="C1251">
        <v>0.55300000000000005</v>
      </c>
      <c r="D1251">
        <f>COUNTIF(IMDB_Movies_Cleaned_Dataset!A:A,insights!A1251)</f>
        <v>1</v>
      </c>
    </row>
    <row r="1252" spans="1:4">
      <c r="A1252" t="s">
        <v>959</v>
      </c>
      <c r="B1252">
        <f>AVERAGEIF(IMDB_Movies_Cleaned_Dataset!A:A,insights!A1252,IMDB_Movies_Cleaned_Dataset!I:I)</f>
        <v>7.2666666666666666</v>
      </c>
      <c r="C1252">
        <v>0.84699999999999998</v>
      </c>
      <c r="D1252">
        <f>COUNTIF(IMDB_Movies_Cleaned_Dataset!A:A,insights!A1252)</f>
        <v>3</v>
      </c>
    </row>
    <row r="1253" spans="1:4">
      <c r="A1253" t="s">
        <v>399</v>
      </c>
      <c r="B1253">
        <f>AVERAGEIF(IMDB_Movies_Cleaned_Dataset!A:A,insights!A1253,IMDB_Movies_Cleaned_Dataset!I:I)</f>
        <v>7.75</v>
      </c>
      <c r="C1253">
        <v>0.95499999999999996</v>
      </c>
      <c r="D1253">
        <f>COUNTIF(IMDB_Movies_Cleaned_Dataset!A:A,insights!A1253)</f>
        <v>4</v>
      </c>
    </row>
    <row r="1254" spans="1:4">
      <c r="A1254" t="s">
        <v>2540</v>
      </c>
      <c r="B1254">
        <f>AVERAGEIF(IMDB_Movies_Cleaned_Dataset!A:A,insights!A1254,IMDB_Movies_Cleaned_Dataset!I:I)</f>
        <v>4.9000000000000004</v>
      </c>
      <c r="C1254">
        <v>8.2000000000000003E-2</v>
      </c>
      <c r="D1254">
        <f>COUNTIF(IMDB_Movies_Cleaned_Dataset!A:A,insights!A1254)</f>
        <v>1</v>
      </c>
    </row>
    <row r="1255" spans="1:4">
      <c r="A1255" t="s">
        <v>2676</v>
      </c>
      <c r="B1255">
        <f>AVERAGEIF(IMDB_Movies_Cleaned_Dataset!A:A,insights!A1255,IMDB_Movies_Cleaned_Dataset!I:I)</f>
        <v>7</v>
      </c>
      <c r="C1255">
        <v>0.72299999999999998</v>
      </c>
      <c r="D1255">
        <f>COUNTIF(IMDB_Movies_Cleaned_Dataset!A:A,insights!A1255)</f>
        <v>1</v>
      </c>
    </row>
    <row r="1256" spans="1:4">
      <c r="A1256" t="s">
        <v>4360</v>
      </c>
      <c r="B1256">
        <f>AVERAGEIF(IMDB_Movies_Cleaned_Dataset!A:A,insights!A1256,IMDB_Movies_Cleaned_Dataset!I:I)</f>
        <v>6.5</v>
      </c>
      <c r="C1256">
        <v>0.504</v>
      </c>
      <c r="D1256">
        <f>COUNTIF(IMDB_Movies_Cleaned_Dataset!A:A,insights!A1256)</f>
        <v>1</v>
      </c>
    </row>
    <row r="1257" spans="1:4">
      <c r="A1257" t="s">
        <v>6371</v>
      </c>
      <c r="B1257">
        <f>AVERAGEIF(IMDB_Movies_Cleaned_Dataset!A:A,insights!A1257,IMDB_Movies_Cleaned_Dataset!I:I)</f>
        <v>6.6</v>
      </c>
      <c r="C1257">
        <v>0.55300000000000005</v>
      </c>
      <c r="D1257">
        <f>COUNTIF(IMDB_Movies_Cleaned_Dataset!A:A,insights!A1257)</f>
        <v>1</v>
      </c>
    </row>
    <row r="1258" spans="1:4">
      <c r="A1258" t="s">
        <v>4875</v>
      </c>
      <c r="B1258">
        <f>AVERAGEIF(IMDB_Movies_Cleaned_Dataset!A:A,insights!A1258,IMDB_Movies_Cleaned_Dataset!I:I)</f>
        <v>6.1</v>
      </c>
      <c r="C1258">
        <v>0.35099999999999998</v>
      </c>
      <c r="D1258">
        <f>COUNTIF(IMDB_Movies_Cleaned_Dataset!A:A,insights!A1258)</f>
        <v>1</v>
      </c>
    </row>
    <row r="1259" spans="1:4">
      <c r="A1259" t="s">
        <v>4829</v>
      </c>
      <c r="B1259">
        <f>AVERAGEIF(IMDB_Movies_Cleaned_Dataset!A:A,insights!A1259,IMDB_Movies_Cleaned_Dataset!I:I)</f>
        <v>6.2</v>
      </c>
      <c r="C1259">
        <v>0.39100000000000001</v>
      </c>
      <c r="D1259">
        <f>COUNTIF(IMDB_Movies_Cleaned_Dataset!A:A,insights!A1259)</f>
        <v>1</v>
      </c>
    </row>
    <row r="1260" spans="1:4">
      <c r="A1260" t="s">
        <v>6124</v>
      </c>
      <c r="B1260">
        <f>AVERAGEIF(IMDB_Movies_Cleaned_Dataset!A:A,insights!A1260,IMDB_Movies_Cleaned_Dataset!I:I)</f>
        <v>7.3</v>
      </c>
      <c r="C1260">
        <v>0.84899999999999998</v>
      </c>
      <c r="D1260">
        <f>COUNTIF(IMDB_Movies_Cleaned_Dataset!A:A,insights!A1260)</f>
        <v>1</v>
      </c>
    </row>
    <row r="1261" spans="1:4">
      <c r="A1261" t="s">
        <v>4807</v>
      </c>
      <c r="B1261">
        <f>AVERAGEIF(IMDB_Movies_Cleaned_Dataset!A:A,insights!A1261,IMDB_Movies_Cleaned_Dataset!I:I)</f>
        <v>4.2</v>
      </c>
      <c r="C1261">
        <v>4.2999999999999997E-2</v>
      </c>
      <c r="D1261">
        <f>COUNTIF(IMDB_Movies_Cleaned_Dataset!A:A,insights!A1261)</f>
        <v>1</v>
      </c>
    </row>
    <row r="1262" spans="1:4">
      <c r="A1262" t="s">
        <v>189</v>
      </c>
      <c r="B1262">
        <f>AVERAGEIF(IMDB_Movies_Cleaned_Dataset!A:A,insights!A1262,IMDB_Movies_Cleaned_Dataset!I:I)</f>
        <v>6.5</v>
      </c>
      <c r="C1262">
        <v>0.504</v>
      </c>
      <c r="D1262">
        <f>COUNTIF(IMDB_Movies_Cleaned_Dataset!A:A,insights!A1262)</f>
        <v>1</v>
      </c>
    </row>
    <row r="1263" spans="1:4">
      <c r="A1263" t="s">
        <v>2897</v>
      </c>
      <c r="B1263">
        <f>AVERAGEIF(IMDB_Movies_Cleaned_Dataset!A:A,insights!A1263,IMDB_Movies_Cleaned_Dataset!I:I)</f>
        <v>6.5</v>
      </c>
      <c r="C1263">
        <v>0.504</v>
      </c>
      <c r="D1263">
        <f>COUNTIF(IMDB_Movies_Cleaned_Dataset!A:A,insights!A1263)</f>
        <v>1</v>
      </c>
    </row>
    <row r="1264" spans="1:4">
      <c r="A1264" t="s">
        <v>4906</v>
      </c>
      <c r="B1264">
        <f>AVERAGEIF(IMDB_Movies_Cleaned_Dataset!A:A,insights!A1264,IMDB_Movies_Cleaned_Dataset!I:I)</f>
        <v>5.7</v>
      </c>
      <c r="C1264">
        <v>0.23100000000000001</v>
      </c>
      <c r="D1264">
        <f>COUNTIF(IMDB_Movies_Cleaned_Dataset!A:A,insights!A1264)</f>
        <v>1</v>
      </c>
    </row>
    <row r="1265" spans="1:4">
      <c r="A1265" t="s">
        <v>2002</v>
      </c>
      <c r="B1265">
        <f>AVERAGEIF(IMDB_Movies_Cleaned_Dataset!A:A,insights!A1265,IMDB_Movies_Cleaned_Dataset!I:I)</f>
        <v>6.9</v>
      </c>
      <c r="C1265">
        <v>0.68200000000000005</v>
      </c>
      <c r="D1265">
        <f>COUNTIF(IMDB_Movies_Cleaned_Dataset!A:A,insights!A1265)</f>
        <v>1</v>
      </c>
    </row>
    <row r="1266" spans="1:4">
      <c r="A1266" t="s">
        <v>2419</v>
      </c>
      <c r="B1266">
        <f>AVERAGEIF(IMDB_Movies_Cleaned_Dataset!A:A,insights!A1266,IMDB_Movies_Cleaned_Dataset!I:I)</f>
        <v>5</v>
      </c>
      <c r="C1266">
        <v>8.6999999999999994E-2</v>
      </c>
      <c r="D1266">
        <f>COUNTIF(IMDB_Movies_Cleaned_Dataset!A:A,insights!A1266)</f>
        <v>1</v>
      </c>
    </row>
    <row r="1267" spans="1:4">
      <c r="A1267" t="s">
        <v>1790</v>
      </c>
      <c r="B1267">
        <f>AVERAGEIF(IMDB_Movies_Cleaned_Dataset!A:A,insights!A1267,IMDB_Movies_Cleaned_Dataset!I:I)</f>
        <v>6.5</v>
      </c>
      <c r="C1267">
        <v>0.504</v>
      </c>
      <c r="D1267">
        <f>COUNTIF(IMDB_Movies_Cleaned_Dataset!A:A,insights!A1267)</f>
        <v>1</v>
      </c>
    </row>
    <row r="1268" spans="1:4">
      <c r="A1268" t="s">
        <v>5512</v>
      </c>
      <c r="B1268">
        <f>AVERAGEIF(IMDB_Movies_Cleaned_Dataset!A:A,insights!A1268,IMDB_Movies_Cleaned_Dataset!I:I)</f>
        <v>2.1</v>
      </c>
      <c r="C1268">
        <v>0</v>
      </c>
      <c r="D1268">
        <f>COUNTIF(IMDB_Movies_Cleaned_Dataset!A:A,insights!A1268)</f>
        <v>1</v>
      </c>
    </row>
    <row r="1269" spans="1:4">
      <c r="A1269" t="s">
        <v>2728</v>
      </c>
      <c r="B1269">
        <f>AVERAGEIF(IMDB_Movies_Cleaned_Dataset!A:A,insights!A1269,IMDB_Movies_Cleaned_Dataset!I:I)</f>
        <v>6.85</v>
      </c>
      <c r="C1269">
        <v>0.67600000000000005</v>
      </c>
      <c r="D1269">
        <f>COUNTIF(IMDB_Movies_Cleaned_Dataset!A:A,insights!A1269)</f>
        <v>4</v>
      </c>
    </row>
    <row r="1270" spans="1:4">
      <c r="A1270" t="s">
        <v>1860</v>
      </c>
      <c r="B1270">
        <f>AVERAGEIF(IMDB_Movies_Cleaned_Dataset!A:A,insights!A1270,IMDB_Movies_Cleaned_Dataset!I:I)</f>
        <v>7.9</v>
      </c>
      <c r="C1270">
        <v>0.97</v>
      </c>
      <c r="D1270">
        <f>COUNTIF(IMDB_Movies_Cleaned_Dataset!A:A,insights!A1270)</f>
        <v>1</v>
      </c>
    </row>
    <row r="1271" spans="1:4">
      <c r="A1271" t="s">
        <v>1018</v>
      </c>
      <c r="B1271">
        <f>AVERAGEIF(IMDB_Movies_Cleaned_Dataset!A:A,insights!A1271,IMDB_Movies_Cleaned_Dataset!I:I)</f>
        <v>7.9</v>
      </c>
      <c r="C1271">
        <v>0.97</v>
      </c>
      <c r="D1271">
        <f>COUNTIF(IMDB_Movies_Cleaned_Dataset!A:A,insights!A1271)</f>
        <v>1</v>
      </c>
    </row>
    <row r="1272" spans="1:4">
      <c r="A1272" t="s">
        <v>1542</v>
      </c>
      <c r="B1272">
        <f>AVERAGEIF(IMDB_Movies_Cleaned_Dataset!A:A,insights!A1272,IMDB_Movies_Cleaned_Dataset!I:I)</f>
        <v>3.5</v>
      </c>
      <c r="C1272">
        <v>1.7000000000000001E-2</v>
      </c>
      <c r="D1272">
        <f>COUNTIF(IMDB_Movies_Cleaned_Dataset!A:A,insights!A1272)</f>
        <v>1</v>
      </c>
    </row>
    <row r="1273" spans="1:4">
      <c r="A1273" t="s">
        <v>1671</v>
      </c>
      <c r="B1273">
        <f>AVERAGEIF(IMDB_Movies_Cleaned_Dataset!A:A,insights!A1273,IMDB_Movies_Cleaned_Dataset!I:I)</f>
        <v>7.6</v>
      </c>
      <c r="C1273">
        <v>0.91500000000000004</v>
      </c>
      <c r="D1273">
        <f>COUNTIF(IMDB_Movies_Cleaned_Dataset!A:A,insights!A1273)</f>
        <v>1</v>
      </c>
    </row>
    <row r="1274" spans="1:4">
      <c r="A1274" t="s">
        <v>1740</v>
      </c>
      <c r="B1274">
        <f>AVERAGEIF(IMDB_Movies_Cleaned_Dataset!A:A,insights!A1274,IMDB_Movies_Cleaned_Dataset!I:I)</f>
        <v>5.6</v>
      </c>
      <c r="C1274">
        <v>0.19700000000000001</v>
      </c>
      <c r="D1274">
        <f>COUNTIF(IMDB_Movies_Cleaned_Dataset!A:A,insights!A1274)</f>
        <v>1</v>
      </c>
    </row>
    <row r="1275" spans="1:4">
      <c r="A1275" t="s">
        <v>2134</v>
      </c>
      <c r="B1275">
        <f>AVERAGEIF(IMDB_Movies_Cleaned_Dataset!A:A,insights!A1275,IMDB_Movies_Cleaned_Dataset!I:I)</f>
        <v>5.2</v>
      </c>
      <c r="C1275">
        <v>0.113</v>
      </c>
      <c r="D1275">
        <f>COUNTIF(IMDB_Movies_Cleaned_Dataset!A:A,insights!A1275)</f>
        <v>1</v>
      </c>
    </row>
    <row r="1276" spans="1:4">
      <c r="A1276" t="s">
        <v>2123</v>
      </c>
      <c r="B1276">
        <f>AVERAGEIF(IMDB_Movies_Cleaned_Dataset!A:A,insights!A1276,IMDB_Movies_Cleaned_Dataset!I:I)</f>
        <v>6.1</v>
      </c>
      <c r="C1276">
        <v>0.35099999999999998</v>
      </c>
      <c r="D1276">
        <f>COUNTIF(IMDB_Movies_Cleaned_Dataset!A:A,insights!A1276)</f>
        <v>1</v>
      </c>
    </row>
    <row r="1277" spans="1:4">
      <c r="A1277" t="s">
        <v>2246</v>
      </c>
      <c r="B1277">
        <f>AVERAGEIF(IMDB_Movies_Cleaned_Dataset!A:A,insights!A1277,IMDB_Movies_Cleaned_Dataset!I:I)</f>
        <v>6.8</v>
      </c>
      <c r="C1277">
        <v>0.63800000000000001</v>
      </c>
      <c r="D1277">
        <f>COUNTIF(IMDB_Movies_Cleaned_Dataset!A:A,insights!A1277)</f>
        <v>1</v>
      </c>
    </row>
    <row r="1278" spans="1:4">
      <c r="A1278" t="s">
        <v>2694</v>
      </c>
      <c r="B1278">
        <f>AVERAGEIF(IMDB_Movies_Cleaned_Dataset!A:A,insights!A1278,IMDB_Movies_Cleaned_Dataset!I:I)</f>
        <v>5.6</v>
      </c>
      <c r="C1278">
        <v>0.19700000000000001</v>
      </c>
      <c r="D1278">
        <f>COUNTIF(IMDB_Movies_Cleaned_Dataset!A:A,insights!A1278)</f>
        <v>1</v>
      </c>
    </row>
    <row r="1279" spans="1:4">
      <c r="A1279" t="s">
        <v>2748</v>
      </c>
      <c r="B1279">
        <f>AVERAGEIF(IMDB_Movies_Cleaned_Dataset!A:A,insights!A1279,IMDB_Movies_Cleaned_Dataset!I:I)</f>
        <v>7.6</v>
      </c>
      <c r="C1279">
        <v>0.91500000000000004</v>
      </c>
      <c r="D1279">
        <f>COUNTIF(IMDB_Movies_Cleaned_Dataset!A:A,insights!A1279)</f>
        <v>1</v>
      </c>
    </row>
    <row r="1280" spans="1:4">
      <c r="A1280" t="s">
        <v>3226</v>
      </c>
      <c r="B1280">
        <f>AVERAGEIF(IMDB_Movies_Cleaned_Dataset!A:A,insights!A1280,IMDB_Movies_Cleaned_Dataset!I:I)</f>
        <v>6.3</v>
      </c>
      <c r="C1280">
        <v>0.42299999999999999</v>
      </c>
      <c r="D1280">
        <f>COUNTIF(IMDB_Movies_Cleaned_Dataset!A:A,insights!A1280)</f>
        <v>1</v>
      </c>
    </row>
    <row r="1281" spans="1:4">
      <c r="A1281" t="s">
        <v>2637</v>
      </c>
      <c r="B1281">
        <f>AVERAGEIF(IMDB_Movies_Cleaned_Dataset!A:A,insights!A1281,IMDB_Movies_Cleaned_Dataset!I:I)</f>
        <v>6.6749999999999998</v>
      </c>
      <c r="C1281">
        <v>0.59699999999999998</v>
      </c>
      <c r="D1281">
        <f>COUNTIF(IMDB_Movies_Cleaned_Dataset!A:A,insights!A1281)</f>
        <v>4</v>
      </c>
    </row>
    <row r="1282" spans="1:4">
      <c r="A1282" t="s">
        <v>4265</v>
      </c>
      <c r="B1282">
        <f>AVERAGEIF(IMDB_Movies_Cleaned_Dataset!A:A,insights!A1282,IMDB_Movies_Cleaned_Dataset!I:I)</f>
        <v>5.3</v>
      </c>
      <c r="C1282">
        <v>0.13</v>
      </c>
      <c r="D1282">
        <f>COUNTIF(IMDB_Movies_Cleaned_Dataset!A:A,insights!A1282)</f>
        <v>1</v>
      </c>
    </row>
    <row r="1283" spans="1:4">
      <c r="A1283" t="s">
        <v>4484</v>
      </c>
      <c r="B1283">
        <f>AVERAGEIF(IMDB_Movies_Cleaned_Dataset!A:A,insights!A1283,IMDB_Movies_Cleaned_Dataset!I:I)</f>
        <v>7.3</v>
      </c>
      <c r="C1283">
        <v>0.84899999999999998</v>
      </c>
      <c r="D1283">
        <f>COUNTIF(IMDB_Movies_Cleaned_Dataset!A:A,insights!A1283)</f>
        <v>1</v>
      </c>
    </row>
    <row r="1284" spans="1:4">
      <c r="A1284" t="s">
        <v>4052</v>
      </c>
      <c r="B1284">
        <f>AVERAGEIF(IMDB_Movies_Cleaned_Dataset!A:A,insights!A1284,IMDB_Movies_Cleaned_Dataset!I:I)</f>
        <v>7.2</v>
      </c>
      <c r="C1284">
        <v>0.81200000000000006</v>
      </c>
      <c r="D1284">
        <f>COUNTIF(IMDB_Movies_Cleaned_Dataset!A:A,insights!A1284)</f>
        <v>1</v>
      </c>
    </row>
    <row r="1285" spans="1:4">
      <c r="A1285" t="s">
        <v>2807</v>
      </c>
      <c r="B1285">
        <f>AVERAGEIF(IMDB_Movies_Cleaned_Dataset!A:A,insights!A1285,IMDB_Movies_Cleaned_Dataset!I:I)</f>
        <v>7.5500000000000007</v>
      </c>
      <c r="C1285">
        <v>0.91200000000000003</v>
      </c>
      <c r="D1285">
        <f>COUNTIF(IMDB_Movies_Cleaned_Dataset!A:A,insights!A1285)</f>
        <v>2</v>
      </c>
    </row>
    <row r="1286" spans="1:4">
      <c r="A1286" t="s">
        <v>4599</v>
      </c>
      <c r="B1286">
        <f>AVERAGEIF(IMDB_Movies_Cleaned_Dataset!A:A,insights!A1286,IMDB_Movies_Cleaned_Dataset!I:I)</f>
        <v>7.7</v>
      </c>
      <c r="C1286">
        <v>0.94</v>
      </c>
      <c r="D1286">
        <f>COUNTIF(IMDB_Movies_Cleaned_Dataset!A:A,insights!A1286)</f>
        <v>1</v>
      </c>
    </row>
    <row r="1287" spans="1:4">
      <c r="A1287" t="s">
        <v>2659</v>
      </c>
      <c r="B1287">
        <f>AVERAGEIF(IMDB_Movies_Cleaned_Dataset!A:A,insights!A1287,IMDB_Movies_Cleaned_Dataset!I:I)</f>
        <v>7.65</v>
      </c>
      <c r="C1287">
        <v>0.93300000000000005</v>
      </c>
      <c r="D1287">
        <f>COUNTIF(IMDB_Movies_Cleaned_Dataset!A:A,insights!A1287)</f>
        <v>2</v>
      </c>
    </row>
    <row r="1288" spans="1:4">
      <c r="A1288" t="s">
        <v>4749</v>
      </c>
      <c r="B1288">
        <f>AVERAGEIF(IMDB_Movies_Cleaned_Dataset!A:A,insights!A1288,IMDB_Movies_Cleaned_Dataset!I:I)</f>
        <v>6.5</v>
      </c>
      <c r="C1288">
        <v>0.504</v>
      </c>
      <c r="D1288">
        <f>COUNTIF(IMDB_Movies_Cleaned_Dataset!A:A,insights!A1288)</f>
        <v>1</v>
      </c>
    </row>
    <row r="1289" spans="1:4">
      <c r="A1289" t="s">
        <v>3504</v>
      </c>
      <c r="B1289">
        <f>AVERAGEIF(IMDB_Movies_Cleaned_Dataset!A:A,insights!A1289,IMDB_Movies_Cleaned_Dataset!I:I)</f>
        <v>6.4</v>
      </c>
      <c r="C1289">
        <v>0.46400000000000002</v>
      </c>
      <c r="D1289">
        <f>COUNTIF(IMDB_Movies_Cleaned_Dataset!A:A,insights!A1289)</f>
        <v>2</v>
      </c>
    </row>
    <row r="1290" spans="1:4">
      <c r="A1290" t="s">
        <v>4766</v>
      </c>
      <c r="B1290">
        <f>AVERAGEIF(IMDB_Movies_Cleaned_Dataset!A:A,insights!A1290,IMDB_Movies_Cleaned_Dataset!I:I)</f>
        <v>5.6</v>
      </c>
      <c r="C1290">
        <v>0.19700000000000001</v>
      </c>
      <c r="D1290">
        <f>COUNTIF(IMDB_Movies_Cleaned_Dataset!A:A,insights!A1290)</f>
        <v>1</v>
      </c>
    </row>
    <row r="1291" spans="1:4">
      <c r="A1291" t="s">
        <v>4774</v>
      </c>
      <c r="B1291">
        <f>AVERAGEIF(IMDB_Movies_Cleaned_Dataset!A:A,insights!A1291,IMDB_Movies_Cleaned_Dataset!I:I)</f>
        <v>6.8</v>
      </c>
      <c r="C1291">
        <v>0.63800000000000001</v>
      </c>
      <c r="D1291">
        <f>COUNTIF(IMDB_Movies_Cleaned_Dataset!A:A,insights!A1291)</f>
        <v>1</v>
      </c>
    </row>
    <row r="1292" spans="1:4">
      <c r="A1292" t="s">
        <v>4789</v>
      </c>
      <c r="B1292">
        <f>AVERAGEIF(IMDB_Movies_Cleaned_Dataset!A:A,insights!A1292,IMDB_Movies_Cleaned_Dataset!I:I)</f>
        <v>5.5</v>
      </c>
      <c r="C1292">
        <v>0.17699999999999999</v>
      </c>
      <c r="D1292">
        <f>COUNTIF(IMDB_Movies_Cleaned_Dataset!A:A,insights!A1292)</f>
        <v>1</v>
      </c>
    </row>
    <row r="1293" spans="1:4">
      <c r="A1293" t="s">
        <v>4803</v>
      </c>
      <c r="B1293">
        <f>AVERAGEIF(IMDB_Movies_Cleaned_Dataset!A:A,insights!A1293,IMDB_Movies_Cleaned_Dataset!I:I)</f>
        <v>6.4</v>
      </c>
      <c r="C1293">
        <v>0.46400000000000002</v>
      </c>
      <c r="D1293">
        <f>COUNTIF(IMDB_Movies_Cleaned_Dataset!A:A,insights!A1293)</f>
        <v>1</v>
      </c>
    </row>
    <row r="1294" spans="1:4">
      <c r="A1294" t="s">
        <v>3481</v>
      </c>
      <c r="B1294">
        <f>AVERAGEIF(IMDB_Movies_Cleaned_Dataset!A:A,insights!A1294,IMDB_Movies_Cleaned_Dataset!I:I)</f>
        <v>7.666666666666667</v>
      </c>
      <c r="C1294">
        <v>0.93799999999999994</v>
      </c>
      <c r="D1294">
        <f>COUNTIF(IMDB_Movies_Cleaned_Dataset!A:A,insights!A1294)</f>
        <v>3</v>
      </c>
    </row>
    <row r="1295" spans="1:4">
      <c r="A1295" t="s">
        <v>4805</v>
      </c>
      <c r="B1295">
        <f>AVERAGEIF(IMDB_Movies_Cleaned_Dataset!A:A,insights!A1295,IMDB_Movies_Cleaned_Dataset!I:I)</f>
        <v>5.3</v>
      </c>
      <c r="C1295">
        <v>0.13</v>
      </c>
      <c r="D1295">
        <f>COUNTIF(IMDB_Movies_Cleaned_Dataset!A:A,insights!A1295)</f>
        <v>1</v>
      </c>
    </row>
    <row r="1296" spans="1:4">
      <c r="A1296" t="s">
        <v>4738</v>
      </c>
      <c r="B1296">
        <f>AVERAGEIF(IMDB_Movies_Cleaned_Dataset!A:A,insights!A1296,IMDB_Movies_Cleaned_Dataset!I:I)</f>
        <v>6.9</v>
      </c>
      <c r="C1296">
        <v>0.68200000000000005</v>
      </c>
      <c r="D1296">
        <f>COUNTIF(IMDB_Movies_Cleaned_Dataset!A:A,insights!A1296)</f>
        <v>1</v>
      </c>
    </row>
    <row r="1297" spans="1:4">
      <c r="A1297" t="s">
        <v>4921</v>
      </c>
      <c r="B1297">
        <f>AVERAGEIF(IMDB_Movies_Cleaned_Dataset!A:A,insights!A1297,IMDB_Movies_Cleaned_Dataset!I:I)</f>
        <v>6.5</v>
      </c>
      <c r="C1297">
        <v>0.504</v>
      </c>
      <c r="D1297">
        <f>COUNTIF(IMDB_Movies_Cleaned_Dataset!A:A,insights!A1297)</f>
        <v>1</v>
      </c>
    </row>
    <row r="1298" spans="1:4">
      <c r="A1298" t="s">
        <v>1811</v>
      </c>
      <c r="B1298">
        <f>AVERAGEIF(IMDB_Movies_Cleaned_Dataset!A:A,insights!A1298,IMDB_Movies_Cleaned_Dataset!I:I)</f>
        <v>6.7</v>
      </c>
      <c r="C1298">
        <v>0.6</v>
      </c>
      <c r="D1298">
        <f>COUNTIF(IMDB_Movies_Cleaned_Dataset!A:A,insights!A1298)</f>
        <v>1</v>
      </c>
    </row>
    <row r="1299" spans="1:4">
      <c r="A1299" t="s">
        <v>1243</v>
      </c>
      <c r="B1299">
        <f>AVERAGEIF(IMDB_Movies_Cleaned_Dataset!A:A,insights!A1299,IMDB_Movies_Cleaned_Dataset!I:I)</f>
        <v>5.5666666666666673</v>
      </c>
      <c r="C1299">
        <v>0.19600000000000001</v>
      </c>
      <c r="D1299">
        <f>COUNTIF(IMDB_Movies_Cleaned_Dataset!A:A,insights!A1299)</f>
        <v>3</v>
      </c>
    </row>
    <row r="1300" spans="1:4">
      <c r="A1300" t="s">
        <v>4164</v>
      </c>
      <c r="B1300">
        <f>AVERAGEIF(IMDB_Movies_Cleaned_Dataset!A:A,insights!A1300,IMDB_Movies_Cleaned_Dataset!I:I)</f>
        <v>6</v>
      </c>
      <c r="C1300">
        <v>0.312</v>
      </c>
      <c r="D1300">
        <f>COUNTIF(IMDB_Movies_Cleaned_Dataset!A:A,insights!A1300)</f>
        <v>1</v>
      </c>
    </row>
    <row r="1301" spans="1:4">
      <c r="A1301" t="s">
        <v>4300</v>
      </c>
      <c r="B1301">
        <f>AVERAGEIF(IMDB_Movies_Cleaned_Dataset!A:A,insights!A1301,IMDB_Movies_Cleaned_Dataset!I:I)</f>
        <v>6</v>
      </c>
      <c r="C1301">
        <v>0.312</v>
      </c>
      <c r="D1301">
        <f>COUNTIF(IMDB_Movies_Cleaned_Dataset!A:A,insights!A1301)</f>
        <v>1</v>
      </c>
    </row>
    <row r="1302" spans="1:4">
      <c r="A1302" t="s">
        <v>4314</v>
      </c>
      <c r="B1302">
        <f>AVERAGEIF(IMDB_Movies_Cleaned_Dataset!A:A,insights!A1302,IMDB_Movies_Cleaned_Dataset!I:I)</f>
        <v>3.1</v>
      </c>
      <c r="C1302">
        <v>8.0000000000000002E-3</v>
      </c>
      <c r="D1302">
        <f>COUNTIF(IMDB_Movies_Cleaned_Dataset!A:A,insights!A1302)</f>
        <v>1</v>
      </c>
    </row>
    <row r="1303" spans="1:4">
      <c r="A1303" t="s">
        <v>4440</v>
      </c>
      <c r="B1303">
        <f>AVERAGEIF(IMDB_Movies_Cleaned_Dataset!A:A,insights!A1303,IMDB_Movies_Cleaned_Dataset!I:I)</f>
        <v>6.9</v>
      </c>
      <c r="C1303">
        <v>0.68200000000000005</v>
      </c>
      <c r="D1303">
        <f>COUNTIF(IMDB_Movies_Cleaned_Dataset!A:A,insights!A1303)</f>
        <v>1</v>
      </c>
    </row>
    <row r="1304" spans="1:4">
      <c r="A1304" t="s">
        <v>6169</v>
      </c>
      <c r="B1304">
        <f>AVERAGEIF(IMDB_Movies_Cleaned_Dataset!A:A,insights!A1304,IMDB_Movies_Cleaned_Dataset!I:I)</f>
        <v>6.9</v>
      </c>
      <c r="C1304">
        <v>0.68200000000000005</v>
      </c>
      <c r="D1304">
        <f>COUNTIF(IMDB_Movies_Cleaned_Dataset!A:A,insights!A1304)</f>
        <v>1</v>
      </c>
    </row>
    <row r="1305" spans="1:4">
      <c r="A1305" t="s">
        <v>4550</v>
      </c>
      <c r="B1305">
        <f>AVERAGEIF(IMDB_Movies_Cleaned_Dataset!A:A,insights!A1305,IMDB_Movies_Cleaned_Dataset!I:I)</f>
        <v>5.4</v>
      </c>
      <c r="C1305">
        <v>0.155</v>
      </c>
      <c r="D1305">
        <f>COUNTIF(IMDB_Movies_Cleaned_Dataset!A:A,insights!A1305)</f>
        <v>1</v>
      </c>
    </row>
    <row r="1306" spans="1:4">
      <c r="A1306" t="s">
        <v>4243</v>
      </c>
      <c r="B1306">
        <f>AVERAGEIF(IMDB_Movies_Cleaned_Dataset!A:A,insights!A1306,IMDB_Movies_Cleaned_Dataset!I:I)</f>
        <v>8</v>
      </c>
      <c r="C1306">
        <v>0.97799999999999998</v>
      </c>
      <c r="D1306">
        <f>COUNTIF(IMDB_Movies_Cleaned_Dataset!A:A,insights!A1306)</f>
        <v>1</v>
      </c>
    </row>
    <row r="1307" spans="1:4">
      <c r="A1307" t="s">
        <v>4577</v>
      </c>
      <c r="B1307">
        <f>AVERAGEIF(IMDB_Movies_Cleaned_Dataset!A:A,insights!A1307,IMDB_Movies_Cleaned_Dataset!I:I)</f>
        <v>7.2</v>
      </c>
      <c r="C1307">
        <v>0.81200000000000006</v>
      </c>
      <c r="D1307">
        <f>COUNTIF(IMDB_Movies_Cleaned_Dataset!A:A,insights!A1307)</f>
        <v>1</v>
      </c>
    </row>
    <row r="1308" spans="1:4">
      <c r="A1308" t="s">
        <v>2941</v>
      </c>
      <c r="B1308">
        <f>AVERAGEIF(IMDB_Movies_Cleaned_Dataset!A:A,insights!A1308,IMDB_Movies_Cleaned_Dataset!I:I)</f>
        <v>3.5</v>
      </c>
      <c r="C1308">
        <v>1.7000000000000001E-2</v>
      </c>
      <c r="D1308">
        <f>COUNTIF(IMDB_Movies_Cleaned_Dataset!A:A,insights!A1308)</f>
        <v>1</v>
      </c>
    </row>
    <row r="1309" spans="1:4">
      <c r="A1309" t="s">
        <v>1098</v>
      </c>
      <c r="B1309">
        <f>AVERAGEIF(IMDB_Movies_Cleaned_Dataset!A:A,insights!A1309,IMDB_Movies_Cleaned_Dataset!I:I)</f>
        <v>7.0250000000000004</v>
      </c>
      <c r="C1309">
        <v>0.76200000000000001</v>
      </c>
      <c r="D1309">
        <f>COUNTIF(IMDB_Movies_Cleaned_Dataset!A:A,insights!A1309)</f>
        <v>4</v>
      </c>
    </row>
    <row r="1310" spans="1:4">
      <c r="A1310" t="s">
        <v>2236</v>
      </c>
      <c r="B1310">
        <f>AVERAGEIF(IMDB_Movies_Cleaned_Dataset!A:A,insights!A1310,IMDB_Movies_Cleaned_Dataset!I:I)</f>
        <v>6.8</v>
      </c>
      <c r="C1310">
        <v>0.63800000000000001</v>
      </c>
      <c r="D1310">
        <f>COUNTIF(IMDB_Movies_Cleaned_Dataset!A:A,insights!A1310)</f>
        <v>1</v>
      </c>
    </row>
    <row r="1311" spans="1:4">
      <c r="A1311" t="s">
        <v>2687</v>
      </c>
      <c r="B1311">
        <f>AVERAGEIF(IMDB_Movies_Cleaned_Dataset!A:A,insights!A1311,IMDB_Movies_Cleaned_Dataset!I:I)</f>
        <v>4</v>
      </c>
      <c r="C1311">
        <v>3.1E-2</v>
      </c>
      <c r="D1311">
        <f>COUNTIF(IMDB_Movies_Cleaned_Dataset!A:A,insights!A1311)</f>
        <v>1</v>
      </c>
    </row>
    <row r="1312" spans="1:4">
      <c r="A1312" t="s">
        <v>3288</v>
      </c>
      <c r="B1312">
        <f>AVERAGEIF(IMDB_Movies_Cleaned_Dataset!A:A,insights!A1312,IMDB_Movies_Cleaned_Dataset!I:I)</f>
        <v>7.1</v>
      </c>
      <c r="C1312">
        <v>0.77200000000000002</v>
      </c>
      <c r="D1312">
        <f>COUNTIF(IMDB_Movies_Cleaned_Dataset!A:A,insights!A1312)</f>
        <v>1</v>
      </c>
    </row>
    <row r="1313" spans="1:4">
      <c r="A1313" t="s">
        <v>3238</v>
      </c>
      <c r="B1313">
        <f>AVERAGEIF(IMDB_Movies_Cleaned_Dataset!A:A,insights!A1313,IMDB_Movies_Cleaned_Dataset!I:I)</f>
        <v>7.6</v>
      </c>
      <c r="C1313">
        <v>0.91500000000000004</v>
      </c>
      <c r="D1313">
        <f>COUNTIF(IMDB_Movies_Cleaned_Dataset!A:A,insights!A1313)</f>
        <v>1</v>
      </c>
    </row>
    <row r="1314" spans="1:4">
      <c r="A1314" t="s">
        <v>1653</v>
      </c>
      <c r="B1314">
        <f>AVERAGEIF(IMDB_Movies_Cleaned_Dataset!A:A,insights!A1314,IMDB_Movies_Cleaned_Dataset!I:I)</f>
        <v>6.45</v>
      </c>
      <c r="C1314">
        <v>0.496</v>
      </c>
      <c r="D1314">
        <f>COUNTIF(IMDB_Movies_Cleaned_Dataset!A:A,insights!A1314)</f>
        <v>2</v>
      </c>
    </row>
    <row r="1315" spans="1:4">
      <c r="A1315" t="s">
        <v>4033</v>
      </c>
      <c r="B1315">
        <f>AVERAGEIF(IMDB_Movies_Cleaned_Dataset!A:A,insights!A1315,IMDB_Movies_Cleaned_Dataset!I:I)</f>
        <v>6.2</v>
      </c>
      <c r="C1315">
        <v>0.39100000000000001</v>
      </c>
      <c r="D1315">
        <f>COUNTIF(IMDB_Movies_Cleaned_Dataset!A:A,insights!A1315)</f>
        <v>1</v>
      </c>
    </row>
    <row r="1316" spans="1:4">
      <c r="A1316" t="s">
        <v>4146</v>
      </c>
      <c r="B1316">
        <f>AVERAGEIF(IMDB_Movies_Cleaned_Dataset!A:A,insights!A1316,IMDB_Movies_Cleaned_Dataset!I:I)</f>
        <v>6.5</v>
      </c>
      <c r="C1316">
        <v>0.504</v>
      </c>
      <c r="D1316">
        <f>COUNTIF(IMDB_Movies_Cleaned_Dataset!A:A,insights!A1316)</f>
        <v>1</v>
      </c>
    </row>
    <row r="1317" spans="1:4">
      <c r="A1317" t="s">
        <v>4509</v>
      </c>
      <c r="B1317">
        <f>AVERAGEIF(IMDB_Movies_Cleaned_Dataset!A:A,insights!A1317,IMDB_Movies_Cleaned_Dataset!I:I)</f>
        <v>6.3</v>
      </c>
      <c r="C1317">
        <v>0.42299999999999999</v>
      </c>
      <c r="D1317">
        <f>COUNTIF(IMDB_Movies_Cleaned_Dataset!A:A,insights!A1317)</f>
        <v>1</v>
      </c>
    </row>
    <row r="1318" spans="1:4">
      <c r="A1318" t="s">
        <v>3662</v>
      </c>
      <c r="B1318">
        <f>AVERAGEIF(IMDB_Movies_Cleaned_Dataset!A:A,insights!A1318,IMDB_Movies_Cleaned_Dataset!I:I)</f>
        <v>5.7666666666666657</v>
      </c>
      <c r="C1318">
        <v>0.249</v>
      </c>
      <c r="D1318">
        <f>COUNTIF(IMDB_Movies_Cleaned_Dataset!A:A,insights!A1318)</f>
        <v>3</v>
      </c>
    </row>
    <row r="1319" spans="1:4">
      <c r="A1319" t="s">
        <v>4563</v>
      </c>
      <c r="B1319">
        <f>AVERAGEIF(IMDB_Movies_Cleaned_Dataset!A:A,insights!A1319,IMDB_Movies_Cleaned_Dataset!I:I)</f>
        <v>7.5</v>
      </c>
      <c r="C1319">
        <v>0.89300000000000002</v>
      </c>
      <c r="D1319">
        <f>COUNTIF(IMDB_Movies_Cleaned_Dataset!A:A,insights!A1319)</f>
        <v>1</v>
      </c>
    </row>
    <row r="1320" spans="1:4">
      <c r="A1320" t="s">
        <v>4547</v>
      </c>
      <c r="B1320">
        <f>AVERAGEIF(IMDB_Movies_Cleaned_Dataset!A:A,insights!A1320,IMDB_Movies_Cleaned_Dataset!I:I)</f>
        <v>6.5</v>
      </c>
      <c r="C1320">
        <v>0.504</v>
      </c>
      <c r="D1320">
        <f>COUNTIF(IMDB_Movies_Cleaned_Dataset!A:A,insights!A1320)</f>
        <v>1</v>
      </c>
    </row>
    <row r="1321" spans="1:4">
      <c r="A1321" t="s">
        <v>4817</v>
      </c>
      <c r="B1321">
        <f>AVERAGEIF(IMDB_Movies_Cleaned_Dataset!A:A,insights!A1321,IMDB_Movies_Cleaned_Dataset!I:I)</f>
        <v>6.3</v>
      </c>
      <c r="C1321">
        <v>0.42299999999999999</v>
      </c>
      <c r="D1321">
        <f>COUNTIF(IMDB_Movies_Cleaned_Dataset!A:A,insights!A1321)</f>
        <v>1</v>
      </c>
    </row>
    <row r="1322" spans="1:4">
      <c r="A1322" t="s">
        <v>4971</v>
      </c>
      <c r="B1322">
        <f>AVERAGEIF(IMDB_Movies_Cleaned_Dataset!A:A,insights!A1322,IMDB_Movies_Cleaned_Dataset!I:I)</f>
        <v>2.2999999999999998</v>
      </c>
      <c r="C1322">
        <v>1E-3</v>
      </c>
      <c r="D1322">
        <f>COUNTIF(IMDB_Movies_Cleaned_Dataset!A:A,insights!A1322)</f>
        <v>1</v>
      </c>
    </row>
    <row r="1323" spans="1:4">
      <c r="A1323" t="s">
        <v>4672</v>
      </c>
      <c r="B1323">
        <f>AVERAGEIF(IMDB_Movies_Cleaned_Dataset!A:A,insights!A1323,IMDB_Movies_Cleaned_Dataset!I:I)</f>
        <v>7.1</v>
      </c>
      <c r="C1323">
        <v>0.77200000000000002</v>
      </c>
      <c r="D1323">
        <f>COUNTIF(IMDB_Movies_Cleaned_Dataset!A:A,insights!A1323)</f>
        <v>1</v>
      </c>
    </row>
    <row r="1324" spans="1:4">
      <c r="A1324" t="s">
        <v>4696</v>
      </c>
      <c r="B1324">
        <f>AVERAGEIF(IMDB_Movies_Cleaned_Dataset!A:A,insights!A1324,IMDB_Movies_Cleaned_Dataset!I:I)</f>
        <v>6.7</v>
      </c>
      <c r="C1324">
        <v>0.6</v>
      </c>
      <c r="D1324">
        <f>COUNTIF(IMDB_Movies_Cleaned_Dataset!A:A,insights!A1324)</f>
        <v>1</v>
      </c>
    </row>
    <row r="1325" spans="1:4">
      <c r="A1325" t="s">
        <v>4667</v>
      </c>
      <c r="B1325">
        <f>AVERAGEIF(IMDB_Movies_Cleaned_Dataset!A:A,insights!A1325,IMDB_Movies_Cleaned_Dataset!I:I)</f>
        <v>5.9</v>
      </c>
      <c r="C1325">
        <v>0.27100000000000002</v>
      </c>
      <c r="D1325">
        <f>COUNTIF(IMDB_Movies_Cleaned_Dataset!A:A,insights!A1325)</f>
        <v>1</v>
      </c>
    </row>
    <row r="1326" spans="1:4">
      <c r="A1326" t="s">
        <v>4712</v>
      </c>
      <c r="B1326">
        <f>AVERAGEIF(IMDB_Movies_Cleaned_Dataset!A:A,insights!A1326,IMDB_Movies_Cleaned_Dataset!I:I)</f>
        <v>6</v>
      </c>
      <c r="C1326">
        <v>0.312</v>
      </c>
      <c r="D1326">
        <f>COUNTIF(IMDB_Movies_Cleaned_Dataset!A:A,insights!A1326)</f>
        <v>1</v>
      </c>
    </row>
    <row r="1327" spans="1:4">
      <c r="A1327" t="s">
        <v>4685</v>
      </c>
      <c r="B1327">
        <f>AVERAGEIF(IMDB_Movies_Cleaned_Dataset!A:A,insights!A1327,IMDB_Movies_Cleaned_Dataset!I:I)</f>
        <v>6.9</v>
      </c>
      <c r="C1327">
        <v>0.68200000000000005</v>
      </c>
      <c r="D1327">
        <f>COUNTIF(IMDB_Movies_Cleaned_Dataset!A:A,insights!A1327)</f>
        <v>1</v>
      </c>
    </row>
    <row r="1328" spans="1:4">
      <c r="A1328" t="s">
        <v>4682</v>
      </c>
      <c r="B1328">
        <f>AVERAGEIF(IMDB_Movies_Cleaned_Dataset!A:A,insights!A1328,IMDB_Movies_Cleaned_Dataset!I:I)</f>
        <v>7</v>
      </c>
      <c r="C1328">
        <v>0.72299999999999998</v>
      </c>
      <c r="D1328">
        <f>COUNTIF(IMDB_Movies_Cleaned_Dataset!A:A,insights!A1328)</f>
        <v>1</v>
      </c>
    </row>
    <row r="1329" spans="1:4">
      <c r="A1329" t="s">
        <v>4692</v>
      </c>
      <c r="B1329">
        <f>AVERAGEIF(IMDB_Movies_Cleaned_Dataset!A:A,insights!A1329,IMDB_Movies_Cleaned_Dataset!I:I)</f>
        <v>6.4</v>
      </c>
      <c r="C1329">
        <v>0.46400000000000002</v>
      </c>
      <c r="D1329">
        <f>COUNTIF(IMDB_Movies_Cleaned_Dataset!A:A,insights!A1329)</f>
        <v>1</v>
      </c>
    </row>
    <row r="1330" spans="1:4">
      <c r="A1330" t="s">
        <v>1820</v>
      </c>
      <c r="B1330">
        <f>AVERAGEIF(IMDB_Movies_Cleaned_Dataset!A:A,insights!A1330,IMDB_Movies_Cleaned_Dataset!I:I)</f>
        <v>5.6</v>
      </c>
      <c r="C1330">
        <v>0.19700000000000001</v>
      </c>
      <c r="D1330">
        <f>COUNTIF(IMDB_Movies_Cleaned_Dataset!A:A,insights!A1330)</f>
        <v>1</v>
      </c>
    </row>
    <row r="1331" spans="1:4">
      <c r="A1331" t="s">
        <v>4651</v>
      </c>
      <c r="B1331">
        <f>AVERAGEIF(IMDB_Movies_Cleaned_Dataset!A:A,insights!A1331,IMDB_Movies_Cleaned_Dataset!I:I)</f>
        <v>6.3</v>
      </c>
      <c r="C1331">
        <v>0.42299999999999999</v>
      </c>
      <c r="D1331">
        <f>COUNTIF(IMDB_Movies_Cleaned_Dataset!A:A,insights!A1331)</f>
        <v>1</v>
      </c>
    </row>
    <row r="1332" spans="1:4">
      <c r="A1332" t="s">
        <v>1107</v>
      </c>
      <c r="B1332">
        <f>AVERAGEIF(IMDB_Movies_Cleaned_Dataset!A:A,insights!A1332,IMDB_Movies_Cleaned_Dataset!I:I)</f>
        <v>6.8</v>
      </c>
      <c r="C1332">
        <v>0.63800000000000001</v>
      </c>
      <c r="D1332">
        <f>COUNTIF(IMDB_Movies_Cleaned_Dataset!A:A,insights!A1332)</f>
        <v>1</v>
      </c>
    </row>
    <row r="1333" spans="1:4">
      <c r="A1333" t="s">
        <v>3074</v>
      </c>
      <c r="B1333">
        <f>AVERAGEIF(IMDB_Movies_Cleaned_Dataset!A:A,insights!A1333,IMDB_Movies_Cleaned_Dataset!I:I)</f>
        <v>3.6</v>
      </c>
      <c r="C1333">
        <v>0.02</v>
      </c>
      <c r="D1333">
        <f>COUNTIF(IMDB_Movies_Cleaned_Dataset!A:A,insights!A1333)</f>
        <v>1</v>
      </c>
    </row>
    <row r="1334" spans="1:4">
      <c r="A1334" t="s">
        <v>3849</v>
      </c>
      <c r="B1334">
        <f>AVERAGEIF(IMDB_Movies_Cleaned_Dataset!A:A,insights!A1334,IMDB_Movies_Cleaned_Dataset!I:I)</f>
        <v>7.7</v>
      </c>
      <c r="C1334">
        <v>0.94</v>
      </c>
      <c r="D1334">
        <f>COUNTIF(IMDB_Movies_Cleaned_Dataset!A:A,insights!A1334)</f>
        <v>1</v>
      </c>
    </row>
    <row r="1335" spans="1:4">
      <c r="A1335" t="s">
        <v>4467</v>
      </c>
      <c r="B1335">
        <f>AVERAGEIF(IMDB_Movies_Cleaned_Dataset!A:A,insights!A1335,IMDB_Movies_Cleaned_Dataset!I:I)</f>
        <v>6.6</v>
      </c>
      <c r="C1335">
        <v>0.55300000000000005</v>
      </c>
      <c r="D1335">
        <f>COUNTIF(IMDB_Movies_Cleaned_Dataset!A:A,insights!A1335)</f>
        <v>1</v>
      </c>
    </row>
    <row r="1336" spans="1:4">
      <c r="A1336" t="s">
        <v>4449</v>
      </c>
      <c r="B1336">
        <f>AVERAGEIF(IMDB_Movies_Cleaned_Dataset!A:A,insights!A1336,IMDB_Movies_Cleaned_Dataset!I:I)</f>
        <v>6.9</v>
      </c>
      <c r="C1336">
        <v>0.68200000000000005</v>
      </c>
      <c r="D1336">
        <f>COUNTIF(IMDB_Movies_Cleaned_Dataset!A:A,insights!A1336)</f>
        <v>1</v>
      </c>
    </row>
    <row r="1337" spans="1:4">
      <c r="A1337" t="s">
        <v>4659</v>
      </c>
      <c r="B1337">
        <f>AVERAGEIF(IMDB_Movies_Cleaned_Dataset!A:A,insights!A1337,IMDB_Movies_Cleaned_Dataset!I:I)</f>
        <v>7.3</v>
      </c>
      <c r="C1337">
        <v>0.84899999999999998</v>
      </c>
      <c r="D1337">
        <f>COUNTIF(IMDB_Movies_Cleaned_Dataset!A:A,insights!A1337)</f>
        <v>1</v>
      </c>
    </row>
    <row r="1338" spans="1:4">
      <c r="A1338" t="s">
        <v>4657</v>
      </c>
      <c r="B1338">
        <f>AVERAGEIF(IMDB_Movies_Cleaned_Dataset!A:A,insights!A1338,IMDB_Movies_Cleaned_Dataset!I:I)</f>
        <v>7.2</v>
      </c>
      <c r="C1338">
        <v>0.81200000000000006</v>
      </c>
      <c r="D1338">
        <f>COUNTIF(IMDB_Movies_Cleaned_Dataset!A:A,insights!A1338)</f>
        <v>1</v>
      </c>
    </row>
    <row r="1339" spans="1:4">
      <c r="A1339" t="s">
        <v>3818</v>
      </c>
      <c r="B1339">
        <f>AVERAGEIF(IMDB_Movies_Cleaned_Dataset!A:A,insights!A1339,IMDB_Movies_Cleaned_Dataset!I:I)</f>
        <v>7.7</v>
      </c>
      <c r="C1339">
        <v>0.94</v>
      </c>
      <c r="D1339">
        <f>COUNTIF(IMDB_Movies_Cleaned_Dataset!A:A,insights!A1339)</f>
        <v>1</v>
      </c>
    </row>
    <row r="1340" spans="1:4">
      <c r="A1340" t="s">
        <v>244</v>
      </c>
      <c r="B1340">
        <f>AVERAGEIF(IMDB_Movies_Cleaned_Dataset!A:A,insights!A1340,IMDB_Movies_Cleaned_Dataset!I:I)</f>
        <v>8.1999999999999993</v>
      </c>
      <c r="C1340">
        <v>0.98599999999999999</v>
      </c>
      <c r="D1340">
        <f>COUNTIF(IMDB_Movies_Cleaned_Dataset!A:A,insights!A1340)</f>
        <v>2</v>
      </c>
    </row>
    <row r="1341" spans="1:4">
      <c r="A1341" t="s">
        <v>537</v>
      </c>
      <c r="B1341">
        <f>AVERAGEIF(IMDB_Movies_Cleaned_Dataset!A:A,insights!A1341,IMDB_Movies_Cleaned_Dataset!I:I)</f>
        <v>7.8</v>
      </c>
      <c r="C1341">
        <v>0.95799999999999996</v>
      </c>
      <c r="D1341">
        <f>COUNTIF(IMDB_Movies_Cleaned_Dataset!A:A,insights!A1341)</f>
        <v>1</v>
      </c>
    </row>
    <row r="1342" spans="1:4">
      <c r="A1342" t="s">
        <v>1357</v>
      </c>
      <c r="B1342">
        <f>AVERAGEIF(IMDB_Movies_Cleaned_Dataset!A:A,insights!A1342,IMDB_Movies_Cleaned_Dataset!I:I)</f>
        <v>7.6</v>
      </c>
      <c r="C1342">
        <v>0.91500000000000004</v>
      </c>
      <c r="D1342">
        <f>COUNTIF(IMDB_Movies_Cleaned_Dataset!A:A,insights!A1342)</f>
        <v>1</v>
      </c>
    </row>
    <row r="1343" spans="1:4">
      <c r="A1343" t="s">
        <v>1960</v>
      </c>
      <c r="B1343">
        <f>AVERAGEIF(IMDB_Movies_Cleaned_Dataset!A:A,insights!A1343,IMDB_Movies_Cleaned_Dataset!I:I)</f>
        <v>6.3</v>
      </c>
      <c r="C1343">
        <v>0.42299999999999999</v>
      </c>
      <c r="D1343">
        <f>COUNTIF(IMDB_Movies_Cleaned_Dataset!A:A,insights!A1343)</f>
        <v>1</v>
      </c>
    </row>
    <row r="1344" spans="1:4">
      <c r="A1344" t="s">
        <v>2461</v>
      </c>
      <c r="B1344">
        <f>AVERAGEIF(IMDB_Movies_Cleaned_Dataset!A:A,insights!A1344,IMDB_Movies_Cleaned_Dataset!I:I)</f>
        <v>6.9</v>
      </c>
      <c r="C1344">
        <v>0.68200000000000005</v>
      </c>
      <c r="D1344">
        <f>COUNTIF(IMDB_Movies_Cleaned_Dataset!A:A,insights!A1344)</f>
        <v>1</v>
      </c>
    </row>
    <row r="1345" spans="1:4">
      <c r="A1345" t="s">
        <v>2797</v>
      </c>
      <c r="B1345">
        <f>AVERAGEIF(IMDB_Movies_Cleaned_Dataset!A:A,insights!A1345,IMDB_Movies_Cleaned_Dataset!I:I)</f>
        <v>2.9</v>
      </c>
      <c r="C1345">
        <v>6.0000000000000001E-3</v>
      </c>
      <c r="D1345">
        <f>COUNTIF(IMDB_Movies_Cleaned_Dataset!A:A,insights!A1345)</f>
        <v>1</v>
      </c>
    </row>
    <row r="1346" spans="1:4">
      <c r="A1346" t="s">
        <v>2895</v>
      </c>
      <c r="B1346">
        <f>AVERAGEIF(IMDB_Movies_Cleaned_Dataset!A:A,insights!A1346,IMDB_Movies_Cleaned_Dataset!I:I)</f>
        <v>6.1</v>
      </c>
      <c r="C1346">
        <v>0.35099999999999998</v>
      </c>
      <c r="D1346">
        <f>COUNTIF(IMDB_Movies_Cleaned_Dataset!A:A,insights!A1346)</f>
        <v>1</v>
      </c>
    </row>
    <row r="1347" spans="1:4">
      <c r="A1347" t="s">
        <v>2503</v>
      </c>
      <c r="B1347">
        <f>AVERAGEIF(IMDB_Movies_Cleaned_Dataset!A:A,insights!A1347,IMDB_Movies_Cleaned_Dataset!I:I)</f>
        <v>7.7</v>
      </c>
      <c r="C1347">
        <v>0.94</v>
      </c>
      <c r="D1347">
        <f>COUNTIF(IMDB_Movies_Cleaned_Dataset!A:A,insights!A1347)</f>
        <v>1</v>
      </c>
    </row>
    <row r="1348" spans="1:4">
      <c r="A1348" t="s">
        <v>2703</v>
      </c>
      <c r="B1348">
        <f>AVERAGEIF(IMDB_Movies_Cleaned_Dataset!A:A,insights!A1348,IMDB_Movies_Cleaned_Dataset!I:I)</f>
        <v>5.2</v>
      </c>
      <c r="C1348">
        <v>0.113</v>
      </c>
      <c r="D1348">
        <f>COUNTIF(IMDB_Movies_Cleaned_Dataset!A:A,insights!A1348)</f>
        <v>1</v>
      </c>
    </row>
    <row r="1349" spans="1:4">
      <c r="A1349" t="s">
        <v>3309</v>
      </c>
      <c r="B1349">
        <f>AVERAGEIF(IMDB_Movies_Cleaned_Dataset!A:A,insights!A1349,IMDB_Movies_Cleaned_Dataset!I:I)</f>
        <v>6.5</v>
      </c>
      <c r="C1349">
        <v>0.504</v>
      </c>
      <c r="D1349">
        <f>COUNTIF(IMDB_Movies_Cleaned_Dataset!A:A,insights!A1349)</f>
        <v>1</v>
      </c>
    </row>
    <row r="1350" spans="1:4">
      <c r="A1350" t="s">
        <v>3171</v>
      </c>
      <c r="B1350">
        <f>AVERAGEIF(IMDB_Movies_Cleaned_Dataset!A:A,insights!A1350,IMDB_Movies_Cleaned_Dataset!I:I)</f>
        <v>7</v>
      </c>
      <c r="C1350">
        <v>0.72299999999999998</v>
      </c>
      <c r="D1350">
        <f>COUNTIF(IMDB_Movies_Cleaned_Dataset!A:A,insights!A1350)</f>
        <v>1</v>
      </c>
    </row>
    <row r="1351" spans="1:4">
      <c r="A1351" t="s">
        <v>3384</v>
      </c>
      <c r="B1351">
        <f>AVERAGEIF(IMDB_Movies_Cleaned_Dataset!A:A,insights!A1351,IMDB_Movies_Cleaned_Dataset!I:I)</f>
        <v>5.9</v>
      </c>
      <c r="C1351">
        <v>0.27100000000000002</v>
      </c>
      <c r="D1351">
        <f>COUNTIF(IMDB_Movies_Cleaned_Dataset!A:A,insights!A1351)</f>
        <v>1</v>
      </c>
    </row>
    <row r="1352" spans="1:4">
      <c r="A1352" t="s">
        <v>2920</v>
      </c>
      <c r="B1352">
        <f>AVERAGEIF(IMDB_Movies_Cleaned_Dataset!A:A,insights!A1352,IMDB_Movies_Cleaned_Dataset!I:I)</f>
        <v>7.1</v>
      </c>
      <c r="C1352">
        <v>0.77200000000000002</v>
      </c>
      <c r="D1352">
        <f>COUNTIF(IMDB_Movies_Cleaned_Dataset!A:A,insights!A1352)</f>
        <v>1</v>
      </c>
    </row>
    <row r="1353" spans="1:4">
      <c r="A1353" t="s">
        <v>3636</v>
      </c>
      <c r="B1353">
        <f>AVERAGEIF(IMDB_Movies_Cleaned_Dataset!A:A,insights!A1353,IMDB_Movies_Cleaned_Dataset!I:I)</f>
        <v>5.5</v>
      </c>
      <c r="C1353">
        <v>0.17699999999999999</v>
      </c>
      <c r="D1353">
        <f>COUNTIF(IMDB_Movies_Cleaned_Dataset!A:A,insights!A1353)</f>
        <v>1</v>
      </c>
    </row>
    <row r="1354" spans="1:4">
      <c r="A1354" t="s">
        <v>3423</v>
      </c>
      <c r="B1354">
        <f>AVERAGEIF(IMDB_Movies_Cleaned_Dataset!A:A,insights!A1354,IMDB_Movies_Cleaned_Dataset!I:I)</f>
        <v>7.4</v>
      </c>
      <c r="C1354">
        <v>0.875</v>
      </c>
      <c r="D1354">
        <f>COUNTIF(IMDB_Movies_Cleaned_Dataset!A:A,insights!A1354)</f>
        <v>1</v>
      </c>
    </row>
    <row r="1355" spans="1:4">
      <c r="A1355" t="s">
        <v>3788</v>
      </c>
      <c r="B1355">
        <f>AVERAGEIF(IMDB_Movies_Cleaned_Dataset!A:A,insights!A1355,IMDB_Movies_Cleaned_Dataset!I:I)</f>
        <v>7.3</v>
      </c>
      <c r="C1355">
        <v>0.84899999999999998</v>
      </c>
      <c r="D1355">
        <f>COUNTIF(IMDB_Movies_Cleaned_Dataset!A:A,insights!A1355)</f>
        <v>1</v>
      </c>
    </row>
    <row r="1356" spans="1:4">
      <c r="A1356" t="s">
        <v>4070</v>
      </c>
      <c r="B1356">
        <f>AVERAGEIF(IMDB_Movies_Cleaned_Dataset!A:A,insights!A1356,IMDB_Movies_Cleaned_Dataset!I:I)</f>
        <v>4.5999999999999996</v>
      </c>
      <c r="C1356">
        <v>5.8999999999999997E-2</v>
      </c>
      <c r="D1356">
        <f>COUNTIF(IMDB_Movies_Cleaned_Dataset!A:A,insights!A1356)</f>
        <v>1</v>
      </c>
    </row>
    <row r="1357" spans="1:4">
      <c r="A1357" t="s">
        <v>4008</v>
      </c>
      <c r="B1357">
        <f>AVERAGEIF(IMDB_Movies_Cleaned_Dataset!A:A,insights!A1357,IMDB_Movies_Cleaned_Dataset!I:I)</f>
        <v>5.0999999999999996</v>
      </c>
      <c r="C1357">
        <v>9.7000000000000003E-2</v>
      </c>
      <c r="D1357">
        <f>COUNTIF(IMDB_Movies_Cleaned_Dataset!A:A,insights!A1357)</f>
        <v>1</v>
      </c>
    </row>
    <row r="1358" spans="1:4">
      <c r="A1358" t="s">
        <v>1839</v>
      </c>
      <c r="B1358">
        <f>AVERAGEIF(IMDB_Movies_Cleaned_Dataset!A:A,insights!A1358,IMDB_Movies_Cleaned_Dataset!I:I)</f>
        <v>7.15</v>
      </c>
      <c r="C1358">
        <v>0.80500000000000005</v>
      </c>
      <c r="D1358">
        <f>COUNTIF(IMDB_Movies_Cleaned_Dataset!A:A,insights!A1358)</f>
        <v>2</v>
      </c>
    </row>
    <row r="1359" spans="1:4">
      <c r="A1359" t="s">
        <v>4046</v>
      </c>
      <c r="B1359">
        <f>AVERAGEIF(IMDB_Movies_Cleaned_Dataset!A:A,insights!A1359,IMDB_Movies_Cleaned_Dataset!I:I)</f>
        <v>5.3</v>
      </c>
      <c r="C1359">
        <v>0.13</v>
      </c>
      <c r="D1359">
        <f>COUNTIF(IMDB_Movies_Cleaned_Dataset!A:A,insights!A1359)</f>
        <v>1</v>
      </c>
    </row>
    <row r="1360" spans="1:4">
      <c r="A1360" t="s">
        <v>3593</v>
      </c>
      <c r="B1360">
        <f>AVERAGEIF(IMDB_Movies_Cleaned_Dataset!A:A,insights!A1360,IMDB_Movies_Cleaned_Dataset!I:I)</f>
        <v>7.1000000000000005</v>
      </c>
      <c r="C1360">
        <v>0.79600000000000004</v>
      </c>
      <c r="D1360">
        <f>COUNTIF(IMDB_Movies_Cleaned_Dataset!A:A,insights!A1360)</f>
        <v>3</v>
      </c>
    </row>
    <row r="1361" spans="1:4">
      <c r="A1361" t="s">
        <v>4386</v>
      </c>
      <c r="B1361">
        <f>AVERAGEIF(IMDB_Movies_Cleaned_Dataset!A:A,insights!A1361,IMDB_Movies_Cleaned_Dataset!I:I)</f>
        <v>7.2</v>
      </c>
      <c r="C1361">
        <v>0.81200000000000006</v>
      </c>
      <c r="D1361">
        <f>COUNTIF(IMDB_Movies_Cleaned_Dataset!A:A,insights!A1361)</f>
        <v>1</v>
      </c>
    </row>
    <row r="1362" spans="1:4">
      <c r="A1362" t="s">
        <v>4414</v>
      </c>
      <c r="B1362">
        <f>AVERAGEIF(IMDB_Movies_Cleaned_Dataset!A:A,insights!A1362,IMDB_Movies_Cleaned_Dataset!I:I)</f>
        <v>5.8</v>
      </c>
      <c r="C1362">
        <v>0.251</v>
      </c>
      <c r="D1362">
        <f>COUNTIF(IMDB_Movies_Cleaned_Dataset!A:A,insights!A1362)</f>
        <v>1</v>
      </c>
    </row>
    <row r="1363" spans="1:4">
      <c r="A1363" t="s">
        <v>4552</v>
      </c>
      <c r="B1363">
        <f>AVERAGEIF(IMDB_Movies_Cleaned_Dataset!A:A,insights!A1363,IMDB_Movies_Cleaned_Dataset!I:I)</f>
        <v>3.8</v>
      </c>
      <c r="C1363">
        <v>2.4E-2</v>
      </c>
      <c r="D1363">
        <f>COUNTIF(IMDB_Movies_Cleaned_Dataset!A:A,insights!A1363)</f>
        <v>1</v>
      </c>
    </row>
    <row r="1364" spans="1:4">
      <c r="A1364" t="s">
        <v>4585</v>
      </c>
      <c r="B1364">
        <f>AVERAGEIF(IMDB_Movies_Cleaned_Dataset!A:A,insights!A1364,IMDB_Movies_Cleaned_Dataset!I:I)</f>
        <v>5.7</v>
      </c>
      <c r="C1364">
        <v>0.23100000000000001</v>
      </c>
      <c r="D1364">
        <f>COUNTIF(IMDB_Movies_Cleaned_Dataset!A:A,insights!A1364)</f>
        <v>1</v>
      </c>
    </row>
    <row r="1365" spans="1:4">
      <c r="A1365" t="s">
        <v>4603</v>
      </c>
      <c r="B1365">
        <f>AVERAGEIF(IMDB_Movies_Cleaned_Dataset!A:A,insights!A1365,IMDB_Movies_Cleaned_Dataset!I:I)</f>
        <v>6.2</v>
      </c>
      <c r="C1365">
        <v>0.39100000000000001</v>
      </c>
      <c r="D1365">
        <f>COUNTIF(IMDB_Movies_Cleaned_Dataset!A:A,insights!A1365)</f>
        <v>1</v>
      </c>
    </row>
    <row r="1366" spans="1:4">
      <c r="A1366" t="s">
        <v>4610</v>
      </c>
      <c r="B1366">
        <f>AVERAGEIF(IMDB_Movies_Cleaned_Dataset!A:A,insights!A1366,IMDB_Movies_Cleaned_Dataset!I:I)</f>
        <v>4.7</v>
      </c>
      <c r="C1366">
        <v>6.6000000000000003E-2</v>
      </c>
      <c r="D1366">
        <f>COUNTIF(IMDB_Movies_Cleaned_Dataset!A:A,insights!A1366)</f>
        <v>1</v>
      </c>
    </row>
    <row r="1367" spans="1:4">
      <c r="A1367" t="s">
        <v>4615</v>
      </c>
      <c r="B1367">
        <f>AVERAGEIF(IMDB_Movies_Cleaned_Dataset!A:A,insights!A1367,IMDB_Movies_Cleaned_Dataset!I:I)</f>
        <v>5.8</v>
      </c>
      <c r="C1367">
        <v>0.251</v>
      </c>
      <c r="D1367">
        <f>COUNTIF(IMDB_Movies_Cleaned_Dataset!A:A,insights!A1367)</f>
        <v>1</v>
      </c>
    </row>
    <row r="1368" spans="1:4">
      <c r="A1368" t="s">
        <v>4332</v>
      </c>
      <c r="B1368">
        <f>AVERAGEIF(IMDB_Movies_Cleaned_Dataset!A:A,insights!A1368,IMDB_Movies_Cleaned_Dataset!I:I)</f>
        <v>7.1</v>
      </c>
      <c r="C1368">
        <v>0.77200000000000002</v>
      </c>
      <c r="D1368">
        <f>COUNTIF(IMDB_Movies_Cleaned_Dataset!A:A,insights!A1368)</f>
        <v>1</v>
      </c>
    </row>
    <row r="1369" spans="1:4">
      <c r="A1369" t="s">
        <v>6364</v>
      </c>
      <c r="B1369">
        <f>AVERAGEIF(IMDB_Movies_Cleaned_Dataset!A:A,insights!A1369,IMDB_Movies_Cleaned_Dataset!I:I)</f>
        <v>7.1</v>
      </c>
      <c r="C1369">
        <v>0.77200000000000002</v>
      </c>
      <c r="D1369">
        <f>COUNTIF(IMDB_Movies_Cleaned_Dataset!A:A,insights!A1369)</f>
        <v>1</v>
      </c>
    </row>
    <row r="1370" spans="1:4">
      <c r="A1370" t="s">
        <v>1192</v>
      </c>
      <c r="B1370">
        <f>AVERAGEIF(IMDB_Movies_Cleaned_Dataset!A:A,insights!A1370,IMDB_Movies_Cleaned_Dataset!I:I)</f>
        <v>5.6</v>
      </c>
      <c r="C1370">
        <v>0.19700000000000001</v>
      </c>
      <c r="D1370">
        <f>COUNTIF(IMDB_Movies_Cleaned_Dataset!A:A,insights!A1370)</f>
        <v>1</v>
      </c>
    </row>
    <row r="1371" spans="1:4">
      <c r="A1371" t="s">
        <v>1958</v>
      </c>
      <c r="B1371">
        <f>AVERAGEIF(IMDB_Movies_Cleaned_Dataset!A:A,insights!A1371,IMDB_Movies_Cleaned_Dataset!I:I)</f>
        <v>6.6</v>
      </c>
      <c r="C1371">
        <v>0.55300000000000005</v>
      </c>
      <c r="D1371">
        <f>COUNTIF(IMDB_Movies_Cleaned_Dataset!A:A,insights!A1371)</f>
        <v>1</v>
      </c>
    </row>
    <row r="1372" spans="1:4">
      <c r="A1372" t="s">
        <v>4077</v>
      </c>
      <c r="B1372">
        <f>AVERAGEIF(IMDB_Movies_Cleaned_Dataset!A:A,insights!A1372,IMDB_Movies_Cleaned_Dataset!I:I)</f>
        <v>7.9</v>
      </c>
      <c r="C1372">
        <v>0.97</v>
      </c>
      <c r="D1372">
        <f>COUNTIF(IMDB_Movies_Cleaned_Dataset!A:A,insights!A1372)</f>
        <v>1</v>
      </c>
    </row>
    <row r="1373" spans="1:4">
      <c r="A1373" t="s">
        <v>4409</v>
      </c>
      <c r="B1373">
        <f>AVERAGEIF(IMDB_Movies_Cleaned_Dataset!A:A,insights!A1373,IMDB_Movies_Cleaned_Dataset!I:I)</f>
        <v>6.6</v>
      </c>
      <c r="C1373">
        <v>0.55300000000000005</v>
      </c>
      <c r="D1373">
        <f>COUNTIF(IMDB_Movies_Cleaned_Dataset!A:A,insights!A1373)</f>
        <v>1</v>
      </c>
    </row>
    <row r="1374" spans="1:4">
      <c r="A1374" t="s">
        <v>3377</v>
      </c>
      <c r="B1374">
        <f>AVERAGEIF(IMDB_Movies_Cleaned_Dataset!A:A,insights!A1374,IMDB_Movies_Cleaned_Dataset!I:I)</f>
        <v>5.25</v>
      </c>
      <c r="C1374">
        <v>0.125</v>
      </c>
      <c r="D1374">
        <f>COUNTIF(IMDB_Movies_Cleaned_Dataset!A:A,insights!A1374)</f>
        <v>2</v>
      </c>
    </row>
    <row r="1375" spans="1:4">
      <c r="A1375" t="s">
        <v>4575</v>
      </c>
      <c r="B1375">
        <f>AVERAGEIF(IMDB_Movies_Cleaned_Dataset!A:A,insights!A1375,IMDB_Movies_Cleaned_Dataset!I:I)</f>
        <v>6.1</v>
      </c>
      <c r="C1375">
        <v>0.35099999999999998</v>
      </c>
      <c r="D1375">
        <f>COUNTIF(IMDB_Movies_Cleaned_Dataset!A:A,insights!A1375)</f>
        <v>1</v>
      </c>
    </row>
    <row r="1376" spans="1:4">
      <c r="A1376" t="s">
        <v>4901</v>
      </c>
      <c r="B1376">
        <f>AVERAGEIF(IMDB_Movies_Cleaned_Dataset!A:A,insights!A1376,IMDB_Movies_Cleaned_Dataset!I:I)</f>
        <v>5.3</v>
      </c>
      <c r="C1376">
        <v>0.13</v>
      </c>
      <c r="D1376">
        <f>COUNTIF(IMDB_Movies_Cleaned_Dataset!A:A,insights!A1376)</f>
        <v>1</v>
      </c>
    </row>
    <row r="1377" spans="1:4">
      <c r="A1377" t="s">
        <v>4557</v>
      </c>
      <c r="B1377">
        <f>AVERAGEIF(IMDB_Movies_Cleaned_Dataset!A:A,insights!A1377,IMDB_Movies_Cleaned_Dataset!I:I)</f>
        <v>7.6</v>
      </c>
      <c r="C1377">
        <v>0.91500000000000004</v>
      </c>
      <c r="D1377">
        <f>COUNTIF(IMDB_Movies_Cleaned_Dataset!A:A,insights!A1377)</f>
        <v>1</v>
      </c>
    </row>
    <row r="1378" spans="1:4">
      <c r="A1378" t="s">
        <v>911</v>
      </c>
      <c r="B1378">
        <f>AVERAGEIF(IMDB_Movies_Cleaned_Dataset!A:A,insights!A1378,IMDB_Movies_Cleaned_Dataset!I:I)</f>
        <v>7.3</v>
      </c>
      <c r="C1378">
        <v>0.84899999999999998</v>
      </c>
      <c r="D1378">
        <f>COUNTIF(IMDB_Movies_Cleaned_Dataset!A:A,insights!A1378)</f>
        <v>1</v>
      </c>
    </row>
    <row r="1379" spans="1:4">
      <c r="A1379" t="s">
        <v>1022</v>
      </c>
      <c r="B1379">
        <f>AVERAGEIF(IMDB_Movies_Cleaned_Dataset!A:A,insights!A1379,IMDB_Movies_Cleaned_Dataset!I:I)</f>
        <v>6.9</v>
      </c>
      <c r="C1379">
        <v>0.68200000000000005</v>
      </c>
      <c r="D1379">
        <f>COUNTIF(IMDB_Movies_Cleaned_Dataset!A:A,insights!A1379)</f>
        <v>1</v>
      </c>
    </row>
    <row r="1380" spans="1:4">
      <c r="A1380" t="s">
        <v>1166</v>
      </c>
      <c r="B1380">
        <f>AVERAGEIF(IMDB_Movies_Cleaned_Dataset!A:A,insights!A1380,IMDB_Movies_Cleaned_Dataset!I:I)</f>
        <v>4.4000000000000004</v>
      </c>
      <c r="C1380">
        <v>0.05</v>
      </c>
      <c r="D1380">
        <f>COUNTIF(IMDB_Movies_Cleaned_Dataset!A:A,insights!A1380)</f>
        <v>1</v>
      </c>
    </row>
    <row r="1381" spans="1:4">
      <c r="A1381" t="s">
        <v>1314</v>
      </c>
      <c r="B1381">
        <f>AVERAGEIF(IMDB_Movies_Cleaned_Dataset!A:A,insights!A1381,IMDB_Movies_Cleaned_Dataset!I:I)</f>
        <v>7.6</v>
      </c>
      <c r="C1381">
        <v>0.91500000000000004</v>
      </c>
      <c r="D1381">
        <f>COUNTIF(IMDB_Movies_Cleaned_Dataset!A:A,insights!A1381)</f>
        <v>1</v>
      </c>
    </row>
    <row r="1382" spans="1:4">
      <c r="A1382" t="s">
        <v>1588</v>
      </c>
      <c r="B1382">
        <f>AVERAGEIF(IMDB_Movies_Cleaned_Dataset!A:A,insights!A1382,IMDB_Movies_Cleaned_Dataset!I:I)</f>
        <v>6.8</v>
      </c>
      <c r="C1382">
        <v>0.63800000000000001</v>
      </c>
      <c r="D1382">
        <f>COUNTIF(IMDB_Movies_Cleaned_Dataset!A:A,insights!A1382)</f>
        <v>1</v>
      </c>
    </row>
    <row r="1383" spans="1:4">
      <c r="A1383" t="s">
        <v>1631</v>
      </c>
      <c r="B1383">
        <f>AVERAGEIF(IMDB_Movies_Cleaned_Dataset!A:A,insights!A1383,IMDB_Movies_Cleaned_Dataset!I:I)</f>
        <v>7.3</v>
      </c>
      <c r="C1383">
        <v>0.84899999999999998</v>
      </c>
      <c r="D1383">
        <f>COUNTIF(IMDB_Movies_Cleaned_Dataset!A:A,insights!A1383)</f>
        <v>1</v>
      </c>
    </row>
    <row r="1384" spans="1:4">
      <c r="A1384" t="s">
        <v>1716</v>
      </c>
      <c r="B1384">
        <f>AVERAGEIF(IMDB_Movies_Cleaned_Dataset!A:A,insights!A1384,IMDB_Movies_Cleaned_Dataset!I:I)</f>
        <v>5</v>
      </c>
      <c r="C1384">
        <v>8.6999999999999994E-2</v>
      </c>
      <c r="D1384">
        <f>COUNTIF(IMDB_Movies_Cleaned_Dataset!A:A,insights!A1384)</f>
        <v>1</v>
      </c>
    </row>
    <row r="1385" spans="1:4">
      <c r="A1385" t="s">
        <v>1907</v>
      </c>
      <c r="B1385">
        <f>AVERAGEIF(IMDB_Movies_Cleaned_Dataset!A:A,insights!A1385,IMDB_Movies_Cleaned_Dataset!I:I)</f>
        <v>5.2</v>
      </c>
      <c r="C1385">
        <v>0.113</v>
      </c>
      <c r="D1385">
        <f>COUNTIF(IMDB_Movies_Cleaned_Dataset!A:A,insights!A1385)</f>
        <v>1</v>
      </c>
    </row>
    <row r="1386" spans="1:4">
      <c r="A1386" t="s">
        <v>1896</v>
      </c>
      <c r="B1386">
        <f>AVERAGEIF(IMDB_Movies_Cleaned_Dataset!A:A,insights!A1386,IMDB_Movies_Cleaned_Dataset!I:I)</f>
        <v>6.5</v>
      </c>
      <c r="C1386">
        <v>0.504</v>
      </c>
      <c r="D1386">
        <f>COUNTIF(IMDB_Movies_Cleaned_Dataset!A:A,insights!A1386)</f>
        <v>1</v>
      </c>
    </row>
    <row r="1387" spans="1:4">
      <c r="A1387" t="s">
        <v>2206</v>
      </c>
      <c r="B1387">
        <f>AVERAGEIF(IMDB_Movies_Cleaned_Dataset!A:A,insights!A1387,IMDB_Movies_Cleaned_Dataset!I:I)</f>
        <v>7.4</v>
      </c>
      <c r="C1387">
        <v>0.875</v>
      </c>
      <c r="D1387">
        <f>COUNTIF(IMDB_Movies_Cleaned_Dataset!A:A,insights!A1387)</f>
        <v>1</v>
      </c>
    </row>
    <row r="1388" spans="1:4">
      <c r="A1388" t="s">
        <v>2342</v>
      </c>
      <c r="B1388">
        <f>AVERAGEIF(IMDB_Movies_Cleaned_Dataset!A:A,insights!A1388,IMDB_Movies_Cleaned_Dataset!I:I)</f>
        <v>5.0999999999999996</v>
      </c>
      <c r="C1388">
        <v>9.7000000000000003E-2</v>
      </c>
      <c r="D1388">
        <f>COUNTIF(IMDB_Movies_Cleaned_Dataset!A:A,insights!A1388)</f>
        <v>1</v>
      </c>
    </row>
    <row r="1389" spans="1:4">
      <c r="A1389" t="s">
        <v>2333</v>
      </c>
      <c r="B1389">
        <f>AVERAGEIF(IMDB_Movies_Cleaned_Dataset!A:A,insights!A1389,IMDB_Movies_Cleaned_Dataset!I:I)</f>
        <v>5</v>
      </c>
      <c r="C1389">
        <v>8.6999999999999994E-2</v>
      </c>
      <c r="D1389">
        <f>COUNTIF(IMDB_Movies_Cleaned_Dataset!A:A,insights!A1389)</f>
        <v>1</v>
      </c>
    </row>
    <row r="1390" spans="1:4">
      <c r="A1390" t="s">
        <v>2253</v>
      </c>
      <c r="B1390">
        <f>AVERAGEIF(IMDB_Movies_Cleaned_Dataset!A:A,insights!A1390,IMDB_Movies_Cleaned_Dataset!I:I)</f>
        <v>7.2</v>
      </c>
      <c r="C1390">
        <v>0.81200000000000006</v>
      </c>
      <c r="D1390">
        <f>COUNTIF(IMDB_Movies_Cleaned_Dataset!A:A,insights!A1390)</f>
        <v>1</v>
      </c>
    </row>
    <row r="1391" spans="1:4">
      <c r="A1391" t="s">
        <v>2043</v>
      </c>
      <c r="B1391">
        <f>AVERAGEIF(IMDB_Movies_Cleaned_Dataset!A:A,insights!A1391,IMDB_Movies_Cleaned_Dataset!I:I)</f>
        <v>5.95</v>
      </c>
      <c r="C1391">
        <v>0.30399999999999999</v>
      </c>
      <c r="D1391">
        <f>COUNTIF(IMDB_Movies_Cleaned_Dataset!A:A,insights!A1391)</f>
        <v>2</v>
      </c>
    </row>
    <row r="1392" spans="1:4">
      <c r="A1392" t="s">
        <v>2103</v>
      </c>
      <c r="B1392">
        <f>AVERAGEIF(IMDB_Movies_Cleaned_Dataset!A:A,insights!A1392,IMDB_Movies_Cleaned_Dataset!I:I)</f>
        <v>5.6</v>
      </c>
      <c r="C1392">
        <v>0.19700000000000001</v>
      </c>
      <c r="D1392">
        <f>COUNTIF(IMDB_Movies_Cleaned_Dataset!A:A,insights!A1392)</f>
        <v>1</v>
      </c>
    </row>
    <row r="1393" spans="1:4">
      <c r="A1393" t="s">
        <v>2385</v>
      </c>
      <c r="B1393">
        <f>AVERAGEIF(IMDB_Movies_Cleaned_Dataset!A:A,insights!A1393,IMDB_Movies_Cleaned_Dataset!I:I)</f>
        <v>7.3</v>
      </c>
      <c r="C1393">
        <v>0.84899999999999998</v>
      </c>
      <c r="D1393">
        <f>COUNTIF(IMDB_Movies_Cleaned_Dataset!A:A,insights!A1393)</f>
        <v>2</v>
      </c>
    </row>
    <row r="1394" spans="1:4">
      <c r="A1394" t="s">
        <v>2649</v>
      </c>
      <c r="B1394">
        <f>AVERAGEIF(IMDB_Movies_Cleaned_Dataset!A:A,insights!A1394,IMDB_Movies_Cleaned_Dataset!I:I)</f>
        <v>4.5</v>
      </c>
      <c r="C1394">
        <v>5.5E-2</v>
      </c>
      <c r="D1394">
        <f>COUNTIF(IMDB_Movies_Cleaned_Dataset!A:A,insights!A1394)</f>
        <v>1</v>
      </c>
    </row>
    <row r="1395" spans="1:4">
      <c r="A1395" t="s">
        <v>2667</v>
      </c>
      <c r="B1395">
        <f>AVERAGEIF(IMDB_Movies_Cleaned_Dataset!A:A,insights!A1395,IMDB_Movies_Cleaned_Dataset!I:I)</f>
        <v>5.3</v>
      </c>
      <c r="C1395">
        <v>0.13</v>
      </c>
      <c r="D1395">
        <f>COUNTIF(IMDB_Movies_Cleaned_Dataset!A:A,insights!A1395)</f>
        <v>1</v>
      </c>
    </row>
    <row r="1396" spans="1:4">
      <c r="A1396" t="s">
        <v>2603</v>
      </c>
      <c r="B1396">
        <f>AVERAGEIF(IMDB_Movies_Cleaned_Dataset!A:A,insights!A1396,IMDB_Movies_Cleaned_Dataset!I:I)</f>
        <v>4.9000000000000004</v>
      </c>
      <c r="C1396">
        <v>8.2000000000000003E-2</v>
      </c>
      <c r="D1396">
        <f>COUNTIF(IMDB_Movies_Cleaned_Dataset!A:A,insights!A1396)</f>
        <v>1</v>
      </c>
    </row>
    <row r="1397" spans="1:4">
      <c r="A1397" t="s">
        <v>2719</v>
      </c>
      <c r="B1397">
        <f>AVERAGEIF(IMDB_Movies_Cleaned_Dataset!A:A,insights!A1397,IMDB_Movies_Cleaned_Dataset!I:I)</f>
        <v>3.8</v>
      </c>
      <c r="C1397">
        <v>2.4E-2</v>
      </c>
      <c r="D1397">
        <f>COUNTIF(IMDB_Movies_Cleaned_Dataset!A:A,insights!A1397)</f>
        <v>1</v>
      </c>
    </row>
    <row r="1398" spans="1:4">
      <c r="A1398" t="s">
        <v>2759</v>
      </c>
      <c r="B1398">
        <f>AVERAGEIF(IMDB_Movies_Cleaned_Dataset!A:A,insights!A1398,IMDB_Movies_Cleaned_Dataset!I:I)</f>
        <v>6.2</v>
      </c>
      <c r="C1398">
        <v>0.39100000000000001</v>
      </c>
      <c r="D1398">
        <f>COUNTIF(IMDB_Movies_Cleaned_Dataset!A:A,insights!A1398)</f>
        <v>1</v>
      </c>
    </row>
    <row r="1399" spans="1:4">
      <c r="A1399" t="s">
        <v>2802</v>
      </c>
      <c r="B1399">
        <f>AVERAGEIF(IMDB_Movies_Cleaned_Dataset!A:A,insights!A1399,IMDB_Movies_Cleaned_Dataset!I:I)</f>
        <v>6.3</v>
      </c>
      <c r="C1399">
        <v>0.42299999999999999</v>
      </c>
      <c r="D1399">
        <f>COUNTIF(IMDB_Movies_Cleaned_Dataset!A:A,insights!A1399)</f>
        <v>1</v>
      </c>
    </row>
    <row r="1400" spans="1:4">
      <c r="A1400" t="s">
        <v>3041</v>
      </c>
      <c r="B1400">
        <f>AVERAGEIF(IMDB_Movies_Cleaned_Dataset!A:A,insights!A1400,IMDB_Movies_Cleaned_Dataset!I:I)</f>
        <v>6.9</v>
      </c>
      <c r="C1400">
        <v>0.68200000000000005</v>
      </c>
      <c r="D1400">
        <f>COUNTIF(IMDB_Movies_Cleaned_Dataset!A:A,insights!A1400)</f>
        <v>1</v>
      </c>
    </row>
    <row r="1401" spans="1:4">
      <c r="A1401" t="s">
        <v>1360</v>
      </c>
      <c r="B1401">
        <f>AVERAGEIF(IMDB_Movies_Cleaned_Dataset!A:A,insights!A1401,IMDB_Movies_Cleaned_Dataset!I:I)</f>
        <v>4.4333333333333336</v>
      </c>
      <c r="C1401">
        <v>5.3999999999999999E-2</v>
      </c>
      <c r="D1401">
        <f>COUNTIF(IMDB_Movies_Cleaned_Dataset!A:A,insights!A1401)</f>
        <v>3</v>
      </c>
    </row>
    <row r="1402" spans="1:4">
      <c r="A1402" t="s">
        <v>3179</v>
      </c>
      <c r="B1402">
        <f>AVERAGEIF(IMDB_Movies_Cleaned_Dataset!A:A,insights!A1402,IMDB_Movies_Cleaned_Dataset!I:I)</f>
        <v>6.1</v>
      </c>
      <c r="C1402">
        <v>0.35099999999999998</v>
      </c>
      <c r="D1402">
        <f>COUNTIF(IMDB_Movies_Cleaned_Dataset!A:A,insights!A1402)</f>
        <v>1</v>
      </c>
    </row>
    <row r="1403" spans="1:4">
      <c r="A1403" t="s">
        <v>2996</v>
      </c>
      <c r="B1403">
        <f>AVERAGEIF(IMDB_Movies_Cleaned_Dataset!A:A,insights!A1403,IMDB_Movies_Cleaned_Dataset!I:I)</f>
        <v>5.9</v>
      </c>
      <c r="C1403">
        <v>0.27100000000000002</v>
      </c>
      <c r="D1403">
        <f>COUNTIF(IMDB_Movies_Cleaned_Dataset!A:A,insights!A1403)</f>
        <v>1</v>
      </c>
    </row>
    <row r="1404" spans="1:4">
      <c r="A1404" t="s">
        <v>3061</v>
      </c>
      <c r="B1404">
        <f>AVERAGEIF(IMDB_Movies_Cleaned_Dataset!A:A,insights!A1404,IMDB_Movies_Cleaned_Dataset!I:I)</f>
        <v>6.9</v>
      </c>
      <c r="C1404">
        <v>0.68200000000000005</v>
      </c>
      <c r="D1404">
        <f>COUNTIF(IMDB_Movies_Cleaned_Dataset!A:A,insights!A1404)</f>
        <v>1</v>
      </c>
    </row>
    <row r="1405" spans="1:4">
      <c r="A1405" t="s">
        <v>4208</v>
      </c>
      <c r="B1405">
        <f>AVERAGEIF(IMDB_Movies_Cleaned_Dataset!A:A,insights!A1405,IMDB_Movies_Cleaned_Dataset!I:I)</f>
        <v>7.7</v>
      </c>
      <c r="C1405">
        <v>0.94</v>
      </c>
      <c r="D1405">
        <f>COUNTIF(IMDB_Movies_Cleaned_Dataset!A:A,insights!A1405)</f>
        <v>1</v>
      </c>
    </row>
    <row r="1406" spans="1:4">
      <c r="A1406" t="s">
        <v>3276</v>
      </c>
      <c r="B1406">
        <f>AVERAGEIF(IMDB_Movies_Cleaned_Dataset!A:A,insights!A1406,IMDB_Movies_Cleaned_Dataset!I:I)</f>
        <v>5.3</v>
      </c>
      <c r="C1406">
        <v>0.13</v>
      </c>
      <c r="D1406">
        <f>COUNTIF(IMDB_Movies_Cleaned_Dataset!A:A,insights!A1406)</f>
        <v>1</v>
      </c>
    </row>
    <row r="1407" spans="1:4">
      <c r="A1407" t="s">
        <v>3349</v>
      </c>
      <c r="B1407">
        <f>AVERAGEIF(IMDB_Movies_Cleaned_Dataset!A:A,insights!A1407,IMDB_Movies_Cleaned_Dataset!I:I)</f>
        <v>7</v>
      </c>
      <c r="C1407">
        <v>0.72299999999999998</v>
      </c>
      <c r="D1407">
        <f>COUNTIF(IMDB_Movies_Cleaned_Dataset!A:A,insights!A1407)</f>
        <v>1</v>
      </c>
    </row>
    <row r="1408" spans="1:4">
      <c r="A1408" t="s">
        <v>3462</v>
      </c>
      <c r="B1408">
        <f>AVERAGEIF(IMDB_Movies_Cleaned_Dataset!A:A,insights!A1408,IMDB_Movies_Cleaned_Dataset!I:I)</f>
        <v>6.6</v>
      </c>
      <c r="C1408">
        <v>0.55300000000000005</v>
      </c>
      <c r="D1408">
        <f>COUNTIF(IMDB_Movies_Cleaned_Dataset!A:A,insights!A1408)</f>
        <v>1</v>
      </c>
    </row>
    <row r="1409" spans="1:4">
      <c r="A1409" t="s">
        <v>3878</v>
      </c>
      <c r="B1409">
        <f>AVERAGEIF(IMDB_Movies_Cleaned_Dataset!A:A,insights!A1409,IMDB_Movies_Cleaned_Dataset!I:I)</f>
        <v>6.9</v>
      </c>
      <c r="C1409">
        <v>0.68200000000000005</v>
      </c>
      <c r="D1409">
        <f>COUNTIF(IMDB_Movies_Cleaned_Dataset!A:A,insights!A1409)</f>
        <v>1</v>
      </c>
    </row>
    <row r="1410" spans="1:4">
      <c r="A1410" t="s">
        <v>3616</v>
      </c>
      <c r="B1410">
        <f>AVERAGEIF(IMDB_Movies_Cleaned_Dataset!A:A,insights!A1410,IMDB_Movies_Cleaned_Dataset!I:I)</f>
        <v>7.2</v>
      </c>
      <c r="C1410">
        <v>0.81200000000000006</v>
      </c>
      <c r="D1410">
        <f>COUNTIF(IMDB_Movies_Cleaned_Dataset!A:A,insights!A1410)</f>
        <v>1</v>
      </c>
    </row>
    <row r="1411" spans="1:4">
      <c r="A1411" t="s">
        <v>3498</v>
      </c>
      <c r="B1411">
        <f>AVERAGEIF(IMDB_Movies_Cleaned_Dataset!A:A,insights!A1411,IMDB_Movies_Cleaned_Dataset!I:I)</f>
        <v>6.9499999999999993</v>
      </c>
      <c r="C1411">
        <v>0.71499999999999997</v>
      </c>
      <c r="D1411">
        <f>COUNTIF(IMDB_Movies_Cleaned_Dataset!A:A,insights!A1411)</f>
        <v>2</v>
      </c>
    </row>
    <row r="1412" spans="1:4">
      <c r="A1412" t="s">
        <v>4148</v>
      </c>
      <c r="B1412">
        <f>AVERAGEIF(IMDB_Movies_Cleaned_Dataset!A:A,insights!A1412,IMDB_Movies_Cleaned_Dataset!I:I)</f>
        <v>6.4</v>
      </c>
      <c r="C1412">
        <v>0.46400000000000002</v>
      </c>
      <c r="D1412">
        <f>COUNTIF(IMDB_Movies_Cleaned_Dataset!A:A,insights!A1412)</f>
        <v>1</v>
      </c>
    </row>
    <row r="1413" spans="1:4">
      <c r="A1413" t="s">
        <v>3469</v>
      </c>
      <c r="B1413">
        <f>AVERAGEIF(IMDB_Movies_Cleaned_Dataset!A:A,insights!A1413,IMDB_Movies_Cleaned_Dataset!I:I)</f>
        <v>7.1</v>
      </c>
      <c r="C1413">
        <v>0.77200000000000002</v>
      </c>
      <c r="D1413">
        <f>COUNTIF(IMDB_Movies_Cleaned_Dataset!A:A,insights!A1413)</f>
        <v>2</v>
      </c>
    </row>
    <row r="1414" spans="1:4">
      <c r="A1414" t="s">
        <v>3976</v>
      </c>
      <c r="B1414">
        <f>AVERAGEIF(IMDB_Movies_Cleaned_Dataset!A:A,insights!A1414,IMDB_Movies_Cleaned_Dataset!I:I)</f>
        <v>6.55</v>
      </c>
      <c r="C1414">
        <v>0.54200000000000004</v>
      </c>
      <c r="D1414">
        <f>COUNTIF(IMDB_Movies_Cleaned_Dataset!A:A,insights!A1414)</f>
        <v>2</v>
      </c>
    </row>
    <row r="1415" spans="1:4">
      <c r="A1415" t="s">
        <v>3839</v>
      </c>
      <c r="B1415">
        <f>AVERAGEIF(IMDB_Movies_Cleaned_Dataset!A:A,insights!A1415,IMDB_Movies_Cleaned_Dataset!I:I)</f>
        <v>7.1</v>
      </c>
      <c r="C1415">
        <v>0.77200000000000002</v>
      </c>
      <c r="D1415">
        <f>COUNTIF(IMDB_Movies_Cleaned_Dataset!A:A,insights!A1415)</f>
        <v>2</v>
      </c>
    </row>
    <row r="1416" spans="1:4">
      <c r="A1416" t="s">
        <v>4444</v>
      </c>
      <c r="B1416">
        <f>AVERAGEIF(IMDB_Movies_Cleaned_Dataset!A:A,insights!A1416,IMDB_Movies_Cleaned_Dataset!I:I)</f>
        <v>4.4000000000000004</v>
      </c>
      <c r="C1416">
        <v>0.05</v>
      </c>
      <c r="D1416">
        <f>COUNTIF(IMDB_Movies_Cleaned_Dataset!A:A,insights!A1416)</f>
        <v>1</v>
      </c>
    </row>
    <row r="1417" spans="1:4">
      <c r="A1417" t="s">
        <v>4515</v>
      </c>
      <c r="B1417">
        <f>AVERAGEIF(IMDB_Movies_Cleaned_Dataset!A:A,insights!A1417,IMDB_Movies_Cleaned_Dataset!I:I)</f>
        <v>7.3</v>
      </c>
      <c r="C1417">
        <v>0.84899999999999998</v>
      </c>
      <c r="D1417">
        <f>COUNTIF(IMDB_Movies_Cleaned_Dataset!A:A,insights!A1417)</f>
        <v>1</v>
      </c>
    </row>
    <row r="1418" spans="1:4">
      <c r="A1418" t="s">
        <v>3653</v>
      </c>
      <c r="B1418">
        <f>AVERAGEIF(IMDB_Movies_Cleaned_Dataset!A:A,insights!A1418,IMDB_Movies_Cleaned_Dataset!I:I)</f>
        <v>6.35</v>
      </c>
      <c r="C1418">
        <v>0.45600000000000002</v>
      </c>
      <c r="D1418">
        <f>COUNTIF(IMDB_Movies_Cleaned_Dataset!A:A,insights!A1418)</f>
        <v>2</v>
      </c>
    </row>
    <row r="1419" spans="1:4">
      <c r="A1419" t="s">
        <v>4533</v>
      </c>
      <c r="B1419">
        <f>AVERAGEIF(IMDB_Movies_Cleaned_Dataset!A:A,insights!A1419,IMDB_Movies_Cleaned_Dataset!I:I)</f>
        <v>3.3</v>
      </c>
      <c r="C1419">
        <v>0.01</v>
      </c>
      <c r="D1419">
        <f>COUNTIF(IMDB_Movies_Cleaned_Dataset!A:A,insights!A1419)</f>
        <v>1</v>
      </c>
    </row>
    <row r="1420" spans="1:4">
      <c r="A1420" t="s">
        <v>4529</v>
      </c>
      <c r="B1420">
        <f>AVERAGEIF(IMDB_Movies_Cleaned_Dataset!A:A,insights!A1420,IMDB_Movies_Cleaned_Dataset!I:I)</f>
        <v>7.5</v>
      </c>
      <c r="C1420">
        <v>0.89300000000000002</v>
      </c>
      <c r="D1420">
        <f>COUNTIF(IMDB_Movies_Cleaned_Dataset!A:A,insights!A1420)</f>
        <v>1</v>
      </c>
    </row>
    <row r="1421" spans="1:4">
      <c r="A1421" t="s">
        <v>4369</v>
      </c>
      <c r="B1421">
        <f>AVERAGEIF(IMDB_Movies_Cleaned_Dataset!A:A,insights!A1421,IMDB_Movies_Cleaned_Dataset!I:I)</f>
        <v>7.3</v>
      </c>
      <c r="C1421">
        <v>0.84899999999999998</v>
      </c>
      <c r="D1421">
        <f>COUNTIF(IMDB_Movies_Cleaned_Dataset!A:A,insights!A1421)</f>
        <v>1</v>
      </c>
    </row>
    <row r="1422" spans="1:4">
      <c r="A1422" t="s">
        <v>4267</v>
      </c>
      <c r="B1422">
        <f>AVERAGEIF(IMDB_Movies_Cleaned_Dataset!A:A,insights!A1422,IMDB_Movies_Cleaned_Dataset!I:I)</f>
        <v>6.7</v>
      </c>
      <c r="C1422">
        <v>0.6</v>
      </c>
      <c r="D1422">
        <f>COUNTIF(IMDB_Movies_Cleaned_Dataset!A:A,insights!A1422)</f>
        <v>1</v>
      </c>
    </row>
    <row r="1423" spans="1:4">
      <c r="A1423" t="s">
        <v>4436</v>
      </c>
      <c r="B1423">
        <f>AVERAGEIF(IMDB_Movies_Cleaned_Dataset!A:A,insights!A1423,IMDB_Movies_Cleaned_Dataset!I:I)</f>
        <v>7.2</v>
      </c>
      <c r="C1423">
        <v>0.81200000000000006</v>
      </c>
      <c r="D1423">
        <f>COUNTIF(IMDB_Movies_Cleaned_Dataset!A:A,insights!A1423)</f>
        <v>1</v>
      </c>
    </row>
    <row r="1424" spans="1:4">
      <c r="A1424" t="s">
        <v>4442</v>
      </c>
      <c r="B1424">
        <f>AVERAGEIF(IMDB_Movies_Cleaned_Dataset!A:A,insights!A1424,IMDB_Movies_Cleaned_Dataset!I:I)</f>
        <v>5.9</v>
      </c>
      <c r="C1424">
        <v>0.27100000000000002</v>
      </c>
      <c r="D1424">
        <f>COUNTIF(IMDB_Movies_Cleaned_Dataset!A:A,insights!A1424)</f>
        <v>1</v>
      </c>
    </row>
    <row r="1425" spans="1:4">
      <c r="A1425" t="s">
        <v>6378</v>
      </c>
      <c r="B1425">
        <f>AVERAGEIF(IMDB_Movies_Cleaned_Dataset!A:A,insights!A1425,IMDB_Movies_Cleaned_Dataset!I:I)</f>
        <v>7.2</v>
      </c>
      <c r="C1425">
        <v>0.81200000000000006</v>
      </c>
      <c r="D1425">
        <f>COUNTIF(IMDB_Movies_Cleaned_Dataset!A:A,insights!A1425)</f>
        <v>1</v>
      </c>
    </row>
    <row r="1426" spans="1:4">
      <c r="A1426" t="s">
        <v>2924</v>
      </c>
      <c r="B1426">
        <f>AVERAGEIF(IMDB_Movies_Cleaned_Dataset!A:A,insights!A1426,IMDB_Movies_Cleaned_Dataset!I:I)</f>
        <v>5.4</v>
      </c>
      <c r="C1426">
        <v>0.155</v>
      </c>
      <c r="D1426">
        <f>COUNTIF(IMDB_Movies_Cleaned_Dataset!A:A,insights!A1426)</f>
        <v>1</v>
      </c>
    </row>
    <row r="1427" spans="1:4">
      <c r="A1427" t="s">
        <v>4384</v>
      </c>
      <c r="B1427">
        <f>AVERAGEIF(IMDB_Movies_Cleaned_Dataset!A:A,insights!A1427,IMDB_Movies_Cleaned_Dataset!I:I)</f>
        <v>7.8</v>
      </c>
      <c r="C1427">
        <v>0.95799999999999996</v>
      </c>
      <c r="D1427">
        <f>COUNTIF(IMDB_Movies_Cleaned_Dataset!A:A,insights!A1427)</f>
        <v>1</v>
      </c>
    </row>
    <row r="1428" spans="1:4">
      <c r="A1428" t="s">
        <v>4168</v>
      </c>
      <c r="B1428">
        <f>AVERAGEIF(IMDB_Movies_Cleaned_Dataset!A:A,insights!A1428,IMDB_Movies_Cleaned_Dataset!I:I)</f>
        <v>6.5</v>
      </c>
      <c r="C1428">
        <v>0.504</v>
      </c>
      <c r="D1428">
        <f>COUNTIF(IMDB_Movies_Cleaned_Dataset!A:A,insights!A1428)</f>
        <v>1</v>
      </c>
    </row>
    <row r="1429" spans="1:4">
      <c r="A1429" t="s">
        <v>6012</v>
      </c>
      <c r="B1429">
        <f>AVERAGEIF(IMDB_Movies_Cleaned_Dataset!A:A,insights!A1429,IMDB_Movies_Cleaned_Dataset!I:I)</f>
        <v>7.3</v>
      </c>
      <c r="C1429">
        <v>0.84899999999999998</v>
      </c>
      <c r="D1429">
        <f>COUNTIF(IMDB_Movies_Cleaned_Dataset!A:A,insights!A1429)</f>
        <v>1</v>
      </c>
    </row>
    <row r="1430" spans="1:4">
      <c r="A1430" t="s">
        <v>4465</v>
      </c>
      <c r="B1430">
        <f>AVERAGEIF(IMDB_Movies_Cleaned_Dataset!A:A,insights!A1430,IMDB_Movies_Cleaned_Dataset!I:I)</f>
        <v>5.9</v>
      </c>
      <c r="C1430">
        <v>0.27100000000000002</v>
      </c>
      <c r="D1430">
        <f>COUNTIF(IMDB_Movies_Cleaned_Dataset!A:A,insights!A1430)</f>
        <v>1</v>
      </c>
    </row>
    <row r="1431" spans="1:4">
      <c r="A1431" t="s">
        <v>4470</v>
      </c>
      <c r="B1431">
        <f>AVERAGEIF(IMDB_Movies_Cleaned_Dataset!A:A,insights!A1431,IMDB_Movies_Cleaned_Dataset!I:I)</f>
        <v>5.8</v>
      </c>
      <c r="C1431">
        <v>0.251</v>
      </c>
      <c r="D1431">
        <f>COUNTIF(IMDB_Movies_Cleaned_Dataset!A:A,insights!A1431)</f>
        <v>1</v>
      </c>
    </row>
    <row r="1432" spans="1:4">
      <c r="A1432" t="s">
        <v>4262</v>
      </c>
      <c r="B1432">
        <f>AVERAGEIF(IMDB_Movies_Cleaned_Dataset!A:A,insights!A1432,IMDB_Movies_Cleaned_Dataset!I:I)</f>
        <v>6.1</v>
      </c>
      <c r="C1432">
        <v>0.35099999999999998</v>
      </c>
      <c r="D1432">
        <f>COUNTIF(IMDB_Movies_Cleaned_Dataset!A:A,insights!A1432)</f>
        <v>1</v>
      </c>
    </row>
    <row r="1433" spans="1:4">
      <c r="A1433" t="s">
        <v>6361</v>
      </c>
      <c r="B1433">
        <f>AVERAGEIF(IMDB_Movies_Cleaned_Dataset!A:A,insights!A1433,IMDB_Movies_Cleaned_Dataset!I:I)</f>
        <v>7.2</v>
      </c>
      <c r="C1433">
        <v>0.81200000000000006</v>
      </c>
      <c r="D1433">
        <f>COUNTIF(IMDB_Movies_Cleaned_Dataset!A:A,insights!A1433)</f>
        <v>1</v>
      </c>
    </row>
    <row r="1434" spans="1:4">
      <c r="A1434" t="s">
        <v>1548</v>
      </c>
      <c r="B1434">
        <f>AVERAGEIF(IMDB_Movies_Cleaned_Dataset!A:A,insights!A1434,IMDB_Movies_Cleaned_Dataset!I:I)</f>
        <v>6.7</v>
      </c>
      <c r="C1434">
        <v>0.6</v>
      </c>
      <c r="D1434">
        <f>COUNTIF(IMDB_Movies_Cleaned_Dataset!A:A,insights!A1434)</f>
        <v>1</v>
      </c>
    </row>
    <row r="1435" spans="1:4">
      <c r="A1435" t="s">
        <v>4855</v>
      </c>
      <c r="B1435">
        <f>AVERAGEIF(IMDB_Movies_Cleaned_Dataset!A:A,insights!A1435,IMDB_Movies_Cleaned_Dataset!I:I)</f>
        <v>5.6</v>
      </c>
      <c r="C1435">
        <v>0.19700000000000001</v>
      </c>
      <c r="D1435">
        <f>COUNTIF(IMDB_Movies_Cleaned_Dataset!A:A,insights!A1435)</f>
        <v>1</v>
      </c>
    </row>
    <row r="1436" spans="1:4">
      <c r="A1436" t="s">
        <v>1678</v>
      </c>
      <c r="B1436">
        <f>AVERAGEIF(IMDB_Movies_Cleaned_Dataset!A:A,insights!A1436,IMDB_Movies_Cleaned_Dataset!I:I)</f>
        <v>6.5</v>
      </c>
      <c r="C1436">
        <v>0.504</v>
      </c>
      <c r="D1436">
        <f>COUNTIF(IMDB_Movies_Cleaned_Dataset!A:A,insights!A1436)</f>
        <v>2</v>
      </c>
    </row>
    <row r="1437" spans="1:4">
      <c r="A1437" t="s">
        <v>2158</v>
      </c>
      <c r="B1437">
        <f>AVERAGEIF(IMDB_Movies_Cleaned_Dataset!A:A,insights!A1437,IMDB_Movies_Cleaned_Dataset!I:I)</f>
        <v>7.1</v>
      </c>
      <c r="C1437">
        <v>0.77200000000000002</v>
      </c>
      <c r="D1437">
        <f>COUNTIF(IMDB_Movies_Cleaned_Dataset!A:A,insights!A1437)</f>
        <v>1</v>
      </c>
    </row>
    <row r="1438" spans="1:4">
      <c r="A1438" t="s">
        <v>2601</v>
      </c>
      <c r="B1438">
        <f>AVERAGEIF(IMDB_Movies_Cleaned_Dataset!A:A,insights!A1438,IMDB_Movies_Cleaned_Dataset!I:I)</f>
        <v>4</v>
      </c>
      <c r="C1438">
        <v>3.1E-2</v>
      </c>
      <c r="D1438">
        <f>COUNTIF(IMDB_Movies_Cleaned_Dataset!A:A,insights!A1438)</f>
        <v>1</v>
      </c>
    </row>
    <row r="1439" spans="1:4">
      <c r="A1439" t="s">
        <v>2867</v>
      </c>
      <c r="B1439">
        <f>AVERAGEIF(IMDB_Movies_Cleaned_Dataset!A:A,insights!A1439,IMDB_Movies_Cleaned_Dataset!I:I)</f>
        <v>4.3</v>
      </c>
      <c r="C1439">
        <v>4.4999999999999998E-2</v>
      </c>
      <c r="D1439">
        <f>COUNTIF(IMDB_Movies_Cleaned_Dataset!A:A,insights!A1439)</f>
        <v>2</v>
      </c>
    </row>
    <row r="1440" spans="1:4">
      <c r="A1440" t="s">
        <v>3058</v>
      </c>
      <c r="B1440">
        <f>AVERAGEIF(IMDB_Movies_Cleaned_Dataset!A:A,insights!A1440,IMDB_Movies_Cleaned_Dataset!I:I)</f>
        <v>5.9</v>
      </c>
      <c r="C1440">
        <v>0.27100000000000002</v>
      </c>
      <c r="D1440">
        <f>COUNTIF(IMDB_Movies_Cleaned_Dataset!A:A,insights!A1440)</f>
        <v>1</v>
      </c>
    </row>
    <row r="1441" spans="1:4">
      <c r="A1441" t="s">
        <v>3186</v>
      </c>
      <c r="B1441">
        <f>AVERAGEIF(IMDB_Movies_Cleaned_Dataset!A:A,insights!A1441,IMDB_Movies_Cleaned_Dataset!I:I)</f>
        <v>6.6</v>
      </c>
      <c r="C1441">
        <v>0.55300000000000005</v>
      </c>
      <c r="D1441">
        <f>COUNTIF(IMDB_Movies_Cleaned_Dataset!A:A,insights!A1441)</f>
        <v>2</v>
      </c>
    </row>
    <row r="1442" spans="1:4">
      <c r="A1442" t="s">
        <v>3493</v>
      </c>
      <c r="B1442">
        <f>AVERAGEIF(IMDB_Movies_Cleaned_Dataset!A:A,insights!A1442,IMDB_Movies_Cleaned_Dataset!I:I)</f>
        <v>6.4</v>
      </c>
      <c r="C1442">
        <v>0.46400000000000002</v>
      </c>
      <c r="D1442">
        <f>COUNTIF(IMDB_Movies_Cleaned_Dataset!A:A,insights!A1442)</f>
        <v>2</v>
      </c>
    </row>
    <row r="1443" spans="1:4">
      <c r="A1443" t="s">
        <v>4453</v>
      </c>
      <c r="B1443">
        <f>AVERAGEIF(IMDB_Movies_Cleaned_Dataset!A:A,insights!A1443,IMDB_Movies_Cleaned_Dataset!I:I)</f>
        <v>2.7</v>
      </c>
      <c r="C1443">
        <v>2E-3</v>
      </c>
      <c r="D1443">
        <f>COUNTIF(IMDB_Movies_Cleaned_Dataset!A:A,insights!A1443)</f>
        <v>1</v>
      </c>
    </row>
    <row r="1444" spans="1:4">
      <c r="A1444" t="s">
        <v>3934</v>
      </c>
      <c r="B1444">
        <f>AVERAGEIF(IMDB_Movies_Cleaned_Dataset!A:A,insights!A1444,IMDB_Movies_Cleaned_Dataset!I:I)</f>
        <v>5.8</v>
      </c>
      <c r="C1444">
        <v>0.251</v>
      </c>
      <c r="D1444">
        <f>COUNTIF(IMDB_Movies_Cleaned_Dataset!A:A,insights!A1444)</f>
        <v>1</v>
      </c>
    </row>
    <row r="1445" spans="1:4">
      <c r="A1445" t="s">
        <v>3175</v>
      </c>
      <c r="B1445">
        <f>AVERAGEIF(IMDB_Movies_Cleaned_Dataset!A:A,insights!A1445,IMDB_Movies_Cleaned_Dataset!I:I)</f>
        <v>6.9</v>
      </c>
      <c r="C1445">
        <v>0.68200000000000005</v>
      </c>
      <c r="D1445">
        <f>COUNTIF(IMDB_Movies_Cleaned_Dataset!A:A,insights!A1445)</f>
        <v>2</v>
      </c>
    </row>
    <row r="1446" spans="1:4">
      <c r="A1446" t="s">
        <v>4285</v>
      </c>
      <c r="B1446">
        <f>AVERAGEIF(IMDB_Movies_Cleaned_Dataset!A:A,insights!A1446,IMDB_Movies_Cleaned_Dataset!I:I)</f>
        <v>6.9</v>
      </c>
      <c r="C1446">
        <v>0.68200000000000005</v>
      </c>
      <c r="D1446">
        <f>COUNTIF(IMDB_Movies_Cleaned_Dataset!A:A,insights!A1446)</f>
        <v>1</v>
      </c>
    </row>
    <row r="1447" spans="1:4">
      <c r="A1447" t="s">
        <v>3991</v>
      </c>
      <c r="B1447">
        <f>AVERAGEIF(IMDB_Movies_Cleaned_Dataset!A:A,insights!A1447,IMDB_Movies_Cleaned_Dataset!I:I)</f>
        <v>8.5</v>
      </c>
      <c r="C1447">
        <v>0.996</v>
      </c>
      <c r="D1447">
        <f>COUNTIF(IMDB_Movies_Cleaned_Dataset!A:A,insights!A1447)</f>
        <v>1</v>
      </c>
    </row>
    <row r="1448" spans="1:4">
      <c r="A1448" t="s">
        <v>4290</v>
      </c>
      <c r="B1448">
        <f>AVERAGEIF(IMDB_Movies_Cleaned_Dataset!A:A,insights!A1448,IMDB_Movies_Cleaned_Dataset!I:I)</f>
        <v>4.8</v>
      </c>
      <c r="C1448">
        <v>7.3999999999999996E-2</v>
      </c>
      <c r="D1448">
        <f>COUNTIF(IMDB_Movies_Cleaned_Dataset!A:A,insights!A1448)</f>
        <v>1</v>
      </c>
    </row>
    <row r="1449" spans="1:4">
      <c r="A1449" t="s">
        <v>4329</v>
      </c>
      <c r="B1449">
        <f>AVERAGEIF(IMDB_Movies_Cleaned_Dataset!A:A,insights!A1449,IMDB_Movies_Cleaned_Dataset!I:I)</f>
        <v>7</v>
      </c>
      <c r="C1449">
        <v>0.72299999999999998</v>
      </c>
      <c r="D1449">
        <f>COUNTIF(IMDB_Movies_Cleaned_Dataset!A:A,insights!A1449)</f>
        <v>1</v>
      </c>
    </row>
    <row r="1450" spans="1:4">
      <c r="A1450" t="s">
        <v>4220</v>
      </c>
      <c r="B1450">
        <f>AVERAGEIF(IMDB_Movies_Cleaned_Dataset!A:A,insights!A1450,IMDB_Movies_Cleaned_Dataset!I:I)</f>
        <v>6.6</v>
      </c>
      <c r="C1450">
        <v>0.55300000000000005</v>
      </c>
      <c r="D1450">
        <f>COUNTIF(IMDB_Movies_Cleaned_Dataset!A:A,insights!A1450)</f>
        <v>1</v>
      </c>
    </row>
    <row r="1451" spans="1:4">
      <c r="A1451" t="s">
        <v>3944</v>
      </c>
      <c r="B1451">
        <f>AVERAGEIF(IMDB_Movies_Cleaned_Dataset!A:A,insights!A1451,IMDB_Movies_Cleaned_Dataset!I:I)</f>
        <v>6.3</v>
      </c>
      <c r="C1451">
        <v>0.42299999999999999</v>
      </c>
      <c r="D1451">
        <f>COUNTIF(IMDB_Movies_Cleaned_Dataset!A:A,insights!A1451)</f>
        <v>1</v>
      </c>
    </row>
    <row r="1452" spans="1:4">
      <c r="A1452" t="s">
        <v>4950</v>
      </c>
      <c r="B1452">
        <f>AVERAGEIF(IMDB_Movies_Cleaned_Dataset!A:A,insights!A1452,IMDB_Movies_Cleaned_Dataset!I:I)</f>
        <v>7</v>
      </c>
      <c r="C1452">
        <v>0.72299999999999998</v>
      </c>
      <c r="D1452">
        <f>COUNTIF(IMDB_Movies_Cleaned_Dataset!A:A,insights!A1452)</f>
        <v>1</v>
      </c>
    </row>
    <row r="1453" spans="1:4">
      <c r="A1453" t="s">
        <v>3785</v>
      </c>
      <c r="B1453">
        <f>AVERAGEIF(IMDB_Movies_Cleaned_Dataset!A:A,insights!A1453,IMDB_Movies_Cleaned_Dataset!I:I)</f>
        <v>6.5</v>
      </c>
      <c r="C1453">
        <v>0.504</v>
      </c>
      <c r="D1453">
        <f>COUNTIF(IMDB_Movies_Cleaned_Dataset!A:A,insights!A1453)</f>
        <v>1</v>
      </c>
    </row>
    <row r="1454" spans="1:4">
      <c r="A1454" t="s">
        <v>4421</v>
      </c>
      <c r="B1454">
        <f>AVERAGEIF(IMDB_Movies_Cleaned_Dataset!A:A,insights!A1454,IMDB_Movies_Cleaned_Dataset!I:I)</f>
        <v>5.2</v>
      </c>
      <c r="C1454">
        <v>0.113</v>
      </c>
      <c r="D1454">
        <f>COUNTIF(IMDB_Movies_Cleaned_Dataset!A:A,insights!A1454)</f>
        <v>1</v>
      </c>
    </row>
    <row r="1455" spans="1:4">
      <c r="A1455" t="s">
        <v>146</v>
      </c>
      <c r="B1455">
        <f>AVERAGEIF(IMDB_Movies_Cleaned_Dataset!A:A,insights!A1455,IMDB_Movies_Cleaned_Dataset!I:I)</f>
        <v>8.1499999999999986</v>
      </c>
      <c r="C1455">
        <v>0.98599999999999999</v>
      </c>
      <c r="D1455">
        <f>COUNTIF(IMDB_Movies_Cleaned_Dataset!A:A,insights!A1455)</f>
        <v>2</v>
      </c>
    </row>
    <row r="1456" spans="1:4">
      <c r="A1456" t="s">
        <v>4398</v>
      </c>
      <c r="B1456">
        <f>AVERAGEIF(IMDB_Movies_Cleaned_Dataset!A:A,insights!A1456,IMDB_Movies_Cleaned_Dataset!I:I)</f>
        <v>6</v>
      </c>
      <c r="C1456">
        <v>0.312</v>
      </c>
      <c r="D1456">
        <f>COUNTIF(IMDB_Movies_Cleaned_Dataset!A:A,insights!A1456)</f>
        <v>1</v>
      </c>
    </row>
    <row r="1457" spans="1:4">
      <c r="A1457" t="s">
        <v>4381</v>
      </c>
      <c r="B1457">
        <f>AVERAGEIF(IMDB_Movies_Cleaned_Dataset!A:A,insights!A1457,IMDB_Movies_Cleaned_Dataset!I:I)</f>
        <v>6.8</v>
      </c>
      <c r="C1457">
        <v>0.63800000000000001</v>
      </c>
      <c r="D1457">
        <f>COUNTIF(IMDB_Movies_Cleaned_Dataset!A:A,insights!A1457)</f>
        <v>1</v>
      </c>
    </row>
    <row r="1458" spans="1:4">
      <c r="A1458" t="s">
        <v>3030</v>
      </c>
      <c r="B1458">
        <f>AVERAGEIF(IMDB_Movies_Cleaned_Dataset!A:A,insights!A1458,IMDB_Movies_Cleaned_Dataset!I:I)</f>
        <v>7</v>
      </c>
      <c r="C1458">
        <v>0.72299999999999998</v>
      </c>
      <c r="D1458">
        <f>COUNTIF(IMDB_Movies_Cleaned_Dataset!A:A,insights!A1458)</f>
        <v>1</v>
      </c>
    </row>
    <row r="1459" spans="1:4">
      <c r="A1459" t="s">
        <v>4336</v>
      </c>
      <c r="B1459">
        <f>AVERAGEIF(IMDB_Movies_Cleaned_Dataset!A:A,insights!A1459,IMDB_Movies_Cleaned_Dataset!I:I)</f>
        <v>6.8</v>
      </c>
      <c r="C1459">
        <v>0.63800000000000001</v>
      </c>
      <c r="D1459">
        <f>COUNTIF(IMDB_Movies_Cleaned_Dataset!A:A,insights!A1459)</f>
        <v>1</v>
      </c>
    </row>
    <row r="1460" spans="1:4">
      <c r="A1460" t="s">
        <v>3820</v>
      </c>
      <c r="B1460">
        <f>AVERAGEIF(IMDB_Movies_Cleaned_Dataset!A:A,insights!A1460,IMDB_Movies_Cleaned_Dataset!I:I)</f>
        <v>7.1</v>
      </c>
      <c r="C1460">
        <v>0.77200000000000002</v>
      </c>
      <c r="D1460">
        <f>COUNTIF(IMDB_Movies_Cleaned_Dataset!A:A,insights!A1460)</f>
        <v>1</v>
      </c>
    </row>
    <row r="1461" spans="1:4">
      <c r="A1461" t="s">
        <v>656</v>
      </c>
      <c r="B1461">
        <f>AVERAGEIF(IMDB_Movies_Cleaned_Dataset!A:A,insights!A1461,IMDB_Movies_Cleaned_Dataset!I:I)</f>
        <v>7.8</v>
      </c>
      <c r="C1461">
        <v>0.95799999999999996</v>
      </c>
      <c r="D1461">
        <f>COUNTIF(IMDB_Movies_Cleaned_Dataset!A:A,insights!A1461)</f>
        <v>1</v>
      </c>
    </row>
    <row r="1462" spans="1:4">
      <c r="A1462" t="s">
        <v>2570</v>
      </c>
      <c r="B1462">
        <f>AVERAGEIF(IMDB_Movies_Cleaned_Dataset!A:A,insights!A1462,IMDB_Movies_Cleaned_Dataset!I:I)</f>
        <v>6</v>
      </c>
      <c r="C1462">
        <v>0.312</v>
      </c>
      <c r="D1462">
        <f>COUNTIF(IMDB_Movies_Cleaned_Dataset!A:A,insights!A1462)</f>
        <v>1</v>
      </c>
    </row>
    <row r="1463" spans="1:4">
      <c r="A1463" t="s">
        <v>1946</v>
      </c>
      <c r="B1463">
        <f>AVERAGEIF(IMDB_Movies_Cleaned_Dataset!A:A,insights!A1463,IMDB_Movies_Cleaned_Dataset!I:I)</f>
        <v>6.8</v>
      </c>
      <c r="C1463">
        <v>0.63800000000000001</v>
      </c>
      <c r="D1463">
        <f>COUNTIF(IMDB_Movies_Cleaned_Dataset!A:A,insights!A1463)</f>
        <v>1</v>
      </c>
    </row>
    <row r="1464" spans="1:4">
      <c r="A1464" t="s">
        <v>2837</v>
      </c>
      <c r="B1464">
        <f>AVERAGEIF(IMDB_Movies_Cleaned_Dataset!A:A,insights!A1464,IMDB_Movies_Cleaned_Dataset!I:I)</f>
        <v>3.9</v>
      </c>
      <c r="C1464">
        <v>2.7E-2</v>
      </c>
      <c r="D1464">
        <f>COUNTIF(IMDB_Movies_Cleaned_Dataset!A:A,insights!A1464)</f>
        <v>1</v>
      </c>
    </row>
    <row r="1465" spans="1:4">
      <c r="A1465" t="s">
        <v>2598</v>
      </c>
      <c r="B1465">
        <f>AVERAGEIF(IMDB_Movies_Cleaned_Dataset!A:A,insights!A1465,IMDB_Movies_Cleaned_Dataset!I:I)</f>
        <v>6.3666666666666671</v>
      </c>
      <c r="C1465">
        <v>0.45900000000000002</v>
      </c>
      <c r="D1465">
        <f>COUNTIF(IMDB_Movies_Cleaned_Dataset!A:A,insights!A1465)</f>
        <v>3</v>
      </c>
    </row>
    <row r="1466" spans="1:4">
      <c r="A1466" t="s">
        <v>3501</v>
      </c>
      <c r="B1466">
        <f>AVERAGEIF(IMDB_Movies_Cleaned_Dataset!A:A,insights!A1466,IMDB_Movies_Cleaned_Dataset!I:I)</f>
        <v>5.2</v>
      </c>
      <c r="C1466">
        <v>0.113</v>
      </c>
      <c r="D1466">
        <f>COUNTIF(IMDB_Movies_Cleaned_Dataset!A:A,insights!A1466)</f>
        <v>1</v>
      </c>
    </row>
    <row r="1467" spans="1:4">
      <c r="A1467" t="s">
        <v>4215</v>
      </c>
      <c r="B1467">
        <f>AVERAGEIF(IMDB_Movies_Cleaned_Dataset!A:A,insights!A1467,IMDB_Movies_Cleaned_Dataset!I:I)</f>
        <v>6.8</v>
      </c>
      <c r="C1467">
        <v>0.63800000000000001</v>
      </c>
      <c r="D1467">
        <f>COUNTIF(IMDB_Movies_Cleaned_Dataset!A:A,insights!A1467)</f>
        <v>1</v>
      </c>
    </row>
    <row r="1468" spans="1:4">
      <c r="A1468" t="s">
        <v>4305</v>
      </c>
      <c r="B1468">
        <f>AVERAGEIF(IMDB_Movies_Cleaned_Dataset!A:A,insights!A1468,IMDB_Movies_Cleaned_Dataset!I:I)</f>
        <v>6.5</v>
      </c>
      <c r="C1468">
        <v>0.504</v>
      </c>
      <c r="D1468">
        <f>COUNTIF(IMDB_Movies_Cleaned_Dataset!A:A,insights!A1468)</f>
        <v>1</v>
      </c>
    </row>
    <row r="1469" spans="1:4">
      <c r="A1469" t="s">
        <v>4324</v>
      </c>
      <c r="B1469">
        <f>AVERAGEIF(IMDB_Movies_Cleaned_Dataset!A:A,insights!A1469,IMDB_Movies_Cleaned_Dataset!I:I)</f>
        <v>6.4</v>
      </c>
      <c r="C1469">
        <v>0.46400000000000002</v>
      </c>
      <c r="D1469">
        <f>COUNTIF(IMDB_Movies_Cleaned_Dataset!A:A,insights!A1469)</f>
        <v>1</v>
      </c>
    </row>
    <row r="1470" spans="1:4">
      <c r="A1470" t="s">
        <v>4316</v>
      </c>
      <c r="B1470">
        <f>AVERAGEIF(IMDB_Movies_Cleaned_Dataset!A:A,insights!A1470,IMDB_Movies_Cleaned_Dataset!I:I)</f>
        <v>4.7</v>
      </c>
      <c r="C1470">
        <v>6.6000000000000003E-2</v>
      </c>
      <c r="D1470">
        <f>COUNTIF(IMDB_Movies_Cleaned_Dataset!A:A,insights!A1470)</f>
        <v>1</v>
      </c>
    </row>
    <row r="1471" spans="1:4">
      <c r="A1471" t="s">
        <v>3767</v>
      </c>
      <c r="B1471">
        <f>AVERAGEIF(IMDB_Movies_Cleaned_Dataset!A:A,insights!A1471,IMDB_Movies_Cleaned_Dataset!I:I)</f>
        <v>7.65</v>
      </c>
      <c r="C1471">
        <v>0.93300000000000005</v>
      </c>
      <c r="D1471">
        <f>COUNTIF(IMDB_Movies_Cleaned_Dataset!A:A,insights!A1471)</f>
        <v>2</v>
      </c>
    </row>
    <row r="1472" spans="1:4">
      <c r="A1472" t="s">
        <v>767</v>
      </c>
      <c r="B1472">
        <f>AVERAGEIF(IMDB_Movies_Cleaned_Dataset!A:A,insights!A1472,IMDB_Movies_Cleaned_Dataset!I:I)</f>
        <v>7.6</v>
      </c>
      <c r="C1472">
        <v>0.91500000000000004</v>
      </c>
      <c r="D1472">
        <f>COUNTIF(IMDB_Movies_Cleaned_Dataset!A:A,insights!A1472)</f>
        <v>1</v>
      </c>
    </row>
    <row r="1473" spans="1:4">
      <c r="A1473" t="s">
        <v>3625</v>
      </c>
      <c r="B1473">
        <f>AVERAGEIF(IMDB_Movies_Cleaned_Dataset!A:A,insights!A1473,IMDB_Movies_Cleaned_Dataset!I:I)</f>
        <v>6.5</v>
      </c>
      <c r="C1473">
        <v>0.504</v>
      </c>
      <c r="D1473">
        <f>COUNTIF(IMDB_Movies_Cleaned_Dataset!A:A,insights!A1473)</f>
        <v>1</v>
      </c>
    </row>
    <row r="1474" spans="1:4">
      <c r="A1474" t="s">
        <v>2628</v>
      </c>
      <c r="B1474">
        <f>AVERAGEIF(IMDB_Movies_Cleaned_Dataset!A:A,insights!A1474,IMDB_Movies_Cleaned_Dataset!I:I)</f>
        <v>8.5</v>
      </c>
      <c r="C1474">
        <v>0.996</v>
      </c>
      <c r="D1474">
        <f>COUNTIF(IMDB_Movies_Cleaned_Dataset!A:A,insights!A1474)</f>
        <v>1</v>
      </c>
    </row>
    <row r="1475" spans="1:4">
      <c r="A1475" t="s">
        <v>4125</v>
      </c>
      <c r="B1475">
        <f>AVERAGEIF(IMDB_Movies_Cleaned_Dataset!A:A,insights!A1475,IMDB_Movies_Cleaned_Dataset!I:I)</f>
        <v>7.1</v>
      </c>
      <c r="C1475">
        <v>0.77200000000000002</v>
      </c>
      <c r="D1475">
        <f>COUNTIF(IMDB_Movies_Cleaned_Dataset!A:A,insights!A1475)</f>
        <v>1</v>
      </c>
    </row>
    <row r="1476" spans="1:4">
      <c r="A1476" t="s">
        <v>4105</v>
      </c>
      <c r="B1476">
        <f>AVERAGEIF(IMDB_Movies_Cleaned_Dataset!A:A,insights!A1476,IMDB_Movies_Cleaned_Dataset!I:I)</f>
        <v>6.4</v>
      </c>
      <c r="C1476">
        <v>0.46400000000000002</v>
      </c>
      <c r="D1476">
        <f>COUNTIF(IMDB_Movies_Cleaned_Dataset!A:A,insights!A1476)</f>
        <v>1</v>
      </c>
    </row>
    <row r="1477" spans="1:4">
      <c r="A1477" t="s">
        <v>3086</v>
      </c>
      <c r="B1477">
        <f>AVERAGEIF(IMDB_Movies_Cleaned_Dataset!A:A,insights!A1477,IMDB_Movies_Cleaned_Dataset!I:I)</f>
        <v>7.5</v>
      </c>
      <c r="C1477">
        <v>0.89300000000000002</v>
      </c>
      <c r="D1477">
        <f>COUNTIF(IMDB_Movies_Cleaned_Dataset!A:A,insights!A1477)</f>
        <v>1</v>
      </c>
    </row>
    <row r="1478" spans="1:4">
      <c r="A1478" t="s">
        <v>646</v>
      </c>
      <c r="B1478">
        <f>AVERAGEIF(IMDB_Movies_Cleaned_Dataset!A:A,insights!A1478,IMDB_Movies_Cleaned_Dataset!I:I)</f>
        <v>5.7</v>
      </c>
      <c r="C1478">
        <v>0.23100000000000001</v>
      </c>
      <c r="D1478">
        <f>COUNTIF(IMDB_Movies_Cleaned_Dataset!A:A,insights!A1478)</f>
        <v>1</v>
      </c>
    </row>
    <row r="1479" spans="1:4">
      <c r="A1479" t="s">
        <v>1698</v>
      </c>
      <c r="B1479">
        <f>AVERAGEIF(IMDB_Movies_Cleaned_Dataset!A:A,insights!A1479,IMDB_Movies_Cleaned_Dataset!I:I)</f>
        <v>5.4</v>
      </c>
      <c r="C1479">
        <v>0.155</v>
      </c>
      <c r="D1479">
        <f>COUNTIF(IMDB_Movies_Cleaned_Dataset!A:A,insights!A1479)</f>
        <v>1</v>
      </c>
    </row>
    <row r="1480" spans="1:4">
      <c r="A1480" t="s">
        <v>2212</v>
      </c>
      <c r="B1480">
        <f>AVERAGEIF(IMDB_Movies_Cleaned_Dataset!A:A,insights!A1480,IMDB_Movies_Cleaned_Dataset!I:I)</f>
        <v>5.9</v>
      </c>
      <c r="C1480">
        <v>0.27100000000000002</v>
      </c>
      <c r="D1480">
        <f>COUNTIF(IMDB_Movies_Cleaned_Dataset!A:A,insights!A1480)</f>
        <v>1</v>
      </c>
    </row>
    <row r="1481" spans="1:4">
      <c r="A1481" t="s">
        <v>2396</v>
      </c>
      <c r="B1481">
        <f>AVERAGEIF(IMDB_Movies_Cleaned_Dataset!A:A,insights!A1481,IMDB_Movies_Cleaned_Dataset!I:I)</f>
        <v>4.3</v>
      </c>
      <c r="C1481">
        <v>4.4999999999999998E-2</v>
      </c>
      <c r="D1481">
        <f>COUNTIF(IMDB_Movies_Cleaned_Dataset!A:A,insights!A1481)</f>
        <v>1</v>
      </c>
    </row>
    <row r="1482" spans="1:4">
      <c r="A1482" t="s">
        <v>2819</v>
      </c>
      <c r="B1482">
        <f>AVERAGEIF(IMDB_Movies_Cleaned_Dataset!A:A,insights!A1482,IMDB_Movies_Cleaned_Dataset!I:I)</f>
        <v>5.9</v>
      </c>
      <c r="C1482">
        <v>0.27100000000000002</v>
      </c>
      <c r="D1482">
        <f>COUNTIF(IMDB_Movies_Cleaned_Dataset!A:A,insights!A1482)</f>
        <v>1</v>
      </c>
    </row>
    <row r="1483" spans="1:4">
      <c r="A1483" t="s">
        <v>2967</v>
      </c>
      <c r="B1483">
        <f>AVERAGEIF(IMDB_Movies_Cleaned_Dataset!A:A,insights!A1483,IMDB_Movies_Cleaned_Dataset!I:I)</f>
        <v>3.2</v>
      </c>
      <c r="C1483">
        <v>0.01</v>
      </c>
      <c r="D1483">
        <f>COUNTIF(IMDB_Movies_Cleaned_Dataset!A:A,insights!A1483)</f>
        <v>1</v>
      </c>
    </row>
    <row r="1484" spans="1:4">
      <c r="A1484" t="s">
        <v>3021</v>
      </c>
      <c r="B1484">
        <f>AVERAGEIF(IMDB_Movies_Cleaned_Dataset!A:A,insights!A1484,IMDB_Movies_Cleaned_Dataset!I:I)</f>
        <v>6.5</v>
      </c>
      <c r="C1484">
        <v>0.504</v>
      </c>
      <c r="D1484">
        <f>COUNTIF(IMDB_Movies_Cleaned_Dataset!A:A,insights!A1484)</f>
        <v>1</v>
      </c>
    </row>
    <row r="1485" spans="1:4">
      <c r="A1485" t="s">
        <v>3146</v>
      </c>
      <c r="B1485">
        <f>AVERAGEIF(IMDB_Movies_Cleaned_Dataset!A:A,insights!A1485,IMDB_Movies_Cleaned_Dataset!I:I)</f>
        <v>7</v>
      </c>
      <c r="C1485">
        <v>0.72299999999999998</v>
      </c>
      <c r="D1485">
        <f>COUNTIF(IMDB_Movies_Cleaned_Dataset!A:A,insights!A1485)</f>
        <v>1</v>
      </c>
    </row>
    <row r="1486" spans="1:4">
      <c r="A1486" t="s">
        <v>3224</v>
      </c>
      <c r="B1486">
        <f>AVERAGEIF(IMDB_Movies_Cleaned_Dataset!A:A,insights!A1486,IMDB_Movies_Cleaned_Dataset!I:I)</f>
        <v>6.9</v>
      </c>
      <c r="C1486">
        <v>0.68200000000000005</v>
      </c>
      <c r="D1486">
        <f>COUNTIF(IMDB_Movies_Cleaned_Dataset!A:A,insights!A1486)</f>
        <v>1</v>
      </c>
    </row>
    <row r="1487" spans="1:4">
      <c r="A1487" t="s">
        <v>3351</v>
      </c>
      <c r="B1487">
        <f>AVERAGEIF(IMDB_Movies_Cleaned_Dataset!A:A,insights!A1487,IMDB_Movies_Cleaned_Dataset!I:I)</f>
        <v>4.4000000000000004</v>
      </c>
      <c r="C1487">
        <v>0.05</v>
      </c>
      <c r="D1487">
        <f>COUNTIF(IMDB_Movies_Cleaned_Dataset!A:A,insights!A1487)</f>
        <v>1</v>
      </c>
    </row>
    <row r="1488" spans="1:4">
      <c r="A1488" t="s">
        <v>3380</v>
      </c>
      <c r="B1488">
        <f>AVERAGEIF(IMDB_Movies_Cleaned_Dataset!A:A,insights!A1488,IMDB_Movies_Cleaned_Dataset!I:I)</f>
        <v>5.3</v>
      </c>
      <c r="C1488">
        <v>0.13</v>
      </c>
      <c r="D1488">
        <f>COUNTIF(IMDB_Movies_Cleaned_Dataset!A:A,insights!A1488)</f>
        <v>1</v>
      </c>
    </row>
    <row r="1489" spans="1:4">
      <c r="A1489" t="s">
        <v>3449</v>
      </c>
      <c r="B1489">
        <f>AVERAGEIF(IMDB_Movies_Cleaned_Dataset!A:A,insights!A1489,IMDB_Movies_Cleaned_Dataset!I:I)</f>
        <v>5.3</v>
      </c>
      <c r="C1489">
        <v>0.13</v>
      </c>
      <c r="D1489">
        <f>COUNTIF(IMDB_Movies_Cleaned_Dataset!A:A,insights!A1489)</f>
        <v>1</v>
      </c>
    </row>
    <row r="1490" spans="1:4">
      <c r="A1490" t="s">
        <v>3937</v>
      </c>
      <c r="B1490">
        <f>AVERAGEIF(IMDB_Movies_Cleaned_Dataset!A:A,insights!A1490,IMDB_Movies_Cleaned_Dataset!I:I)</f>
        <v>7.1</v>
      </c>
      <c r="C1490">
        <v>0.77200000000000002</v>
      </c>
      <c r="D1490">
        <f>COUNTIF(IMDB_Movies_Cleaned_Dataset!A:A,insights!A1490)</f>
        <v>1</v>
      </c>
    </row>
    <row r="1491" spans="1:4">
      <c r="A1491" t="s">
        <v>3718</v>
      </c>
      <c r="B1491">
        <f>AVERAGEIF(IMDB_Movies_Cleaned_Dataset!A:A,insights!A1491,IMDB_Movies_Cleaned_Dataset!I:I)</f>
        <v>5.4</v>
      </c>
      <c r="C1491">
        <v>0.155</v>
      </c>
      <c r="D1491">
        <f>COUNTIF(IMDB_Movies_Cleaned_Dataset!A:A,insights!A1491)</f>
        <v>1</v>
      </c>
    </row>
    <row r="1492" spans="1:4">
      <c r="A1492" t="s">
        <v>3693</v>
      </c>
      <c r="B1492">
        <f>AVERAGEIF(IMDB_Movies_Cleaned_Dataset!A:A,insights!A1492,IMDB_Movies_Cleaned_Dataset!I:I)</f>
        <v>6.9</v>
      </c>
      <c r="C1492">
        <v>0.68200000000000005</v>
      </c>
      <c r="D1492">
        <f>COUNTIF(IMDB_Movies_Cleaned_Dataset!A:A,insights!A1492)</f>
        <v>1</v>
      </c>
    </row>
    <row r="1493" spans="1:4">
      <c r="A1493" t="s">
        <v>3048</v>
      </c>
      <c r="B1493">
        <f>AVERAGEIF(IMDB_Movies_Cleaned_Dataset!A:A,insights!A1493,IMDB_Movies_Cleaned_Dataset!I:I)</f>
        <v>7.65</v>
      </c>
      <c r="C1493">
        <v>0.93300000000000005</v>
      </c>
      <c r="D1493">
        <f>COUNTIF(IMDB_Movies_Cleaned_Dataset!A:A,insights!A1493)</f>
        <v>2</v>
      </c>
    </row>
    <row r="1494" spans="1:4">
      <c r="A1494" t="s">
        <v>3790</v>
      </c>
      <c r="B1494">
        <f>AVERAGEIF(IMDB_Movies_Cleaned_Dataset!A:A,insights!A1494,IMDB_Movies_Cleaned_Dataset!I:I)</f>
        <v>6.3</v>
      </c>
      <c r="C1494">
        <v>0.42299999999999999</v>
      </c>
      <c r="D1494">
        <f>COUNTIF(IMDB_Movies_Cleaned_Dataset!A:A,insights!A1494)</f>
        <v>1</v>
      </c>
    </row>
    <row r="1495" spans="1:4">
      <c r="A1495" t="s">
        <v>4153</v>
      </c>
      <c r="B1495">
        <f>AVERAGEIF(IMDB_Movies_Cleaned_Dataset!A:A,insights!A1495,IMDB_Movies_Cleaned_Dataset!I:I)</f>
        <v>6.1</v>
      </c>
      <c r="C1495">
        <v>0.35099999999999998</v>
      </c>
      <c r="D1495">
        <f>COUNTIF(IMDB_Movies_Cleaned_Dataset!A:A,insights!A1495)</f>
        <v>1</v>
      </c>
    </row>
    <row r="1496" spans="1:4">
      <c r="A1496" t="s">
        <v>3554</v>
      </c>
      <c r="B1496">
        <f>AVERAGEIF(IMDB_Movies_Cleaned_Dataset!A:A,insights!A1496,IMDB_Movies_Cleaned_Dataset!I:I)</f>
        <v>5</v>
      </c>
      <c r="C1496">
        <v>8.6999999999999994E-2</v>
      </c>
      <c r="D1496">
        <f>COUNTIF(IMDB_Movies_Cleaned_Dataset!A:A,insights!A1496)</f>
        <v>1</v>
      </c>
    </row>
    <row r="1497" spans="1:4">
      <c r="A1497" t="s">
        <v>4211</v>
      </c>
      <c r="B1497">
        <f>AVERAGEIF(IMDB_Movies_Cleaned_Dataset!A:A,insights!A1497,IMDB_Movies_Cleaned_Dataset!I:I)</f>
        <v>5.3</v>
      </c>
      <c r="C1497">
        <v>0.13</v>
      </c>
      <c r="D1497">
        <f>COUNTIF(IMDB_Movies_Cleaned_Dataset!A:A,insights!A1497)</f>
        <v>1</v>
      </c>
    </row>
    <row r="1498" spans="1:4">
      <c r="A1498" t="s">
        <v>4237</v>
      </c>
      <c r="B1498">
        <f>AVERAGEIF(IMDB_Movies_Cleaned_Dataset!A:A,insights!A1498,IMDB_Movies_Cleaned_Dataset!I:I)</f>
        <v>5.3</v>
      </c>
      <c r="C1498">
        <v>0.13</v>
      </c>
      <c r="D1498">
        <f>COUNTIF(IMDB_Movies_Cleaned_Dataset!A:A,insights!A1498)</f>
        <v>1</v>
      </c>
    </row>
    <row r="1499" spans="1:4">
      <c r="A1499" t="s">
        <v>4254</v>
      </c>
      <c r="B1499">
        <f>AVERAGEIF(IMDB_Movies_Cleaned_Dataset!A:A,insights!A1499,IMDB_Movies_Cleaned_Dataset!I:I)</f>
        <v>5.9</v>
      </c>
      <c r="C1499">
        <v>0.27100000000000002</v>
      </c>
      <c r="D1499">
        <f>COUNTIF(IMDB_Movies_Cleaned_Dataset!A:A,insights!A1499)</f>
        <v>1</v>
      </c>
    </row>
    <row r="1500" spans="1:4">
      <c r="A1500" t="s">
        <v>4511</v>
      </c>
      <c r="B1500">
        <f>AVERAGEIF(IMDB_Movies_Cleaned_Dataset!A:A,insights!A1500,IMDB_Movies_Cleaned_Dataset!I:I)</f>
        <v>4.0999999999999996</v>
      </c>
      <c r="C1500">
        <v>3.5000000000000003E-2</v>
      </c>
      <c r="D1500">
        <f>COUNTIF(IMDB_Movies_Cleaned_Dataset!A:A,insights!A1500)</f>
        <v>1</v>
      </c>
    </row>
    <row r="1501" spans="1:4">
      <c r="A1501" t="s">
        <v>4256</v>
      </c>
      <c r="B1501">
        <f>AVERAGEIF(IMDB_Movies_Cleaned_Dataset!A:A,insights!A1501,IMDB_Movies_Cleaned_Dataset!I:I)</f>
        <v>6.7</v>
      </c>
      <c r="C1501">
        <v>0.6</v>
      </c>
      <c r="D1501">
        <f>COUNTIF(IMDB_Movies_Cleaned_Dataset!A:A,insights!A1501)</f>
        <v>1</v>
      </c>
    </row>
    <row r="1502" spans="1:4">
      <c r="A1502" t="s">
        <v>4269</v>
      </c>
      <c r="B1502">
        <f>AVERAGEIF(IMDB_Movies_Cleaned_Dataset!A:A,insights!A1502,IMDB_Movies_Cleaned_Dataset!I:I)</f>
        <v>5.9</v>
      </c>
      <c r="C1502">
        <v>0.27100000000000002</v>
      </c>
      <c r="D1502">
        <f>COUNTIF(IMDB_Movies_Cleaned_Dataset!A:A,insights!A1502)</f>
        <v>1</v>
      </c>
    </row>
    <row r="1503" spans="1:4">
      <c r="A1503" t="s">
        <v>3296</v>
      </c>
      <c r="B1503">
        <f>AVERAGEIF(IMDB_Movies_Cleaned_Dataset!A:A,insights!A1503,IMDB_Movies_Cleaned_Dataset!I:I)</f>
        <v>6.5</v>
      </c>
      <c r="C1503">
        <v>0.504</v>
      </c>
      <c r="D1503">
        <f>COUNTIF(IMDB_Movies_Cleaned_Dataset!A:A,insights!A1503)</f>
        <v>1</v>
      </c>
    </row>
    <row r="1504" spans="1:4">
      <c r="A1504" t="s">
        <v>4252</v>
      </c>
      <c r="B1504">
        <f>AVERAGEIF(IMDB_Movies_Cleaned_Dataset!A:A,insights!A1504,IMDB_Movies_Cleaned_Dataset!I:I)</f>
        <v>6.4</v>
      </c>
      <c r="C1504">
        <v>0.46400000000000002</v>
      </c>
      <c r="D1504">
        <f>COUNTIF(IMDB_Movies_Cleaned_Dataset!A:A,insights!A1504)</f>
        <v>1</v>
      </c>
    </row>
    <row r="1505" spans="1:4">
      <c r="A1505" t="s">
        <v>1924</v>
      </c>
      <c r="B1505">
        <f>AVERAGEIF(IMDB_Movies_Cleaned_Dataset!A:A,insights!A1505,IMDB_Movies_Cleaned_Dataset!I:I)</f>
        <v>8.3000000000000007</v>
      </c>
      <c r="C1505">
        <v>0.99</v>
      </c>
      <c r="D1505">
        <f>COUNTIF(IMDB_Movies_Cleaned_Dataset!A:A,insights!A1505)</f>
        <v>1</v>
      </c>
    </row>
    <row r="1506" spans="1:4">
      <c r="A1506" t="s">
        <v>2217</v>
      </c>
      <c r="B1506">
        <f>AVERAGEIF(IMDB_Movies_Cleaned_Dataset!A:A,insights!A1506,IMDB_Movies_Cleaned_Dataset!I:I)</f>
        <v>5.3</v>
      </c>
      <c r="C1506">
        <v>0.13</v>
      </c>
      <c r="D1506">
        <f>COUNTIF(IMDB_Movies_Cleaned_Dataset!A:A,insights!A1506)</f>
        <v>1</v>
      </c>
    </row>
    <row r="1507" spans="1:4">
      <c r="A1507" t="s">
        <v>2861</v>
      </c>
      <c r="B1507">
        <f>AVERAGEIF(IMDB_Movies_Cleaned_Dataset!A:A,insights!A1507,IMDB_Movies_Cleaned_Dataset!I:I)</f>
        <v>7.15</v>
      </c>
      <c r="C1507">
        <v>0.80500000000000005</v>
      </c>
      <c r="D1507">
        <f>COUNTIF(IMDB_Movies_Cleaned_Dataset!A:A,insights!A1507)</f>
        <v>2</v>
      </c>
    </row>
    <row r="1508" spans="1:4">
      <c r="A1508" t="s">
        <v>1596</v>
      </c>
      <c r="B1508">
        <f>AVERAGEIF(IMDB_Movies_Cleaned_Dataset!A:A,insights!A1508,IMDB_Movies_Cleaned_Dataset!I:I)</f>
        <v>5.9</v>
      </c>
      <c r="C1508">
        <v>0.27100000000000002</v>
      </c>
      <c r="D1508">
        <f>COUNTIF(IMDB_Movies_Cleaned_Dataset!A:A,insights!A1508)</f>
        <v>1</v>
      </c>
    </row>
    <row r="1509" spans="1:4">
      <c r="A1509" t="s">
        <v>4158</v>
      </c>
      <c r="B1509">
        <f>AVERAGEIF(IMDB_Movies_Cleaned_Dataset!A:A,insights!A1509,IMDB_Movies_Cleaned_Dataset!I:I)</f>
        <v>6</v>
      </c>
      <c r="C1509">
        <v>0.312</v>
      </c>
      <c r="D1509">
        <f>COUNTIF(IMDB_Movies_Cleaned_Dataset!A:A,insights!A1509)</f>
        <v>1</v>
      </c>
    </row>
    <row r="1510" spans="1:4">
      <c r="A1510" t="s">
        <v>4203</v>
      </c>
      <c r="B1510">
        <f>AVERAGEIF(IMDB_Movies_Cleaned_Dataset!A:A,insights!A1510,IMDB_Movies_Cleaned_Dataset!I:I)</f>
        <v>7.2</v>
      </c>
      <c r="C1510">
        <v>0.81200000000000006</v>
      </c>
      <c r="D1510">
        <f>COUNTIF(IMDB_Movies_Cleaned_Dataset!A:A,insights!A1510)</f>
        <v>1</v>
      </c>
    </row>
    <row r="1511" spans="1:4">
      <c r="A1511" t="s">
        <v>1593</v>
      </c>
      <c r="B1511">
        <f>AVERAGEIF(IMDB_Movies_Cleaned_Dataset!A:A,insights!A1511,IMDB_Movies_Cleaned_Dataset!I:I)</f>
        <v>5.0999999999999996</v>
      </c>
      <c r="C1511">
        <v>9.7000000000000003E-2</v>
      </c>
      <c r="D1511">
        <f>COUNTIF(IMDB_Movies_Cleaned_Dataset!A:A,insights!A1511)</f>
        <v>1</v>
      </c>
    </row>
    <row r="1512" spans="1:4">
      <c r="A1512" t="s">
        <v>2489</v>
      </c>
      <c r="B1512">
        <f>AVERAGEIF(IMDB_Movies_Cleaned_Dataset!A:A,insights!A1512,IMDB_Movies_Cleaned_Dataset!I:I)</f>
        <v>4.5999999999999996</v>
      </c>
      <c r="C1512">
        <v>5.8999999999999997E-2</v>
      </c>
      <c r="D1512">
        <f>COUNTIF(IMDB_Movies_Cleaned_Dataset!A:A,insights!A1512)</f>
        <v>1</v>
      </c>
    </row>
    <row r="1513" spans="1:4">
      <c r="A1513" t="s">
        <v>1639</v>
      </c>
      <c r="B1513">
        <f>AVERAGEIF(IMDB_Movies_Cleaned_Dataset!A:A,insights!A1513,IMDB_Movies_Cleaned_Dataset!I:I)</f>
        <v>6.7</v>
      </c>
      <c r="C1513">
        <v>0.6</v>
      </c>
      <c r="D1513">
        <f>COUNTIF(IMDB_Movies_Cleaned_Dataset!A:A,insights!A1513)</f>
        <v>1</v>
      </c>
    </row>
    <row r="1514" spans="1:4">
      <c r="A1514" t="s">
        <v>3940</v>
      </c>
      <c r="B1514">
        <f>AVERAGEIF(IMDB_Movies_Cleaned_Dataset!A:A,insights!A1514,IMDB_Movies_Cleaned_Dataset!I:I)</f>
        <v>7</v>
      </c>
      <c r="C1514">
        <v>0.72299999999999998</v>
      </c>
      <c r="D1514">
        <f>COUNTIF(IMDB_Movies_Cleaned_Dataset!A:A,insights!A1514)</f>
        <v>1</v>
      </c>
    </row>
    <row r="1515" spans="1:4">
      <c r="A1515" t="s">
        <v>4044</v>
      </c>
      <c r="B1515">
        <f>AVERAGEIF(IMDB_Movies_Cleaned_Dataset!A:A,insights!A1515,IMDB_Movies_Cleaned_Dataset!I:I)</f>
        <v>7.6</v>
      </c>
      <c r="C1515">
        <v>0.91500000000000004</v>
      </c>
      <c r="D1515">
        <f>COUNTIF(IMDB_Movies_Cleaned_Dataset!A:A,insights!A1515)</f>
        <v>1</v>
      </c>
    </row>
    <row r="1516" spans="1:4">
      <c r="A1516" t="s">
        <v>3012</v>
      </c>
      <c r="B1516">
        <f>AVERAGEIF(IMDB_Movies_Cleaned_Dataset!A:A,insights!A1516,IMDB_Movies_Cleaned_Dataset!I:I)</f>
        <v>7.1</v>
      </c>
      <c r="C1516">
        <v>0.77200000000000002</v>
      </c>
      <c r="D1516">
        <f>COUNTIF(IMDB_Movies_Cleaned_Dataset!A:A,insights!A1516)</f>
        <v>1</v>
      </c>
    </row>
    <row r="1517" spans="1:4">
      <c r="A1517" t="s">
        <v>4160</v>
      </c>
      <c r="B1517">
        <f>AVERAGEIF(IMDB_Movies_Cleaned_Dataset!A:A,insights!A1517,IMDB_Movies_Cleaned_Dataset!I:I)</f>
        <v>7.6</v>
      </c>
      <c r="C1517">
        <v>0.91500000000000004</v>
      </c>
      <c r="D1517">
        <f>COUNTIF(IMDB_Movies_Cleaned_Dataset!A:A,insights!A1517)</f>
        <v>1</v>
      </c>
    </row>
    <row r="1518" spans="1:4">
      <c r="A1518" t="s">
        <v>4162</v>
      </c>
      <c r="B1518">
        <f>AVERAGEIF(IMDB_Movies_Cleaned_Dataset!A:A,insights!A1518,IMDB_Movies_Cleaned_Dataset!I:I)</f>
        <v>6.6</v>
      </c>
      <c r="C1518">
        <v>0.55300000000000005</v>
      </c>
      <c r="D1518">
        <f>COUNTIF(IMDB_Movies_Cleaned_Dataset!A:A,insights!A1518)</f>
        <v>1</v>
      </c>
    </row>
    <row r="1519" spans="1:4">
      <c r="A1519" t="s">
        <v>4175</v>
      </c>
      <c r="B1519">
        <f>AVERAGEIF(IMDB_Movies_Cleaned_Dataset!A:A,insights!A1519,IMDB_Movies_Cleaned_Dataset!I:I)</f>
        <v>5.7</v>
      </c>
      <c r="C1519">
        <v>0.23100000000000001</v>
      </c>
      <c r="D1519">
        <f>COUNTIF(IMDB_Movies_Cleaned_Dataset!A:A,insights!A1519)</f>
        <v>1</v>
      </c>
    </row>
    <row r="1520" spans="1:4">
      <c r="A1520" t="s">
        <v>4166</v>
      </c>
      <c r="B1520">
        <f>AVERAGEIF(IMDB_Movies_Cleaned_Dataset!A:A,insights!A1520,IMDB_Movies_Cleaned_Dataset!I:I)</f>
        <v>7.1</v>
      </c>
      <c r="C1520">
        <v>0.77200000000000002</v>
      </c>
      <c r="D1520">
        <f>COUNTIF(IMDB_Movies_Cleaned_Dataset!A:A,insights!A1520)</f>
        <v>1</v>
      </c>
    </row>
    <row r="1521" spans="1:4">
      <c r="A1521" t="s">
        <v>5295</v>
      </c>
      <c r="B1521">
        <f>AVERAGEIF(IMDB_Movies_Cleaned_Dataset!A:A,insights!A1521,IMDB_Movies_Cleaned_Dataset!I:I)</f>
        <v>6.2</v>
      </c>
      <c r="C1521">
        <v>0.39100000000000001</v>
      </c>
      <c r="D1521">
        <f>COUNTIF(IMDB_Movies_Cleaned_Dataset!A:A,insights!A1521)</f>
        <v>1</v>
      </c>
    </row>
    <row r="1522" spans="1:4">
      <c r="A1522" t="s">
        <v>4171</v>
      </c>
      <c r="B1522">
        <f>AVERAGEIF(IMDB_Movies_Cleaned_Dataset!A:A,insights!A1522,IMDB_Movies_Cleaned_Dataset!I:I)</f>
        <v>5.9</v>
      </c>
      <c r="C1522">
        <v>0.27100000000000002</v>
      </c>
      <c r="D1522">
        <f>COUNTIF(IMDB_Movies_Cleaned_Dataset!A:A,insights!A1522)</f>
        <v>1</v>
      </c>
    </row>
    <row r="1523" spans="1:4">
      <c r="A1523" t="s">
        <v>3998</v>
      </c>
      <c r="B1523">
        <f>AVERAGEIF(IMDB_Movies_Cleaned_Dataset!A:A,insights!A1523,IMDB_Movies_Cleaned_Dataset!I:I)</f>
        <v>5.0999999999999996</v>
      </c>
      <c r="C1523">
        <v>9.7000000000000003E-2</v>
      </c>
      <c r="D1523">
        <f>COUNTIF(IMDB_Movies_Cleaned_Dataset!A:A,insights!A1523)</f>
        <v>1</v>
      </c>
    </row>
    <row r="1524" spans="1:4">
      <c r="A1524" t="s">
        <v>3797</v>
      </c>
      <c r="B1524">
        <f>AVERAGEIF(IMDB_Movies_Cleaned_Dataset!A:A,insights!A1524,IMDB_Movies_Cleaned_Dataset!I:I)</f>
        <v>7.7</v>
      </c>
      <c r="C1524">
        <v>0.94</v>
      </c>
      <c r="D1524">
        <f>COUNTIF(IMDB_Movies_Cleaned_Dataset!A:A,insights!A1524)</f>
        <v>2</v>
      </c>
    </row>
    <row r="1525" spans="1:4">
      <c r="A1525" t="s">
        <v>4143</v>
      </c>
      <c r="B1525">
        <f>AVERAGEIF(IMDB_Movies_Cleaned_Dataset!A:A,insights!A1525,IMDB_Movies_Cleaned_Dataset!I:I)</f>
        <v>3.9</v>
      </c>
      <c r="C1525">
        <v>2.7E-2</v>
      </c>
      <c r="D1525">
        <f>COUNTIF(IMDB_Movies_Cleaned_Dataset!A:A,insights!A1525)</f>
        <v>1</v>
      </c>
    </row>
    <row r="1526" spans="1:4">
      <c r="A1526" t="s">
        <v>2085</v>
      </c>
      <c r="B1526">
        <f>AVERAGEIF(IMDB_Movies_Cleaned_Dataset!A:A,insights!A1526,IMDB_Movies_Cleaned_Dataset!I:I)</f>
        <v>4.7</v>
      </c>
      <c r="C1526">
        <v>6.6000000000000003E-2</v>
      </c>
      <c r="D1526">
        <f>COUNTIF(IMDB_Movies_Cleaned_Dataset!A:A,insights!A1526)</f>
        <v>1</v>
      </c>
    </row>
    <row r="1527" spans="1:4">
      <c r="A1527" t="s">
        <v>4072</v>
      </c>
      <c r="B1527">
        <f>AVERAGEIF(IMDB_Movies_Cleaned_Dataset!A:A,insights!A1527,IMDB_Movies_Cleaned_Dataset!I:I)</f>
        <v>5.9</v>
      </c>
      <c r="C1527">
        <v>0.27100000000000002</v>
      </c>
      <c r="D1527">
        <f>COUNTIF(IMDB_Movies_Cleaned_Dataset!A:A,insights!A1527)</f>
        <v>1</v>
      </c>
    </row>
    <row r="1528" spans="1:4">
      <c r="A1528" t="s">
        <v>2564</v>
      </c>
      <c r="B1528">
        <f>AVERAGEIF(IMDB_Movies_Cleaned_Dataset!A:A,insights!A1528,IMDB_Movies_Cleaned_Dataset!I:I)</f>
        <v>6.0333333333333341</v>
      </c>
      <c r="C1528">
        <v>0.33700000000000002</v>
      </c>
      <c r="D1528">
        <f>COUNTIF(IMDB_Movies_Cleaned_Dataset!A:A,insights!A1528)</f>
        <v>3</v>
      </c>
    </row>
    <row r="1529" spans="1:4">
      <c r="A1529" t="s">
        <v>1951</v>
      </c>
      <c r="B1529">
        <f>AVERAGEIF(IMDB_Movies_Cleaned_Dataset!A:A,insights!A1529,IMDB_Movies_Cleaned_Dataset!I:I)</f>
        <v>8.1</v>
      </c>
      <c r="C1529">
        <v>0.98099999999999998</v>
      </c>
      <c r="D1529">
        <f>COUNTIF(IMDB_Movies_Cleaned_Dataset!A:A,insights!A1529)</f>
        <v>1</v>
      </c>
    </row>
    <row r="1530" spans="1:4">
      <c r="A1530" t="s">
        <v>4127</v>
      </c>
      <c r="B1530">
        <f>AVERAGEIF(IMDB_Movies_Cleaned_Dataset!A:A,insights!A1530,IMDB_Movies_Cleaned_Dataset!I:I)</f>
        <v>7.2</v>
      </c>
      <c r="C1530">
        <v>0.81200000000000006</v>
      </c>
      <c r="D1530">
        <f>COUNTIF(IMDB_Movies_Cleaned_Dataset!A:A,insights!A1530)</f>
        <v>1</v>
      </c>
    </row>
    <row r="1531" spans="1:4">
      <c r="A1531" t="s">
        <v>4023</v>
      </c>
      <c r="B1531">
        <f>AVERAGEIF(IMDB_Movies_Cleaned_Dataset!A:A,insights!A1531,IMDB_Movies_Cleaned_Dataset!I:I)</f>
        <v>5.0999999999999996</v>
      </c>
      <c r="C1531">
        <v>9.7000000000000003E-2</v>
      </c>
      <c r="D1531">
        <f>COUNTIF(IMDB_Movies_Cleaned_Dataset!A:A,insights!A1531)</f>
        <v>1</v>
      </c>
    </row>
    <row r="1532" spans="1:4">
      <c r="A1532" t="s">
        <v>2447</v>
      </c>
      <c r="B1532">
        <f>AVERAGEIF(IMDB_Movies_Cleaned_Dataset!A:A,insights!A1532,IMDB_Movies_Cleaned_Dataset!I:I)</f>
        <v>6.9</v>
      </c>
      <c r="C1532">
        <v>0.68200000000000005</v>
      </c>
      <c r="D1532">
        <f>COUNTIF(IMDB_Movies_Cleaned_Dataset!A:A,insights!A1532)</f>
        <v>1</v>
      </c>
    </row>
    <row r="1533" spans="1:4">
      <c r="A1533" t="s">
        <v>2635</v>
      </c>
      <c r="B1533">
        <f>AVERAGEIF(IMDB_Movies_Cleaned_Dataset!A:A,insights!A1533,IMDB_Movies_Cleaned_Dataset!I:I)</f>
        <v>7.6</v>
      </c>
      <c r="C1533">
        <v>0.91500000000000004</v>
      </c>
      <c r="D1533">
        <f>COUNTIF(IMDB_Movies_Cleaned_Dataset!A:A,insights!A1533)</f>
        <v>1</v>
      </c>
    </row>
    <row r="1534" spans="1:4">
      <c r="A1534" t="s">
        <v>1626</v>
      </c>
      <c r="B1534">
        <f>AVERAGEIF(IMDB_Movies_Cleaned_Dataset!A:A,insights!A1534,IMDB_Movies_Cleaned_Dataset!I:I)</f>
        <v>5.5</v>
      </c>
      <c r="C1534">
        <v>0.17699999999999999</v>
      </c>
      <c r="D1534">
        <f>COUNTIF(IMDB_Movies_Cleaned_Dataset!A:A,insights!A1534)</f>
        <v>2</v>
      </c>
    </row>
    <row r="1535" spans="1:4">
      <c r="A1535" t="s">
        <v>1511</v>
      </c>
      <c r="B1535">
        <f>AVERAGEIF(IMDB_Movies_Cleaned_Dataset!A:A,insights!A1535,IMDB_Movies_Cleaned_Dataset!I:I)</f>
        <v>6.7333333333333334</v>
      </c>
      <c r="C1535">
        <v>0.623</v>
      </c>
      <c r="D1535">
        <f>COUNTIF(IMDB_Movies_Cleaned_Dataset!A:A,insights!A1535)</f>
        <v>3</v>
      </c>
    </row>
    <row r="1536" spans="1:4">
      <c r="A1536" t="s">
        <v>4194</v>
      </c>
      <c r="B1536">
        <f>AVERAGEIF(IMDB_Movies_Cleaned_Dataset!A:A,insights!A1536,IMDB_Movies_Cleaned_Dataset!I:I)</f>
        <v>7.8</v>
      </c>
      <c r="C1536">
        <v>0.95799999999999996</v>
      </c>
      <c r="D1536">
        <f>COUNTIF(IMDB_Movies_Cleaned_Dataset!A:A,insights!A1536)</f>
        <v>1</v>
      </c>
    </row>
    <row r="1537" spans="1:4">
      <c r="A1537" t="s">
        <v>2988</v>
      </c>
      <c r="B1537">
        <f>AVERAGEIF(IMDB_Movies_Cleaned_Dataset!A:A,insights!A1537,IMDB_Movies_Cleaned_Dataset!I:I)</f>
        <v>7.2</v>
      </c>
      <c r="C1537">
        <v>0.81200000000000006</v>
      </c>
      <c r="D1537">
        <f>COUNTIF(IMDB_Movies_Cleaned_Dataset!A:A,insights!A1537)</f>
        <v>1</v>
      </c>
    </row>
    <row r="1538" spans="1:4">
      <c r="A1538" t="s">
        <v>3003</v>
      </c>
      <c r="B1538">
        <f>AVERAGEIF(IMDB_Movies_Cleaned_Dataset!A:A,insights!A1538,IMDB_Movies_Cleaned_Dataset!I:I)</f>
        <v>7.2</v>
      </c>
      <c r="C1538">
        <v>0.81200000000000006</v>
      </c>
      <c r="D1538">
        <f>COUNTIF(IMDB_Movies_Cleaned_Dataset!A:A,insights!A1538)</f>
        <v>1</v>
      </c>
    </row>
    <row r="1539" spans="1:4">
      <c r="A1539" t="s">
        <v>3268</v>
      </c>
      <c r="B1539">
        <f>AVERAGEIF(IMDB_Movies_Cleaned_Dataset!A:A,insights!A1539,IMDB_Movies_Cleaned_Dataset!I:I)</f>
        <v>7.4</v>
      </c>
      <c r="C1539">
        <v>0.875</v>
      </c>
      <c r="D1539">
        <f>COUNTIF(IMDB_Movies_Cleaned_Dataset!A:A,insights!A1539)</f>
        <v>1</v>
      </c>
    </row>
    <row r="1540" spans="1:4">
      <c r="A1540" t="s">
        <v>3301</v>
      </c>
      <c r="B1540">
        <f>AVERAGEIF(IMDB_Movies_Cleaned_Dataset!A:A,insights!A1540,IMDB_Movies_Cleaned_Dataset!I:I)</f>
        <v>6.1</v>
      </c>
      <c r="C1540">
        <v>0.35099999999999998</v>
      </c>
      <c r="D1540">
        <f>COUNTIF(IMDB_Movies_Cleaned_Dataset!A:A,insights!A1540)</f>
        <v>1</v>
      </c>
    </row>
    <row r="1541" spans="1:4">
      <c r="A1541" t="s">
        <v>2926</v>
      </c>
      <c r="B1541">
        <f>AVERAGEIF(IMDB_Movies_Cleaned_Dataset!A:A,insights!A1541,IMDB_Movies_Cleaned_Dataset!I:I)</f>
        <v>5.7</v>
      </c>
      <c r="C1541">
        <v>0.23100000000000001</v>
      </c>
      <c r="D1541">
        <f>COUNTIF(IMDB_Movies_Cleaned_Dataset!A:A,insights!A1541)</f>
        <v>1</v>
      </c>
    </row>
    <row r="1542" spans="1:4">
      <c r="A1542" t="s">
        <v>3400</v>
      </c>
      <c r="B1542">
        <f>AVERAGEIF(IMDB_Movies_Cleaned_Dataset!A:A,insights!A1542,IMDB_Movies_Cleaned_Dataset!I:I)</f>
        <v>8</v>
      </c>
      <c r="C1542">
        <v>0.97799999999999998</v>
      </c>
      <c r="D1542">
        <f>COUNTIF(IMDB_Movies_Cleaned_Dataset!A:A,insights!A1542)</f>
        <v>1</v>
      </c>
    </row>
    <row r="1543" spans="1:4">
      <c r="A1543" t="s">
        <v>3866</v>
      </c>
      <c r="B1543">
        <f>AVERAGEIF(IMDB_Movies_Cleaned_Dataset!A:A,insights!A1543,IMDB_Movies_Cleaned_Dataset!I:I)</f>
        <v>3.3</v>
      </c>
      <c r="C1543">
        <v>0.01</v>
      </c>
      <c r="D1543">
        <f>COUNTIF(IMDB_Movies_Cleaned_Dataset!A:A,insights!A1543)</f>
        <v>1</v>
      </c>
    </row>
    <row r="1544" spans="1:4">
      <c r="A1544" t="s">
        <v>3753</v>
      </c>
      <c r="B1544">
        <f>AVERAGEIF(IMDB_Movies_Cleaned_Dataset!A:A,insights!A1544,IMDB_Movies_Cleaned_Dataset!I:I)</f>
        <v>6.9</v>
      </c>
      <c r="C1544">
        <v>0.68200000000000005</v>
      </c>
      <c r="D1544">
        <f>COUNTIF(IMDB_Movies_Cleaned_Dataset!A:A,insights!A1544)</f>
        <v>1</v>
      </c>
    </row>
    <row r="1545" spans="1:4">
      <c r="A1545" t="s">
        <v>3854</v>
      </c>
      <c r="B1545">
        <f>AVERAGEIF(IMDB_Movies_Cleaned_Dataset!A:A,insights!A1545,IMDB_Movies_Cleaned_Dataset!I:I)</f>
        <v>8.1</v>
      </c>
      <c r="C1545">
        <v>0.98099999999999998</v>
      </c>
      <c r="D1545">
        <f>COUNTIF(IMDB_Movies_Cleaned_Dataset!A:A,insights!A1545)</f>
        <v>1</v>
      </c>
    </row>
    <row r="1546" spans="1:4">
      <c r="A1546" t="s">
        <v>4246</v>
      </c>
      <c r="B1546">
        <f>AVERAGEIF(IMDB_Movies_Cleaned_Dataset!A:A,insights!A1546,IMDB_Movies_Cleaned_Dataset!I:I)</f>
        <v>4.5999999999999996</v>
      </c>
      <c r="C1546">
        <v>5.8999999999999997E-2</v>
      </c>
      <c r="D1546">
        <f>COUNTIF(IMDB_Movies_Cleaned_Dataset!A:A,insights!A1546)</f>
        <v>1</v>
      </c>
    </row>
    <row r="1547" spans="1:4">
      <c r="A1547" t="s">
        <v>4588</v>
      </c>
      <c r="B1547">
        <f>AVERAGEIF(IMDB_Movies_Cleaned_Dataset!A:A,insights!A1547,IMDB_Movies_Cleaned_Dataset!I:I)</f>
        <v>7</v>
      </c>
      <c r="C1547">
        <v>0.72299999999999998</v>
      </c>
      <c r="D1547">
        <f>COUNTIF(IMDB_Movies_Cleaned_Dataset!A:A,insights!A1547)</f>
        <v>1</v>
      </c>
    </row>
    <row r="1548" spans="1:4">
      <c r="A1548" t="s">
        <v>4079</v>
      </c>
      <c r="B1548">
        <f>AVERAGEIF(IMDB_Movies_Cleaned_Dataset!A:A,insights!A1548,IMDB_Movies_Cleaned_Dataset!I:I)</f>
        <v>6.7</v>
      </c>
      <c r="C1548">
        <v>0.6</v>
      </c>
      <c r="D1548">
        <f>COUNTIF(IMDB_Movies_Cleaned_Dataset!A:A,insights!A1548)</f>
        <v>1</v>
      </c>
    </row>
    <row r="1549" spans="1:4">
      <c r="A1549" t="s">
        <v>4362</v>
      </c>
      <c r="B1549">
        <f>AVERAGEIF(IMDB_Movies_Cleaned_Dataset!A:A,insights!A1549,IMDB_Movies_Cleaned_Dataset!I:I)</f>
        <v>5.8</v>
      </c>
      <c r="C1549">
        <v>0.251</v>
      </c>
      <c r="D1549">
        <f>COUNTIF(IMDB_Movies_Cleaned_Dataset!A:A,insights!A1549)</f>
        <v>1</v>
      </c>
    </row>
    <row r="1550" spans="1:4">
      <c r="A1550" t="s">
        <v>4014</v>
      </c>
      <c r="B1550">
        <f>AVERAGEIF(IMDB_Movies_Cleaned_Dataset!A:A,insights!A1550,IMDB_Movies_Cleaned_Dataset!I:I)</f>
        <v>6.2</v>
      </c>
      <c r="C1550">
        <v>0.39100000000000001</v>
      </c>
      <c r="D1550">
        <f>COUNTIF(IMDB_Movies_Cleaned_Dataset!A:A,insights!A1550)</f>
        <v>1</v>
      </c>
    </row>
    <row r="1551" spans="1:4">
      <c r="A1551" t="s">
        <v>3586</v>
      </c>
      <c r="B1551">
        <f>AVERAGEIF(IMDB_Movies_Cleaned_Dataset!A:A,insights!A1551,IMDB_Movies_Cleaned_Dataset!I:I)</f>
        <v>6.6</v>
      </c>
      <c r="C1551">
        <v>0.55300000000000005</v>
      </c>
      <c r="D1551">
        <f>COUNTIF(IMDB_Movies_Cleaned_Dataset!A:A,insights!A1551)</f>
        <v>1</v>
      </c>
    </row>
    <row r="1552" spans="1:4">
      <c r="A1552" t="s">
        <v>4068</v>
      </c>
      <c r="B1552">
        <f>AVERAGEIF(IMDB_Movies_Cleaned_Dataset!A:A,insights!A1552,IMDB_Movies_Cleaned_Dataset!I:I)</f>
        <v>6.6</v>
      </c>
      <c r="C1552">
        <v>0.55300000000000005</v>
      </c>
      <c r="D1552">
        <f>COUNTIF(IMDB_Movies_Cleaned_Dataset!A:A,insights!A1552)</f>
        <v>1</v>
      </c>
    </row>
    <row r="1553" spans="1:4">
      <c r="A1553" t="s">
        <v>4109</v>
      </c>
      <c r="B1553">
        <f>AVERAGEIF(IMDB_Movies_Cleaned_Dataset!A:A,insights!A1553,IMDB_Movies_Cleaned_Dataset!I:I)</f>
        <v>7.8</v>
      </c>
      <c r="C1553">
        <v>0.95799999999999996</v>
      </c>
      <c r="D1553">
        <f>COUNTIF(IMDB_Movies_Cleaned_Dataset!A:A,insights!A1553)</f>
        <v>1</v>
      </c>
    </row>
    <row r="1554" spans="1:4">
      <c r="A1554" t="s">
        <v>4150</v>
      </c>
      <c r="B1554">
        <f>AVERAGEIF(IMDB_Movies_Cleaned_Dataset!A:A,insights!A1554,IMDB_Movies_Cleaned_Dataset!I:I)</f>
        <v>7.7</v>
      </c>
      <c r="C1554">
        <v>0.94</v>
      </c>
      <c r="D1554">
        <f>COUNTIF(IMDB_Movies_Cleaned_Dataset!A:A,insights!A1554)</f>
        <v>1</v>
      </c>
    </row>
    <row r="1555" spans="1:4">
      <c r="A1555" t="s">
        <v>4111</v>
      </c>
      <c r="B1555">
        <f>AVERAGEIF(IMDB_Movies_Cleaned_Dataset!A:A,insights!A1555,IMDB_Movies_Cleaned_Dataset!I:I)</f>
        <v>5.7</v>
      </c>
      <c r="C1555">
        <v>0.23100000000000001</v>
      </c>
      <c r="D1555">
        <f>COUNTIF(IMDB_Movies_Cleaned_Dataset!A:A,insights!A1555)</f>
        <v>1</v>
      </c>
    </row>
    <row r="1556" spans="1:4">
      <c r="A1556" t="s">
        <v>3163</v>
      </c>
      <c r="B1556">
        <f>AVERAGEIF(IMDB_Movies_Cleaned_Dataset!A:A,insights!A1556,IMDB_Movies_Cleaned_Dataset!I:I)</f>
        <v>7.1</v>
      </c>
      <c r="C1556">
        <v>0.77200000000000002</v>
      </c>
      <c r="D1556">
        <f>COUNTIF(IMDB_Movies_Cleaned_Dataset!A:A,insights!A1556)</f>
        <v>1</v>
      </c>
    </row>
    <row r="1557" spans="1:4">
      <c r="A1557" t="s">
        <v>3985</v>
      </c>
      <c r="B1557">
        <f>AVERAGEIF(IMDB_Movies_Cleaned_Dataset!A:A,insights!A1557,IMDB_Movies_Cleaned_Dataset!I:I)</f>
        <v>5.8</v>
      </c>
      <c r="C1557">
        <v>0.251</v>
      </c>
      <c r="D1557">
        <f>COUNTIF(IMDB_Movies_Cleaned_Dataset!A:A,insights!A1557)</f>
        <v>1</v>
      </c>
    </row>
    <row r="1558" spans="1:4">
      <c r="A1558" t="s">
        <v>4005</v>
      </c>
      <c r="B1558">
        <f>AVERAGEIF(IMDB_Movies_Cleaned_Dataset!A:A,insights!A1558,IMDB_Movies_Cleaned_Dataset!I:I)</f>
        <v>7.2</v>
      </c>
      <c r="C1558">
        <v>0.81200000000000006</v>
      </c>
      <c r="D1558">
        <f>COUNTIF(IMDB_Movies_Cleaned_Dataset!A:A,insights!A1558)</f>
        <v>1</v>
      </c>
    </row>
    <row r="1559" spans="1:4">
      <c r="A1559" t="s">
        <v>1322</v>
      </c>
      <c r="B1559">
        <f>AVERAGEIF(IMDB_Movies_Cleaned_Dataset!A:A,insights!A1559,IMDB_Movies_Cleaned_Dataset!I:I)</f>
        <v>5.6</v>
      </c>
      <c r="C1559">
        <v>0.19700000000000001</v>
      </c>
      <c r="D1559">
        <f>COUNTIF(IMDB_Movies_Cleaned_Dataset!A:A,insights!A1559)</f>
        <v>1</v>
      </c>
    </row>
    <row r="1560" spans="1:4">
      <c r="A1560" t="s">
        <v>3053</v>
      </c>
      <c r="B1560">
        <f>AVERAGEIF(IMDB_Movies_Cleaned_Dataset!A:A,insights!A1560,IMDB_Movies_Cleaned_Dataset!I:I)</f>
        <v>6.8</v>
      </c>
      <c r="C1560">
        <v>0.63800000000000001</v>
      </c>
      <c r="D1560">
        <f>COUNTIF(IMDB_Movies_Cleaned_Dataset!A:A,insights!A1560)</f>
        <v>1</v>
      </c>
    </row>
    <row r="1561" spans="1:4">
      <c r="A1561" t="s">
        <v>2548</v>
      </c>
      <c r="B1561">
        <f>AVERAGEIF(IMDB_Movies_Cleaned_Dataset!A:A,insights!A1561,IMDB_Movies_Cleaned_Dataset!I:I)</f>
        <v>7.3</v>
      </c>
      <c r="C1561">
        <v>0.84899999999999998</v>
      </c>
      <c r="D1561">
        <f>COUNTIF(IMDB_Movies_Cleaned_Dataset!A:A,insights!A1561)</f>
        <v>1</v>
      </c>
    </row>
    <row r="1562" spans="1:4">
      <c r="A1562" t="s">
        <v>3331</v>
      </c>
      <c r="B1562">
        <f>AVERAGEIF(IMDB_Movies_Cleaned_Dataset!A:A,insights!A1562,IMDB_Movies_Cleaned_Dataset!I:I)</f>
        <v>7.3</v>
      </c>
      <c r="C1562">
        <v>0.84899999999999998</v>
      </c>
      <c r="D1562">
        <f>COUNTIF(IMDB_Movies_Cleaned_Dataset!A:A,insights!A1562)</f>
        <v>1</v>
      </c>
    </row>
    <row r="1563" spans="1:4">
      <c r="A1563" t="s">
        <v>3953</v>
      </c>
      <c r="B1563">
        <f>AVERAGEIF(IMDB_Movies_Cleaned_Dataset!A:A,insights!A1563,IMDB_Movies_Cleaned_Dataset!I:I)</f>
        <v>7.5</v>
      </c>
      <c r="C1563">
        <v>0.89300000000000002</v>
      </c>
      <c r="D1563">
        <f>COUNTIF(IMDB_Movies_Cleaned_Dataset!A:A,insights!A1563)</f>
        <v>1</v>
      </c>
    </row>
    <row r="1564" spans="1:4">
      <c r="A1564" t="s">
        <v>3700</v>
      </c>
      <c r="B1564">
        <f>AVERAGEIF(IMDB_Movies_Cleaned_Dataset!A:A,insights!A1564,IMDB_Movies_Cleaned_Dataset!I:I)</f>
        <v>6.7</v>
      </c>
      <c r="C1564">
        <v>0.6</v>
      </c>
      <c r="D1564">
        <f>COUNTIF(IMDB_Movies_Cleaned_Dataset!A:A,insights!A1564)</f>
        <v>1</v>
      </c>
    </row>
    <row r="1565" spans="1:4">
      <c r="A1565" t="s">
        <v>4088</v>
      </c>
      <c r="B1565">
        <f>AVERAGEIF(IMDB_Movies_Cleaned_Dataset!A:A,insights!A1565,IMDB_Movies_Cleaned_Dataset!I:I)</f>
        <v>6.3</v>
      </c>
      <c r="C1565">
        <v>0.42299999999999999</v>
      </c>
      <c r="D1565">
        <f>COUNTIF(IMDB_Movies_Cleaned_Dataset!A:A,insights!A1565)</f>
        <v>1</v>
      </c>
    </row>
    <row r="1566" spans="1:4">
      <c r="A1566" t="s">
        <v>3516</v>
      </c>
      <c r="B1566">
        <f>AVERAGEIF(IMDB_Movies_Cleaned_Dataset!A:A,insights!A1566,IMDB_Movies_Cleaned_Dataset!I:I)</f>
        <v>6.3</v>
      </c>
      <c r="C1566">
        <v>0.42299999999999999</v>
      </c>
      <c r="D1566">
        <f>COUNTIF(IMDB_Movies_Cleaned_Dataset!A:A,insights!A1566)</f>
        <v>1</v>
      </c>
    </row>
    <row r="1567" spans="1:4">
      <c r="A1567" t="s">
        <v>3807</v>
      </c>
      <c r="B1567">
        <f>AVERAGEIF(IMDB_Movies_Cleaned_Dataset!A:A,insights!A1567,IMDB_Movies_Cleaned_Dataset!I:I)</f>
        <v>6.8</v>
      </c>
      <c r="C1567">
        <v>0.63800000000000001</v>
      </c>
      <c r="D1567">
        <f>COUNTIF(IMDB_Movies_Cleaned_Dataset!A:A,insights!A1567)</f>
        <v>1</v>
      </c>
    </row>
    <row r="1568" spans="1:4">
      <c r="A1568" t="s">
        <v>3108</v>
      </c>
      <c r="B1568">
        <f>AVERAGEIF(IMDB_Movies_Cleaned_Dataset!A:A,insights!A1568,IMDB_Movies_Cleaned_Dataset!I:I)</f>
        <v>7.8</v>
      </c>
      <c r="C1568">
        <v>0.95799999999999996</v>
      </c>
      <c r="D1568">
        <f>COUNTIF(IMDB_Movies_Cleaned_Dataset!A:A,insights!A1568)</f>
        <v>1</v>
      </c>
    </row>
    <row r="1569" spans="1:4">
      <c r="A1569" t="s">
        <v>3778</v>
      </c>
      <c r="B1569">
        <f>AVERAGEIF(IMDB_Movies_Cleaned_Dataset!A:A,insights!A1569,IMDB_Movies_Cleaned_Dataset!I:I)</f>
        <v>6.9</v>
      </c>
      <c r="C1569">
        <v>0.68200000000000005</v>
      </c>
      <c r="D1569">
        <f>COUNTIF(IMDB_Movies_Cleaned_Dataset!A:A,insights!A1569)</f>
        <v>1</v>
      </c>
    </row>
    <row r="1570" spans="1:4">
      <c r="A1570" t="s">
        <v>3043</v>
      </c>
      <c r="B1570">
        <f>AVERAGEIF(IMDB_Movies_Cleaned_Dataset!A:A,insights!A1570,IMDB_Movies_Cleaned_Dataset!I:I)</f>
        <v>4.3</v>
      </c>
      <c r="C1570">
        <v>4.4999999999999998E-2</v>
      </c>
      <c r="D1570">
        <f>COUNTIF(IMDB_Movies_Cleaned_Dataset!A:A,insights!A1570)</f>
        <v>1</v>
      </c>
    </row>
    <row r="1571" spans="1:4">
      <c r="A1571" t="s">
        <v>3675</v>
      </c>
      <c r="B1571">
        <f>AVERAGEIF(IMDB_Movies_Cleaned_Dataset!A:A,insights!A1571,IMDB_Movies_Cleaned_Dataset!I:I)</f>
        <v>7.2</v>
      </c>
      <c r="C1571">
        <v>0.81200000000000006</v>
      </c>
      <c r="D1571">
        <f>COUNTIF(IMDB_Movies_Cleaned_Dataset!A:A,insights!A1571)</f>
        <v>1</v>
      </c>
    </row>
    <row r="1572" spans="1:4">
      <c r="A1572" t="s">
        <v>3974</v>
      </c>
      <c r="B1572">
        <f>AVERAGEIF(IMDB_Movies_Cleaned_Dataset!A:A,insights!A1572,IMDB_Movies_Cleaned_Dataset!I:I)</f>
        <v>7.3</v>
      </c>
      <c r="C1572">
        <v>0.84899999999999998</v>
      </c>
      <c r="D1572">
        <f>COUNTIF(IMDB_Movies_Cleaned_Dataset!A:A,insights!A1572)</f>
        <v>1</v>
      </c>
    </row>
    <row r="1573" spans="1:4">
      <c r="A1573" t="s">
        <v>4050</v>
      </c>
      <c r="B1573">
        <f>AVERAGEIF(IMDB_Movies_Cleaned_Dataset!A:A,insights!A1573,IMDB_Movies_Cleaned_Dataset!I:I)</f>
        <v>5.4</v>
      </c>
      <c r="C1573">
        <v>0.155</v>
      </c>
      <c r="D1573">
        <f>COUNTIF(IMDB_Movies_Cleaned_Dataset!A:A,insights!A1573)</f>
        <v>1</v>
      </c>
    </row>
    <row r="1574" spans="1:4">
      <c r="A1574" t="s">
        <v>2175</v>
      </c>
      <c r="B1574">
        <f>AVERAGEIF(IMDB_Movies_Cleaned_Dataset!A:A,insights!A1574,IMDB_Movies_Cleaned_Dataset!I:I)</f>
        <v>7.1</v>
      </c>
      <c r="C1574">
        <v>0.77200000000000002</v>
      </c>
      <c r="D1574">
        <f>COUNTIF(IMDB_Movies_Cleaned_Dataset!A:A,insights!A1574)</f>
        <v>1</v>
      </c>
    </row>
    <row r="1575" spans="1:4">
      <c r="A1575" t="s">
        <v>2561</v>
      </c>
      <c r="B1575">
        <f>AVERAGEIF(IMDB_Movies_Cleaned_Dataset!A:A,insights!A1575,IMDB_Movies_Cleaned_Dataset!I:I)</f>
        <v>6.8</v>
      </c>
      <c r="C1575">
        <v>0.63800000000000001</v>
      </c>
      <c r="D1575">
        <f>COUNTIF(IMDB_Movies_Cleaned_Dataset!A:A,insights!A1575)</f>
        <v>1</v>
      </c>
    </row>
    <row r="1576" spans="1:4">
      <c r="A1576" t="s">
        <v>2885</v>
      </c>
      <c r="B1576">
        <f>AVERAGEIF(IMDB_Movies_Cleaned_Dataset!A:A,insights!A1576,IMDB_Movies_Cleaned_Dataset!I:I)</f>
        <v>7</v>
      </c>
      <c r="C1576">
        <v>0.72299999999999998</v>
      </c>
      <c r="D1576">
        <f>COUNTIF(IMDB_Movies_Cleaned_Dataset!A:A,insights!A1576)</f>
        <v>1</v>
      </c>
    </row>
    <row r="1577" spans="1:4">
      <c r="A1577" t="s">
        <v>3833</v>
      </c>
      <c r="B1577">
        <f>AVERAGEIF(IMDB_Movies_Cleaned_Dataset!A:A,insights!A1577,IMDB_Movies_Cleaned_Dataset!I:I)</f>
        <v>6.7</v>
      </c>
      <c r="C1577">
        <v>0.6</v>
      </c>
      <c r="D1577">
        <f>COUNTIF(IMDB_Movies_Cleaned_Dataset!A:A,insights!A1577)</f>
        <v>1</v>
      </c>
    </row>
    <row r="1578" spans="1:4">
      <c r="A1578" t="s">
        <v>3263</v>
      </c>
      <c r="B1578">
        <f>AVERAGEIF(IMDB_Movies_Cleaned_Dataset!A:A,insights!A1578,IMDB_Movies_Cleaned_Dataset!I:I)</f>
        <v>5.8</v>
      </c>
      <c r="C1578">
        <v>0.251</v>
      </c>
      <c r="D1578">
        <f>COUNTIF(IMDB_Movies_Cleaned_Dataset!A:A,insights!A1578)</f>
        <v>1</v>
      </c>
    </row>
    <row r="1579" spans="1:4">
      <c r="A1579" t="s">
        <v>3913</v>
      </c>
      <c r="B1579">
        <f>AVERAGEIF(IMDB_Movies_Cleaned_Dataset!A:A,insights!A1579,IMDB_Movies_Cleaned_Dataset!I:I)</f>
        <v>7.2</v>
      </c>
      <c r="C1579">
        <v>0.81200000000000006</v>
      </c>
      <c r="D1579">
        <f>COUNTIF(IMDB_Movies_Cleaned_Dataset!A:A,insights!A1579)</f>
        <v>1</v>
      </c>
    </row>
    <row r="1580" spans="1:4">
      <c r="A1580" t="s">
        <v>3959</v>
      </c>
      <c r="B1580">
        <f>AVERAGEIF(IMDB_Movies_Cleaned_Dataset!A:A,insights!A1580,IMDB_Movies_Cleaned_Dataset!I:I)</f>
        <v>6.2</v>
      </c>
      <c r="C1580">
        <v>0.39100000000000001</v>
      </c>
      <c r="D1580">
        <f>COUNTIF(IMDB_Movies_Cleaned_Dataset!A:A,insights!A1580)</f>
        <v>1</v>
      </c>
    </row>
    <row r="1581" spans="1:4">
      <c r="A1581" t="s">
        <v>3969</v>
      </c>
      <c r="B1581">
        <f>AVERAGEIF(IMDB_Movies_Cleaned_Dataset!A:A,insights!A1581,IMDB_Movies_Cleaned_Dataset!I:I)</f>
        <v>8.6</v>
      </c>
      <c r="C1581">
        <v>0.998</v>
      </c>
      <c r="D1581">
        <f>COUNTIF(IMDB_Movies_Cleaned_Dataset!A:A,insights!A1581)</f>
        <v>1</v>
      </c>
    </row>
    <row r="1582" spans="1:4">
      <c r="A1582" t="s">
        <v>3983</v>
      </c>
      <c r="B1582">
        <f>AVERAGEIF(IMDB_Movies_Cleaned_Dataset!A:A,insights!A1582,IMDB_Movies_Cleaned_Dataset!I:I)</f>
        <v>6.5</v>
      </c>
      <c r="C1582">
        <v>0.504</v>
      </c>
      <c r="D1582">
        <f>COUNTIF(IMDB_Movies_Cleaned_Dataset!A:A,insights!A1582)</f>
        <v>1</v>
      </c>
    </row>
    <row r="1583" spans="1:4">
      <c r="A1583" t="s">
        <v>3965</v>
      </c>
      <c r="B1583">
        <f>AVERAGEIF(IMDB_Movies_Cleaned_Dataset!A:A,insights!A1583,IMDB_Movies_Cleaned_Dataset!I:I)</f>
        <v>6.3</v>
      </c>
      <c r="C1583">
        <v>0.42299999999999999</v>
      </c>
      <c r="D1583">
        <f>COUNTIF(IMDB_Movies_Cleaned_Dataset!A:A,insights!A1583)</f>
        <v>1</v>
      </c>
    </row>
    <row r="1584" spans="1:4">
      <c r="A1584" t="s">
        <v>3989</v>
      </c>
      <c r="B1584">
        <f>AVERAGEIF(IMDB_Movies_Cleaned_Dataset!A:A,insights!A1584,IMDB_Movies_Cleaned_Dataset!I:I)</f>
        <v>6.1</v>
      </c>
      <c r="C1584">
        <v>0.35099999999999998</v>
      </c>
      <c r="D1584">
        <f>COUNTIF(IMDB_Movies_Cleaned_Dataset!A:A,insights!A1584)</f>
        <v>1</v>
      </c>
    </row>
    <row r="1585" spans="1:4">
      <c r="A1585" t="s">
        <v>4016</v>
      </c>
      <c r="B1585">
        <f>AVERAGEIF(IMDB_Movies_Cleaned_Dataset!A:A,insights!A1585,IMDB_Movies_Cleaned_Dataset!I:I)</f>
        <v>6.7</v>
      </c>
      <c r="C1585">
        <v>0.6</v>
      </c>
      <c r="D1585">
        <f>COUNTIF(IMDB_Movies_Cleaned_Dataset!A:A,insights!A1585)</f>
        <v>1</v>
      </c>
    </row>
    <row r="1586" spans="1:4">
      <c r="A1586" t="s">
        <v>4096</v>
      </c>
      <c r="B1586">
        <f>AVERAGEIF(IMDB_Movies_Cleaned_Dataset!A:A,insights!A1586,IMDB_Movies_Cleaned_Dataset!I:I)</f>
        <v>6.7</v>
      </c>
      <c r="C1586">
        <v>0.6</v>
      </c>
      <c r="D1586">
        <f>COUNTIF(IMDB_Movies_Cleaned_Dataset!A:A,insights!A1586)</f>
        <v>1</v>
      </c>
    </row>
    <row r="1587" spans="1:4">
      <c r="A1587" t="s">
        <v>162</v>
      </c>
      <c r="B1587">
        <f>AVERAGEIF(IMDB_Movies_Cleaned_Dataset!A:A,insights!A1587,IMDB_Movies_Cleaned_Dataset!I:I)</f>
        <v>7.7</v>
      </c>
      <c r="C1587">
        <v>0.94</v>
      </c>
      <c r="D1587">
        <f>COUNTIF(IMDB_Movies_Cleaned_Dataset!A:A,insights!A1587)</f>
        <v>1</v>
      </c>
    </row>
    <row r="1588" spans="1:4">
      <c r="A1588" t="s">
        <v>3915</v>
      </c>
      <c r="B1588">
        <f>AVERAGEIF(IMDB_Movies_Cleaned_Dataset!A:A,insights!A1588,IMDB_Movies_Cleaned_Dataset!I:I)</f>
        <v>6.7</v>
      </c>
      <c r="C1588">
        <v>0.6</v>
      </c>
      <c r="D1588">
        <f>COUNTIF(IMDB_Movies_Cleaned_Dataset!A:A,insights!A1588)</f>
        <v>1</v>
      </c>
    </row>
    <row r="1589" spans="1:4">
      <c r="A1589" t="s">
        <v>3980</v>
      </c>
      <c r="B1589">
        <f>AVERAGEIF(IMDB_Movies_Cleaned_Dataset!A:A,insights!A1589,IMDB_Movies_Cleaned_Dataset!I:I)</f>
        <v>6.6</v>
      </c>
      <c r="C1589">
        <v>0.55300000000000005</v>
      </c>
      <c r="D1589">
        <f>COUNTIF(IMDB_Movies_Cleaned_Dataset!A:A,insights!A1589)</f>
        <v>1</v>
      </c>
    </row>
    <row r="1590" spans="1:4">
      <c r="A1590" t="s">
        <v>3696</v>
      </c>
      <c r="B1590">
        <f>AVERAGEIF(IMDB_Movies_Cleaned_Dataset!A:A,insights!A1590,IMDB_Movies_Cleaned_Dataset!I:I)</f>
        <v>6.9</v>
      </c>
      <c r="C1590">
        <v>0.68200000000000005</v>
      </c>
      <c r="D1590">
        <f>COUNTIF(IMDB_Movies_Cleaned_Dataset!A:A,insights!A1590)</f>
        <v>2</v>
      </c>
    </row>
    <row r="1591" spans="1:4">
      <c r="A1591" t="s">
        <v>3884</v>
      </c>
      <c r="B1591">
        <f>AVERAGEIF(IMDB_Movies_Cleaned_Dataset!A:A,insights!A1591,IMDB_Movies_Cleaned_Dataset!I:I)</f>
        <v>7.4</v>
      </c>
      <c r="C1591">
        <v>0.875</v>
      </c>
      <c r="D1591">
        <f>COUNTIF(IMDB_Movies_Cleaned_Dataset!A:A,insights!A1591)</f>
        <v>1</v>
      </c>
    </row>
    <row r="1592" spans="1:4">
      <c r="A1592" t="s">
        <v>3801</v>
      </c>
      <c r="B1592">
        <f>AVERAGEIF(IMDB_Movies_Cleaned_Dataset!A:A,insights!A1592,IMDB_Movies_Cleaned_Dataset!I:I)</f>
        <v>6.5</v>
      </c>
      <c r="C1592">
        <v>0.504</v>
      </c>
      <c r="D1592">
        <f>COUNTIF(IMDB_Movies_Cleaned_Dataset!A:A,insights!A1592)</f>
        <v>1</v>
      </c>
    </row>
    <row r="1593" spans="1:4">
      <c r="A1593" t="s">
        <v>4018</v>
      </c>
      <c r="B1593">
        <f>AVERAGEIF(IMDB_Movies_Cleaned_Dataset!A:A,insights!A1593,IMDB_Movies_Cleaned_Dataset!I:I)</f>
        <v>5.7</v>
      </c>
      <c r="C1593">
        <v>0.23100000000000001</v>
      </c>
      <c r="D1593">
        <f>COUNTIF(IMDB_Movies_Cleaned_Dataset!A:A,insights!A1593)</f>
        <v>1</v>
      </c>
    </row>
    <row r="1594" spans="1:4">
      <c r="A1594" t="s">
        <v>3894</v>
      </c>
      <c r="B1594">
        <f>AVERAGEIF(IMDB_Movies_Cleaned_Dataset!A:A,insights!A1594,IMDB_Movies_Cleaned_Dataset!I:I)</f>
        <v>6.2</v>
      </c>
      <c r="C1594">
        <v>0.39100000000000001</v>
      </c>
      <c r="D1594">
        <f>COUNTIF(IMDB_Movies_Cleaned_Dataset!A:A,insights!A1594)</f>
        <v>1</v>
      </c>
    </row>
    <row r="1595" spans="1:4">
      <c r="A1595" t="s">
        <v>3994</v>
      </c>
      <c r="B1595">
        <f>AVERAGEIF(IMDB_Movies_Cleaned_Dataset!A:A,insights!A1595,IMDB_Movies_Cleaned_Dataset!I:I)</f>
        <v>3.3</v>
      </c>
      <c r="C1595">
        <v>0.01</v>
      </c>
      <c r="D1595">
        <f>COUNTIF(IMDB_Movies_Cleaned_Dataset!A:A,insights!A1595)</f>
        <v>1</v>
      </c>
    </row>
    <row r="1596" spans="1:4">
      <c r="A1596" t="s">
        <v>3203</v>
      </c>
      <c r="B1596">
        <f>AVERAGEIF(IMDB_Movies_Cleaned_Dataset!A:A,insights!A1596,IMDB_Movies_Cleaned_Dataset!I:I)</f>
        <v>5.7</v>
      </c>
      <c r="C1596">
        <v>0.23100000000000001</v>
      </c>
      <c r="D1596">
        <f>COUNTIF(IMDB_Movies_Cleaned_Dataset!A:A,insights!A1596)</f>
        <v>1</v>
      </c>
    </row>
    <row r="1597" spans="1:4">
      <c r="A1597" t="s">
        <v>3951</v>
      </c>
      <c r="B1597">
        <f>AVERAGEIF(IMDB_Movies_Cleaned_Dataset!A:A,insights!A1597,IMDB_Movies_Cleaned_Dataset!I:I)</f>
        <v>7</v>
      </c>
      <c r="C1597">
        <v>0.72299999999999998</v>
      </c>
      <c r="D1597">
        <f>COUNTIF(IMDB_Movies_Cleaned_Dataset!A:A,insights!A1597)</f>
        <v>1</v>
      </c>
    </row>
    <row r="1598" spans="1:4">
      <c r="A1598" t="s">
        <v>3372</v>
      </c>
      <c r="B1598">
        <f>AVERAGEIF(IMDB_Movies_Cleaned_Dataset!A:A,insights!A1598,IMDB_Movies_Cleaned_Dataset!I:I)</f>
        <v>6.5</v>
      </c>
      <c r="C1598">
        <v>0.504</v>
      </c>
      <c r="D1598">
        <f>COUNTIF(IMDB_Movies_Cleaned_Dataset!A:A,insights!A1598)</f>
        <v>2</v>
      </c>
    </row>
    <row r="1599" spans="1:4">
      <c r="A1599" t="s">
        <v>3290</v>
      </c>
      <c r="B1599">
        <f>AVERAGEIF(IMDB_Movies_Cleaned_Dataset!A:A,insights!A1599,IMDB_Movies_Cleaned_Dataset!I:I)</f>
        <v>6</v>
      </c>
      <c r="C1599">
        <v>0.312</v>
      </c>
      <c r="D1599">
        <f>COUNTIF(IMDB_Movies_Cleaned_Dataset!A:A,insights!A1599)</f>
        <v>1</v>
      </c>
    </row>
    <row r="1600" spans="1:4">
      <c r="A1600" t="s">
        <v>4354</v>
      </c>
      <c r="B1600">
        <f>AVERAGEIF(IMDB_Movies_Cleaned_Dataset!A:A,insights!A1600,IMDB_Movies_Cleaned_Dataset!I:I)</f>
        <v>7.9</v>
      </c>
      <c r="C1600">
        <v>0.97</v>
      </c>
      <c r="D1600">
        <f>COUNTIF(IMDB_Movies_Cleaned_Dataset!A:A,insights!A1600)</f>
        <v>1</v>
      </c>
    </row>
    <row r="1601" spans="1:4">
      <c r="A1601" t="s">
        <v>3781</v>
      </c>
      <c r="B1601">
        <f>AVERAGEIF(IMDB_Movies_Cleaned_Dataset!A:A,insights!A1601,IMDB_Movies_Cleaned_Dataset!I:I)</f>
        <v>6</v>
      </c>
      <c r="C1601">
        <v>0.312</v>
      </c>
      <c r="D1601">
        <f>COUNTIF(IMDB_Movies_Cleaned_Dataset!A:A,insights!A1601)</f>
        <v>1</v>
      </c>
    </row>
    <row r="1602" spans="1:4">
      <c r="A1602" t="s">
        <v>3921</v>
      </c>
      <c r="B1602">
        <f>AVERAGEIF(IMDB_Movies_Cleaned_Dataset!A:A,insights!A1602,IMDB_Movies_Cleaned_Dataset!I:I)</f>
        <v>6.1</v>
      </c>
      <c r="C1602">
        <v>0.35099999999999998</v>
      </c>
      <c r="D1602">
        <f>COUNTIF(IMDB_Movies_Cleaned_Dataset!A:A,insights!A1602)</f>
        <v>1</v>
      </c>
    </row>
    <row r="1603" spans="1:4">
      <c r="A1603" t="s">
        <v>3930</v>
      </c>
      <c r="B1603">
        <f>AVERAGEIF(IMDB_Movies_Cleaned_Dataset!A:A,insights!A1603,IMDB_Movies_Cleaned_Dataset!I:I)</f>
        <v>6.2</v>
      </c>
      <c r="C1603">
        <v>0.39100000000000001</v>
      </c>
      <c r="D1603">
        <f>COUNTIF(IMDB_Movies_Cleaned_Dataset!A:A,insights!A1603)</f>
        <v>1</v>
      </c>
    </row>
    <row r="1604" spans="1:4">
      <c r="A1604" t="s">
        <v>3932</v>
      </c>
      <c r="B1604">
        <f>AVERAGEIF(IMDB_Movies_Cleaned_Dataset!A:A,insights!A1604,IMDB_Movies_Cleaned_Dataset!I:I)</f>
        <v>7.2</v>
      </c>
      <c r="C1604">
        <v>0.81200000000000006</v>
      </c>
      <c r="D1604">
        <f>COUNTIF(IMDB_Movies_Cleaned_Dataset!A:A,insights!A1604)</f>
        <v>1</v>
      </c>
    </row>
    <row r="1605" spans="1:4">
      <c r="A1605" t="s">
        <v>2416</v>
      </c>
      <c r="B1605">
        <f>AVERAGEIF(IMDB_Movies_Cleaned_Dataset!A:A,insights!A1605,IMDB_Movies_Cleaned_Dataset!I:I)</f>
        <v>6.8</v>
      </c>
      <c r="C1605">
        <v>0.63800000000000001</v>
      </c>
      <c r="D1605">
        <f>COUNTIF(IMDB_Movies_Cleaned_Dataset!A:A,insights!A1605)</f>
        <v>1</v>
      </c>
    </row>
    <row r="1606" spans="1:4">
      <c r="A1606" t="s">
        <v>3495</v>
      </c>
      <c r="B1606">
        <f>AVERAGEIF(IMDB_Movies_Cleaned_Dataset!A:A,insights!A1606,IMDB_Movies_Cleaned_Dataset!I:I)</f>
        <v>5.9</v>
      </c>
      <c r="C1606">
        <v>0.27100000000000002</v>
      </c>
      <c r="D1606">
        <f>COUNTIF(IMDB_Movies_Cleaned_Dataset!A:A,insights!A1606)</f>
        <v>1</v>
      </c>
    </row>
    <row r="1607" spans="1:4">
      <c r="A1607" t="s">
        <v>4031</v>
      </c>
      <c r="B1607">
        <f>AVERAGEIF(IMDB_Movies_Cleaned_Dataset!A:A,insights!A1607,IMDB_Movies_Cleaned_Dataset!I:I)</f>
        <v>7</v>
      </c>
      <c r="C1607">
        <v>0.72299999999999998</v>
      </c>
      <c r="D1607">
        <f>COUNTIF(IMDB_Movies_Cleaned_Dataset!A:A,insights!A1607)</f>
        <v>1</v>
      </c>
    </row>
    <row r="1608" spans="1:4">
      <c r="A1608" t="s">
        <v>3907</v>
      </c>
      <c r="B1608">
        <f>AVERAGEIF(IMDB_Movies_Cleaned_Dataset!A:A,insights!A1608,IMDB_Movies_Cleaned_Dataset!I:I)</f>
        <v>6.1</v>
      </c>
      <c r="C1608">
        <v>0.35099999999999998</v>
      </c>
      <c r="D1608">
        <f>COUNTIF(IMDB_Movies_Cleaned_Dataset!A:A,insights!A1608)</f>
        <v>1</v>
      </c>
    </row>
    <row r="1609" spans="1:4">
      <c r="A1609" t="s">
        <v>3129</v>
      </c>
      <c r="B1609">
        <f>AVERAGEIF(IMDB_Movies_Cleaned_Dataset!A:A,insights!A1609,IMDB_Movies_Cleaned_Dataset!I:I)</f>
        <v>7.6</v>
      </c>
      <c r="C1609">
        <v>0.91500000000000004</v>
      </c>
      <c r="D1609">
        <f>COUNTIF(IMDB_Movies_Cleaned_Dataset!A:A,insights!A1609)</f>
        <v>1</v>
      </c>
    </row>
    <row r="1610" spans="1:4">
      <c r="A1610" t="s">
        <v>1604</v>
      </c>
      <c r="B1610">
        <f>AVERAGEIF(IMDB_Movies_Cleaned_Dataset!A:A,insights!A1610,IMDB_Movies_Cleaned_Dataset!I:I)</f>
        <v>5.7</v>
      </c>
      <c r="C1610">
        <v>0.23100000000000001</v>
      </c>
      <c r="D1610">
        <f>COUNTIF(IMDB_Movies_Cleaned_Dataset!A:A,insights!A1610)</f>
        <v>1</v>
      </c>
    </row>
    <row r="1611" spans="1:4">
      <c r="A1611" t="s">
        <v>2172</v>
      </c>
      <c r="B1611">
        <f>AVERAGEIF(IMDB_Movies_Cleaned_Dataset!A:A,insights!A1611,IMDB_Movies_Cleaned_Dataset!I:I)</f>
        <v>5</v>
      </c>
      <c r="C1611">
        <v>8.6999999999999994E-2</v>
      </c>
      <c r="D1611">
        <f>COUNTIF(IMDB_Movies_Cleaned_Dataset!A:A,insights!A1611)</f>
        <v>1</v>
      </c>
    </row>
    <row r="1612" spans="1:4">
      <c r="A1612" t="s">
        <v>2390</v>
      </c>
      <c r="B1612">
        <f>AVERAGEIF(IMDB_Movies_Cleaned_Dataset!A:A,insights!A1612,IMDB_Movies_Cleaned_Dataset!I:I)</f>
        <v>7</v>
      </c>
      <c r="C1612">
        <v>0.72299999999999998</v>
      </c>
      <c r="D1612">
        <f>COUNTIF(IMDB_Movies_Cleaned_Dataset!A:A,insights!A1612)</f>
        <v>1</v>
      </c>
    </row>
    <row r="1613" spans="1:4">
      <c r="A1613" t="s">
        <v>2250</v>
      </c>
      <c r="B1613">
        <f>AVERAGEIF(IMDB_Movies_Cleaned_Dataset!A:A,insights!A1613,IMDB_Movies_Cleaned_Dataset!I:I)</f>
        <v>3.4</v>
      </c>
      <c r="C1613">
        <v>1.4999999999999999E-2</v>
      </c>
      <c r="D1613">
        <f>COUNTIF(IMDB_Movies_Cleaned_Dataset!A:A,insights!A1613)</f>
        <v>1</v>
      </c>
    </row>
    <row r="1614" spans="1:4">
      <c r="A1614" t="s">
        <v>6380</v>
      </c>
      <c r="B1614">
        <f>AVERAGEIF(IMDB_Movies_Cleaned_Dataset!A:A,insights!A1614,IMDB_Movies_Cleaned_Dataset!I:I)</f>
        <v>6</v>
      </c>
      <c r="C1614">
        <v>0.312</v>
      </c>
      <c r="D1614">
        <f>COUNTIF(IMDB_Movies_Cleaned_Dataset!A:A,insights!A1614)</f>
        <v>1</v>
      </c>
    </row>
    <row r="1615" spans="1:4">
      <c r="A1615" t="s">
        <v>2753</v>
      </c>
      <c r="B1615">
        <f>AVERAGEIF(IMDB_Movies_Cleaned_Dataset!A:A,insights!A1615,IMDB_Movies_Cleaned_Dataset!I:I)</f>
        <v>7.4</v>
      </c>
      <c r="C1615">
        <v>0.875</v>
      </c>
      <c r="D1615">
        <f>COUNTIF(IMDB_Movies_Cleaned_Dataset!A:A,insights!A1615)</f>
        <v>1</v>
      </c>
    </row>
    <row r="1616" spans="1:4">
      <c r="A1616" t="s">
        <v>2737</v>
      </c>
      <c r="B1616">
        <f>AVERAGEIF(IMDB_Movies_Cleaned_Dataset!A:A,insights!A1616,IMDB_Movies_Cleaned_Dataset!I:I)</f>
        <v>6.2</v>
      </c>
      <c r="C1616">
        <v>0.39100000000000001</v>
      </c>
      <c r="D1616">
        <f>COUNTIF(IMDB_Movies_Cleaned_Dataset!A:A,insights!A1616)</f>
        <v>1</v>
      </c>
    </row>
    <row r="1617" spans="1:4">
      <c r="A1617" t="s">
        <v>2957</v>
      </c>
      <c r="B1617">
        <f>AVERAGEIF(IMDB_Movies_Cleaned_Dataset!A:A,insights!A1617,IMDB_Movies_Cleaned_Dataset!I:I)</f>
        <v>7.2</v>
      </c>
      <c r="C1617">
        <v>0.81200000000000006</v>
      </c>
      <c r="D1617">
        <f>COUNTIF(IMDB_Movies_Cleaned_Dataset!A:A,insights!A1617)</f>
        <v>1</v>
      </c>
    </row>
    <row r="1618" spans="1:4">
      <c r="A1618" t="s">
        <v>3312</v>
      </c>
      <c r="B1618">
        <f>AVERAGEIF(IMDB_Movies_Cleaned_Dataset!A:A,insights!A1618,IMDB_Movies_Cleaned_Dataset!I:I)</f>
        <v>7.2</v>
      </c>
      <c r="C1618">
        <v>0.81200000000000006</v>
      </c>
      <c r="D1618">
        <f>COUNTIF(IMDB_Movies_Cleaned_Dataset!A:A,insights!A1618)</f>
        <v>1</v>
      </c>
    </row>
    <row r="1619" spans="1:4">
      <c r="A1619" t="s">
        <v>3050</v>
      </c>
      <c r="B1619">
        <f>AVERAGEIF(IMDB_Movies_Cleaned_Dataset!A:A,insights!A1619,IMDB_Movies_Cleaned_Dataset!I:I)</f>
        <v>7.4</v>
      </c>
      <c r="C1619">
        <v>0.875</v>
      </c>
      <c r="D1619">
        <f>COUNTIF(IMDB_Movies_Cleaned_Dataset!A:A,insights!A1619)</f>
        <v>1</v>
      </c>
    </row>
    <row r="1620" spans="1:4">
      <c r="A1620" t="s">
        <v>3421</v>
      </c>
      <c r="B1620">
        <f>AVERAGEIF(IMDB_Movies_Cleaned_Dataset!A:A,insights!A1620,IMDB_Movies_Cleaned_Dataset!I:I)</f>
        <v>7.7</v>
      </c>
      <c r="C1620">
        <v>0.94</v>
      </c>
      <c r="D1620">
        <f>COUNTIF(IMDB_Movies_Cleaned_Dataset!A:A,insights!A1620)</f>
        <v>1</v>
      </c>
    </row>
    <row r="1621" spans="1:4">
      <c r="A1621" t="s">
        <v>3413</v>
      </c>
      <c r="B1621">
        <f>AVERAGEIF(IMDB_Movies_Cleaned_Dataset!A:A,insights!A1621,IMDB_Movies_Cleaned_Dataset!I:I)</f>
        <v>7</v>
      </c>
      <c r="C1621">
        <v>0.72299999999999998</v>
      </c>
      <c r="D1621">
        <f>COUNTIF(IMDB_Movies_Cleaned_Dataset!A:A,insights!A1621)</f>
        <v>1</v>
      </c>
    </row>
    <row r="1622" spans="1:4">
      <c r="A1622" t="s">
        <v>3595</v>
      </c>
      <c r="B1622">
        <f>AVERAGEIF(IMDB_Movies_Cleaned_Dataset!A:A,insights!A1622,IMDB_Movies_Cleaned_Dataset!I:I)</f>
        <v>7.2</v>
      </c>
      <c r="C1622">
        <v>0.81200000000000006</v>
      </c>
      <c r="D1622">
        <f>COUNTIF(IMDB_Movies_Cleaned_Dataset!A:A,insights!A1622)</f>
        <v>1</v>
      </c>
    </row>
    <row r="1623" spans="1:4">
      <c r="A1623" t="s">
        <v>3664</v>
      </c>
      <c r="B1623">
        <f>AVERAGEIF(IMDB_Movies_Cleaned_Dataset!A:A,insights!A1623,IMDB_Movies_Cleaned_Dataset!I:I)</f>
        <v>7.2</v>
      </c>
      <c r="C1623">
        <v>0.81200000000000006</v>
      </c>
      <c r="D1623">
        <f>COUNTIF(IMDB_Movies_Cleaned_Dataset!A:A,insights!A1623)</f>
        <v>1</v>
      </c>
    </row>
    <row r="1624" spans="1:4">
      <c r="A1624" t="s">
        <v>3705</v>
      </c>
      <c r="B1624">
        <f>AVERAGEIF(IMDB_Movies_Cleaned_Dataset!A:A,insights!A1624,IMDB_Movies_Cleaned_Dataset!I:I)</f>
        <v>6.2</v>
      </c>
      <c r="C1624">
        <v>0.39100000000000001</v>
      </c>
      <c r="D1624">
        <f>COUNTIF(IMDB_Movies_Cleaned_Dataset!A:A,insights!A1624)</f>
        <v>1</v>
      </c>
    </row>
    <row r="1625" spans="1:4">
      <c r="A1625" t="s">
        <v>3759</v>
      </c>
      <c r="B1625">
        <f>AVERAGEIF(IMDB_Movies_Cleaned_Dataset!A:A,insights!A1625,IMDB_Movies_Cleaned_Dataset!I:I)</f>
        <v>7</v>
      </c>
      <c r="C1625">
        <v>0.72299999999999998</v>
      </c>
      <c r="D1625">
        <f>COUNTIF(IMDB_Movies_Cleaned_Dataset!A:A,insights!A1625)</f>
        <v>1</v>
      </c>
    </row>
    <row r="1626" spans="1:4">
      <c r="A1626" t="s">
        <v>3761</v>
      </c>
      <c r="B1626">
        <f>AVERAGEIF(IMDB_Movies_Cleaned_Dataset!A:A,insights!A1626,IMDB_Movies_Cleaned_Dataset!I:I)</f>
        <v>6.7</v>
      </c>
      <c r="C1626">
        <v>0.6</v>
      </c>
      <c r="D1626">
        <f>COUNTIF(IMDB_Movies_Cleaned_Dataset!A:A,insights!A1626)</f>
        <v>1</v>
      </c>
    </row>
    <row r="1627" spans="1:4">
      <c r="A1627" t="s">
        <v>3862</v>
      </c>
      <c r="B1627">
        <f>AVERAGEIF(IMDB_Movies_Cleaned_Dataset!A:A,insights!A1627,IMDB_Movies_Cleaned_Dataset!I:I)</f>
        <v>7.4</v>
      </c>
      <c r="C1627">
        <v>0.875</v>
      </c>
      <c r="D1627">
        <f>COUNTIF(IMDB_Movies_Cleaned_Dataset!A:A,insights!A1627)</f>
        <v>1</v>
      </c>
    </row>
    <row r="1628" spans="1:4">
      <c r="A1628" t="s">
        <v>3813</v>
      </c>
      <c r="B1628">
        <f>AVERAGEIF(IMDB_Movies_Cleaned_Dataset!A:A,insights!A1628,IMDB_Movies_Cleaned_Dataset!I:I)</f>
        <v>6.1</v>
      </c>
      <c r="C1628">
        <v>0.35099999999999998</v>
      </c>
      <c r="D1628">
        <f>COUNTIF(IMDB_Movies_Cleaned_Dataset!A:A,insights!A1628)</f>
        <v>1</v>
      </c>
    </row>
    <row r="1629" spans="1:4">
      <c r="A1629" t="s">
        <v>3749</v>
      </c>
      <c r="B1629">
        <f>AVERAGEIF(IMDB_Movies_Cleaned_Dataset!A:A,insights!A1629,IMDB_Movies_Cleaned_Dataset!I:I)</f>
        <v>8.1999999999999993</v>
      </c>
      <c r="C1629">
        <v>0.98599999999999999</v>
      </c>
      <c r="D1629">
        <f>COUNTIF(IMDB_Movies_Cleaned_Dataset!A:A,insights!A1629)</f>
        <v>1</v>
      </c>
    </row>
    <row r="1630" spans="1:4">
      <c r="A1630" t="s">
        <v>3815</v>
      </c>
      <c r="B1630">
        <f>AVERAGEIF(IMDB_Movies_Cleaned_Dataset!A:A,insights!A1630,IMDB_Movies_Cleaned_Dataset!I:I)</f>
        <v>7.7</v>
      </c>
      <c r="C1630">
        <v>0.94</v>
      </c>
      <c r="D1630">
        <f>COUNTIF(IMDB_Movies_Cleaned_Dataset!A:A,insights!A1630)</f>
        <v>1</v>
      </c>
    </row>
    <row r="1631" spans="1:4">
      <c r="A1631" t="s">
        <v>3851</v>
      </c>
      <c r="B1631">
        <f>AVERAGEIF(IMDB_Movies_Cleaned_Dataset!A:A,insights!A1631,IMDB_Movies_Cleaned_Dataset!I:I)</f>
        <v>7.3</v>
      </c>
      <c r="C1631">
        <v>0.84899999999999998</v>
      </c>
      <c r="D1631">
        <f>COUNTIF(IMDB_Movies_Cleaned_Dataset!A:A,insights!A1631)</f>
        <v>1</v>
      </c>
    </row>
    <row r="1632" spans="1:4">
      <c r="A1632" t="s">
        <v>3809</v>
      </c>
      <c r="B1632">
        <f>AVERAGEIF(IMDB_Movies_Cleaned_Dataset!A:A,insights!A1632,IMDB_Movies_Cleaned_Dataset!I:I)</f>
        <v>7.6</v>
      </c>
      <c r="C1632">
        <v>0.91500000000000004</v>
      </c>
      <c r="D1632">
        <f>COUNTIF(IMDB_Movies_Cleaned_Dataset!A:A,insights!A1632)</f>
        <v>1</v>
      </c>
    </row>
    <row r="1633" spans="1:4">
      <c r="A1633" t="s">
        <v>3864</v>
      </c>
      <c r="B1633">
        <f>AVERAGEIF(IMDB_Movies_Cleaned_Dataset!A:A,insights!A1633,IMDB_Movies_Cleaned_Dataset!I:I)</f>
        <v>6.8</v>
      </c>
      <c r="C1633">
        <v>0.63800000000000001</v>
      </c>
      <c r="D1633">
        <f>COUNTIF(IMDB_Movies_Cleaned_Dataset!A:A,insights!A1633)</f>
        <v>1</v>
      </c>
    </row>
    <row r="1634" spans="1:4">
      <c r="A1634" t="s">
        <v>3869</v>
      </c>
      <c r="B1634">
        <f>AVERAGEIF(IMDB_Movies_Cleaned_Dataset!A:A,insights!A1634,IMDB_Movies_Cleaned_Dataset!I:I)</f>
        <v>5.6</v>
      </c>
      <c r="C1634">
        <v>0.19700000000000001</v>
      </c>
      <c r="D1634">
        <f>COUNTIF(IMDB_Movies_Cleaned_Dataset!A:A,insights!A1634)</f>
        <v>1</v>
      </c>
    </row>
    <row r="1635" spans="1:4">
      <c r="A1635" t="s">
        <v>4003</v>
      </c>
      <c r="B1635">
        <f>AVERAGEIF(IMDB_Movies_Cleaned_Dataset!A:A,insights!A1635,IMDB_Movies_Cleaned_Dataset!I:I)</f>
        <v>4.8</v>
      </c>
      <c r="C1635">
        <v>7.3999999999999996E-2</v>
      </c>
      <c r="D1635">
        <f>COUNTIF(IMDB_Movies_Cleaned_Dataset!A:A,insights!A1635)</f>
        <v>1</v>
      </c>
    </row>
    <row r="1636" spans="1:4">
      <c r="A1636" t="s">
        <v>3794</v>
      </c>
      <c r="B1636">
        <f>AVERAGEIF(IMDB_Movies_Cleaned_Dataset!A:A,insights!A1636,IMDB_Movies_Cleaned_Dataset!I:I)</f>
        <v>5.95</v>
      </c>
      <c r="C1636">
        <v>0.30399999999999999</v>
      </c>
      <c r="D1636">
        <f>COUNTIF(IMDB_Movies_Cleaned_Dataset!A:A,insights!A1636)</f>
        <v>2</v>
      </c>
    </row>
    <row r="1637" spans="1:4">
      <c r="A1637" t="s">
        <v>3721</v>
      </c>
      <c r="B1637">
        <f>AVERAGEIF(IMDB_Movies_Cleaned_Dataset!A:A,insights!A1637,IMDB_Movies_Cleaned_Dataset!I:I)</f>
        <v>6.8</v>
      </c>
      <c r="C1637">
        <v>0.63800000000000001</v>
      </c>
      <c r="D1637">
        <f>COUNTIF(IMDB_Movies_Cleaned_Dataset!A:A,insights!A1637)</f>
        <v>1</v>
      </c>
    </row>
    <row r="1638" spans="1:4">
      <c r="A1638" t="s">
        <v>3899</v>
      </c>
      <c r="B1638">
        <f>AVERAGEIF(IMDB_Movies_Cleaned_Dataset!A:A,insights!A1638,IMDB_Movies_Cleaned_Dataset!I:I)</f>
        <v>6.1</v>
      </c>
      <c r="C1638">
        <v>0.35099999999999998</v>
      </c>
      <c r="D1638">
        <f>COUNTIF(IMDB_Movies_Cleaned_Dataset!A:A,insights!A1638)</f>
        <v>1</v>
      </c>
    </row>
    <row r="1639" spans="1:4">
      <c r="A1639" t="s">
        <v>3881</v>
      </c>
      <c r="B1639">
        <f>AVERAGEIF(IMDB_Movies_Cleaned_Dataset!A:A,insights!A1639,IMDB_Movies_Cleaned_Dataset!I:I)</f>
        <v>5.5</v>
      </c>
      <c r="C1639">
        <v>0.17699999999999999</v>
      </c>
      <c r="D1639">
        <f>COUNTIF(IMDB_Movies_Cleaned_Dataset!A:A,insights!A1639)</f>
        <v>1</v>
      </c>
    </row>
    <row r="1640" spans="1:4">
      <c r="A1640" t="s">
        <v>3901</v>
      </c>
      <c r="B1640">
        <f>AVERAGEIF(IMDB_Movies_Cleaned_Dataset!A:A,insights!A1640,IMDB_Movies_Cleaned_Dataset!I:I)</f>
        <v>6.9</v>
      </c>
      <c r="C1640">
        <v>0.68200000000000005</v>
      </c>
      <c r="D1640">
        <f>COUNTIF(IMDB_Movies_Cleaned_Dataset!A:A,insights!A1640)</f>
        <v>1</v>
      </c>
    </row>
    <row r="1641" spans="1:4">
      <c r="A1641" t="s">
        <v>4021</v>
      </c>
      <c r="B1641">
        <f>AVERAGEIF(IMDB_Movies_Cleaned_Dataset!A:A,insights!A1641,IMDB_Movies_Cleaned_Dataset!I:I)</f>
        <v>5.4</v>
      </c>
      <c r="C1641">
        <v>0.155</v>
      </c>
      <c r="D1641">
        <f>COUNTIF(IMDB_Movies_Cleaned_Dataset!A:A,insights!A1641)</f>
        <v>1</v>
      </c>
    </row>
    <row r="1642" spans="1:4">
      <c r="A1642" t="s">
        <v>2698</v>
      </c>
      <c r="B1642">
        <f>AVERAGEIF(IMDB_Movies_Cleaned_Dataset!A:A,insights!A1642,IMDB_Movies_Cleaned_Dataset!I:I)</f>
        <v>8.1999999999999993</v>
      </c>
      <c r="C1642">
        <v>0.98599999999999999</v>
      </c>
      <c r="D1642">
        <f>COUNTIF(IMDB_Movies_Cleaned_Dataset!A:A,insights!A1642)</f>
        <v>1</v>
      </c>
    </row>
    <row r="1643" spans="1:4">
      <c r="A1643" t="s">
        <v>3876</v>
      </c>
      <c r="B1643">
        <f>AVERAGEIF(IMDB_Movies_Cleaned_Dataset!A:A,insights!A1643,IMDB_Movies_Cleaned_Dataset!I:I)</f>
        <v>5.7</v>
      </c>
      <c r="C1643">
        <v>0.23100000000000001</v>
      </c>
      <c r="D1643">
        <f>COUNTIF(IMDB_Movies_Cleaned_Dataset!A:A,insights!A1643)</f>
        <v>1</v>
      </c>
    </row>
    <row r="1644" spans="1:4">
      <c r="A1644" t="s">
        <v>3439</v>
      </c>
      <c r="B1644">
        <f>AVERAGEIF(IMDB_Movies_Cleaned_Dataset!A:A,insights!A1644,IMDB_Movies_Cleaned_Dataset!I:I)</f>
        <v>7.9</v>
      </c>
      <c r="C1644">
        <v>0.97</v>
      </c>
      <c r="D1644">
        <f>COUNTIF(IMDB_Movies_Cleaned_Dataset!A:A,insights!A1644)</f>
        <v>1</v>
      </c>
    </row>
    <row r="1645" spans="1:4">
      <c r="A1645" t="s">
        <v>3859</v>
      </c>
      <c r="B1645">
        <f>AVERAGEIF(IMDB_Movies_Cleaned_Dataset!A:A,insights!A1645,IMDB_Movies_Cleaned_Dataset!I:I)</f>
        <v>6.4</v>
      </c>
      <c r="C1645">
        <v>0.46400000000000002</v>
      </c>
      <c r="D1645">
        <f>COUNTIF(IMDB_Movies_Cleaned_Dataset!A:A,insights!A1645)</f>
        <v>1</v>
      </c>
    </row>
    <row r="1646" spans="1:4">
      <c r="A1646" t="s">
        <v>3605</v>
      </c>
      <c r="B1646">
        <f>AVERAGEIF(IMDB_Movies_Cleaned_Dataset!A:A,insights!A1646,IMDB_Movies_Cleaned_Dataset!I:I)</f>
        <v>6.45</v>
      </c>
      <c r="C1646">
        <v>0.496</v>
      </c>
      <c r="D1646">
        <f>COUNTIF(IMDB_Movies_Cleaned_Dataset!A:A,insights!A1646)</f>
        <v>2</v>
      </c>
    </row>
    <row r="1647" spans="1:4">
      <c r="A1647" t="s">
        <v>3476</v>
      </c>
      <c r="B1647">
        <f>AVERAGEIF(IMDB_Movies_Cleaned_Dataset!A:A,insights!A1647,IMDB_Movies_Cleaned_Dataset!I:I)</f>
        <v>6</v>
      </c>
      <c r="C1647">
        <v>0.312</v>
      </c>
      <c r="D1647">
        <f>COUNTIF(IMDB_Movies_Cleaned_Dataset!A:A,insights!A1647)</f>
        <v>1</v>
      </c>
    </row>
    <row r="1648" spans="1:4">
      <c r="A1648" t="s">
        <v>3841</v>
      </c>
      <c r="B1648">
        <f>AVERAGEIF(IMDB_Movies_Cleaned_Dataset!A:A,insights!A1648,IMDB_Movies_Cleaned_Dataset!I:I)</f>
        <v>5.6</v>
      </c>
      <c r="C1648">
        <v>0.19700000000000001</v>
      </c>
      <c r="D1648">
        <f>COUNTIF(IMDB_Movies_Cleaned_Dataset!A:A,insights!A1648)</f>
        <v>1</v>
      </c>
    </row>
    <row r="1649" spans="1:4">
      <c r="A1649" t="s">
        <v>2849</v>
      </c>
      <c r="B1649">
        <f>AVERAGEIF(IMDB_Movies_Cleaned_Dataset!A:A,insights!A1649,IMDB_Movies_Cleaned_Dataset!I:I)</f>
        <v>8.4</v>
      </c>
      <c r="C1649">
        <v>0.99299999999999999</v>
      </c>
      <c r="D1649">
        <f>COUNTIF(IMDB_Movies_Cleaned_Dataset!A:A,insights!A1649)</f>
        <v>1</v>
      </c>
    </row>
    <row r="1650" spans="1:4">
      <c r="A1650" t="s">
        <v>3765</v>
      </c>
      <c r="B1650">
        <f>AVERAGEIF(IMDB_Movies_Cleaned_Dataset!A:A,insights!A1650,IMDB_Movies_Cleaned_Dataset!I:I)</f>
        <v>5.0999999999999996</v>
      </c>
      <c r="C1650">
        <v>9.7000000000000003E-2</v>
      </c>
      <c r="D1650">
        <f>COUNTIF(IMDB_Movies_Cleaned_Dataset!A:A,insights!A1650)</f>
        <v>1</v>
      </c>
    </row>
    <row r="1651" spans="1:4">
      <c r="A1651" t="s">
        <v>3454</v>
      </c>
      <c r="B1651">
        <f>AVERAGEIF(IMDB_Movies_Cleaned_Dataset!A:A,insights!A1651,IMDB_Movies_Cleaned_Dataset!I:I)</f>
        <v>6.8</v>
      </c>
      <c r="C1651">
        <v>0.63800000000000001</v>
      </c>
      <c r="D1651">
        <f>COUNTIF(IMDB_Movies_Cleaned_Dataset!A:A,insights!A1651)</f>
        <v>1</v>
      </c>
    </row>
    <row r="1652" spans="1:4">
      <c r="A1652" t="s">
        <v>2979</v>
      </c>
      <c r="B1652">
        <f>AVERAGEIF(IMDB_Movies_Cleaned_Dataset!A:A,insights!A1652,IMDB_Movies_Cleaned_Dataset!I:I)</f>
        <v>6.9</v>
      </c>
      <c r="C1652">
        <v>0.68200000000000005</v>
      </c>
      <c r="D1652">
        <f>COUNTIF(IMDB_Movies_Cleaned_Dataset!A:A,insights!A1652)</f>
        <v>1</v>
      </c>
    </row>
    <row r="1653" spans="1:4">
      <c r="A1653" t="s">
        <v>3729</v>
      </c>
      <c r="B1653">
        <f>AVERAGEIF(IMDB_Movies_Cleaned_Dataset!A:A,insights!A1653,IMDB_Movies_Cleaned_Dataset!I:I)</f>
        <v>6.3</v>
      </c>
      <c r="C1653">
        <v>0.42299999999999999</v>
      </c>
      <c r="D1653">
        <f>COUNTIF(IMDB_Movies_Cleaned_Dataset!A:A,insights!A1653)</f>
        <v>1</v>
      </c>
    </row>
    <row r="1654" spans="1:4">
      <c r="A1654" t="s">
        <v>3856</v>
      </c>
      <c r="B1654">
        <f>AVERAGEIF(IMDB_Movies_Cleaned_Dataset!A:A,insights!A1654,IMDB_Movies_Cleaned_Dataset!I:I)</f>
        <v>5.2</v>
      </c>
      <c r="C1654">
        <v>0.113</v>
      </c>
      <c r="D1654">
        <f>COUNTIF(IMDB_Movies_Cleaned_Dataset!A:A,insights!A1654)</f>
        <v>1</v>
      </c>
    </row>
    <row r="1655" spans="1:4">
      <c r="A1655" t="s">
        <v>3259</v>
      </c>
      <c r="B1655">
        <f>AVERAGEIF(IMDB_Movies_Cleaned_Dataset!A:A,insights!A1655,IMDB_Movies_Cleaned_Dataset!I:I)</f>
        <v>7.2</v>
      </c>
      <c r="C1655">
        <v>0.81200000000000006</v>
      </c>
      <c r="D1655">
        <f>COUNTIF(IMDB_Movies_Cleaned_Dataset!A:A,insights!A1655)</f>
        <v>1</v>
      </c>
    </row>
    <row r="1656" spans="1:4">
      <c r="A1656" t="s">
        <v>3799</v>
      </c>
      <c r="B1656">
        <f>AVERAGEIF(IMDB_Movies_Cleaned_Dataset!A:A,insights!A1656,IMDB_Movies_Cleaned_Dataset!I:I)</f>
        <v>6.5</v>
      </c>
      <c r="C1656">
        <v>0.504</v>
      </c>
      <c r="D1656">
        <f>COUNTIF(IMDB_Movies_Cleaned_Dataset!A:A,insights!A1656)</f>
        <v>1</v>
      </c>
    </row>
    <row r="1657" spans="1:4">
      <c r="A1657" t="s">
        <v>3294</v>
      </c>
      <c r="B1657">
        <f>AVERAGEIF(IMDB_Movies_Cleaned_Dataset!A:A,insights!A1657,IMDB_Movies_Cleaned_Dataset!I:I)</f>
        <v>6.5</v>
      </c>
      <c r="C1657">
        <v>0.504</v>
      </c>
      <c r="D1657">
        <f>COUNTIF(IMDB_Movies_Cleaned_Dataset!A:A,insights!A1657)</f>
        <v>1</v>
      </c>
    </row>
    <row r="1658" spans="1:4">
      <c r="A1658" t="s">
        <v>3207</v>
      </c>
      <c r="B1658">
        <f>AVERAGEIF(IMDB_Movies_Cleaned_Dataset!A:A,insights!A1658,IMDB_Movies_Cleaned_Dataset!I:I)</f>
        <v>7.8</v>
      </c>
      <c r="C1658">
        <v>0.95799999999999996</v>
      </c>
      <c r="D1658">
        <f>COUNTIF(IMDB_Movies_Cleaned_Dataset!A:A,insights!A1658)</f>
        <v>1</v>
      </c>
    </row>
    <row r="1659" spans="1:4">
      <c r="A1659" t="s">
        <v>281</v>
      </c>
      <c r="B1659">
        <f>AVERAGEIF(IMDB_Movies_Cleaned_Dataset!A:A,insights!A1659,IMDB_Movies_Cleaned_Dataset!I:I)</f>
        <v>6.4</v>
      </c>
      <c r="C1659">
        <v>0.46400000000000002</v>
      </c>
      <c r="D1659">
        <f>COUNTIF(IMDB_Movies_Cleaned_Dataset!A:A,insights!A1659)</f>
        <v>1</v>
      </c>
    </row>
    <row r="1660" spans="1:4">
      <c r="A1660" t="s">
        <v>2440</v>
      </c>
      <c r="B1660">
        <f>AVERAGEIF(IMDB_Movies_Cleaned_Dataset!A:A,insights!A1660,IMDB_Movies_Cleaned_Dataset!I:I)</f>
        <v>8.1</v>
      </c>
      <c r="C1660">
        <v>0.98099999999999998</v>
      </c>
      <c r="D1660">
        <f>COUNTIF(IMDB_Movies_Cleaned_Dataset!A:A,insights!A1660)</f>
        <v>1</v>
      </c>
    </row>
    <row r="1661" spans="1:4">
      <c r="A1661" t="s">
        <v>3774</v>
      </c>
      <c r="B1661">
        <f>AVERAGEIF(IMDB_Movies_Cleaned_Dataset!A:A,insights!A1661,IMDB_Movies_Cleaned_Dataset!I:I)</f>
        <v>5.6</v>
      </c>
      <c r="C1661">
        <v>0.19700000000000001</v>
      </c>
      <c r="D1661">
        <f>COUNTIF(IMDB_Movies_Cleaned_Dataset!A:A,insights!A1661)</f>
        <v>1</v>
      </c>
    </row>
    <row r="1662" spans="1:4">
      <c r="A1662" t="s">
        <v>3776</v>
      </c>
      <c r="B1662">
        <f>AVERAGEIF(IMDB_Movies_Cleaned_Dataset!A:A,insights!A1662,IMDB_Movies_Cleaned_Dataset!I:I)</f>
        <v>6.6</v>
      </c>
      <c r="C1662">
        <v>0.55300000000000005</v>
      </c>
      <c r="D1662">
        <f>COUNTIF(IMDB_Movies_Cleaned_Dataset!A:A,insights!A1662)</f>
        <v>1</v>
      </c>
    </row>
    <row r="1663" spans="1:4">
      <c r="A1663" t="s">
        <v>3763</v>
      </c>
      <c r="B1663">
        <f>AVERAGEIF(IMDB_Movies_Cleaned_Dataset!A:A,insights!A1663,IMDB_Movies_Cleaned_Dataset!I:I)</f>
        <v>7.2</v>
      </c>
      <c r="C1663">
        <v>0.81200000000000006</v>
      </c>
      <c r="D1663">
        <f>COUNTIF(IMDB_Movies_Cleaned_Dataset!A:A,insights!A1663)</f>
        <v>1</v>
      </c>
    </row>
    <row r="1664" spans="1:4">
      <c r="A1664" t="s">
        <v>1325</v>
      </c>
      <c r="B1664">
        <f>AVERAGEIF(IMDB_Movies_Cleaned_Dataset!A:A,insights!A1664,IMDB_Movies_Cleaned_Dataset!I:I)</f>
        <v>6.1</v>
      </c>
      <c r="C1664">
        <v>0.35099999999999998</v>
      </c>
      <c r="D1664">
        <f>COUNTIF(IMDB_Movies_Cleaned_Dataset!A:A,insights!A1664)</f>
        <v>1</v>
      </c>
    </row>
    <row r="1665" spans="1:4">
      <c r="A1665" t="s">
        <v>2208</v>
      </c>
      <c r="B1665">
        <f>AVERAGEIF(IMDB_Movies_Cleaned_Dataset!A:A,insights!A1665,IMDB_Movies_Cleaned_Dataset!I:I)</f>
        <v>5.9</v>
      </c>
      <c r="C1665">
        <v>0.27100000000000002</v>
      </c>
      <c r="D1665">
        <f>COUNTIF(IMDB_Movies_Cleaned_Dataset!A:A,insights!A1665)</f>
        <v>1</v>
      </c>
    </row>
    <row r="1666" spans="1:4">
      <c r="A1666" t="s">
        <v>3157</v>
      </c>
      <c r="B1666">
        <f>AVERAGEIF(IMDB_Movies_Cleaned_Dataset!A:A,insights!A1666,IMDB_Movies_Cleaned_Dataset!I:I)</f>
        <v>7.1</v>
      </c>
      <c r="C1666">
        <v>0.77200000000000002</v>
      </c>
      <c r="D1666">
        <f>COUNTIF(IMDB_Movies_Cleaned_Dataset!A:A,insights!A1666)</f>
        <v>1</v>
      </c>
    </row>
    <row r="1667" spans="1:4">
      <c r="A1667" t="s">
        <v>3306</v>
      </c>
      <c r="B1667">
        <f>AVERAGEIF(IMDB_Movies_Cleaned_Dataset!A:A,insights!A1667,IMDB_Movies_Cleaned_Dataset!I:I)</f>
        <v>7.6</v>
      </c>
      <c r="C1667">
        <v>0.91500000000000004</v>
      </c>
      <c r="D1667">
        <f>COUNTIF(IMDB_Movies_Cleaned_Dataset!A:A,insights!A1667)</f>
        <v>1</v>
      </c>
    </row>
    <row r="1668" spans="1:4">
      <c r="A1668" t="s">
        <v>3407</v>
      </c>
      <c r="B1668">
        <f>AVERAGEIF(IMDB_Movies_Cleaned_Dataset!A:A,insights!A1668,IMDB_Movies_Cleaned_Dataset!I:I)</f>
        <v>6.2</v>
      </c>
      <c r="C1668">
        <v>0.39100000000000001</v>
      </c>
      <c r="D1668">
        <f>COUNTIF(IMDB_Movies_Cleaned_Dataset!A:A,insights!A1668)</f>
        <v>2</v>
      </c>
    </row>
    <row r="1669" spans="1:4">
      <c r="A1669" t="s">
        <v>3359</v>
      </c>
      <c r="B1669">
        <f>AVERAGEIF(IMDB_Movies_Cleaned_Dataset!A:A,insights!A1669,IMDB_Movies_Cleaned_Dataset!I:I)</f>
        <v>7.4</v>
      </c>
      <c r="C1669">
        <v>0.875</v>
      </c>
      <c r="D1669">
        <f>COUNTIF(IMDB_Movies_Cleaned_Dataset!A:A,insights!A1669)</f>
        <v>1</v>
      </c>
    </row>
    <row r="1670" spans="1:4">
      <c r="A1670" t="s">
        <v>3474</v>
      </c>
      <c r="B1670">
        <f>AVERAGEIF(IMDB_Movies_Cleaned_Dataset!A:A,insights!A1670,IMDB_Movies_Cleaned_Dataset!I:I)</f>
        <v>6.8</v>
      </c>
      <c r="C1670">
        <v>0.63800000000000001</v>
      </c>
      <c r="D1670">
        <f>COUNTIF(IMDB_Movies_Cleaned_Dataset!A:A,insights!A1670)</f>
        <v>1</v>
      </c>
    </row>
    <row r="1671" spans="1:4">
      <c r="A1671" t="s">
        <v>3434</v>
      </c>
      <c r="B1671">
        <f>AVERAGEIF(IMDB_Movies_Cleaned_Dataset!A:A,insights!A1671,IMDB_Movies_Cleaned_Dataset!I:I)</f>
        <v>6</v>
      </c>
      <c r="C1671">
        <v>0.312</v>
      </c>
      <c r="D1671">
        <f>COUNTIF(IMDB_Movies_Cleaned_Dataset!A:A,insights!A1671)</f>
        <v>2</v>
      </c>
    </row>
    <row r="1672" spans="1:4">
      <c r="A1672" t="s">
        <v>3556</v>
      </c>
      <c r="B1672">
        <f>AVERAGEIF(IMDB_Movies_Cleaned_Dataset!A:A,insights!A1672,IMDB_Movies_Cleaned_Dataset!I:I)</f>
        <v>7.3</v>
      </c>
      <c r="C1672">
        <v>0.84899999999999998</v>
      </c>
      <c r="D1672">
        <f>COUNTIF(IMDB_Movies_Cleaned_Dataset!A:A,insights!A1672)</f>
        <v>1</v>
      </c>
    </row>
    <row r="1673" spans="1:4">
      <c r="A1673" t="s">
        <v>3667</v>
      </c>
      <c r="B1673">
        <f>AVERAGEIF(IMDB_Movies_Cleaned_Dataset!A:A,insights!A1673,IMDB_Movies_Cleaned_Dataset!I:I)</f>
        <v>6</v>
      </c>
      <c r="C1673">
        <v>0.312</v>
      </c>
      <c r="D1673">
        <f>COUNTIF(IMDB_Movies_Cleaned_Dataset!A:A,insights!A1673)</f>
        <v>1</v>
      </c>
    </row>
    <row r="1674" spans="1:4">
      <c r="A1674" t="s">
        <v>3678</v>
      </c>
      <c r="B1674">
        <f>AVERAGEIF(IMDB_Movies_Cleaned_Dataset!A:A,insights!A1674,IMDB_Movies_Cleaned_Dataset!I:I)</f>
        <v>5.3</v>
      </c>
      <c r="C1674">
        <v>0.13</v>
      </c>
      <c r="D1674">
        <f>COUNTIF(IMDB_Movies_Cleaned_Dataset!A:A,insights!A1674)</f>
        <v>1</v>
      </c>
    </row>
    <row r="1675" spans="1:4">
      <c r="A1675" t="s">
        <v>3698</v>
      </c>
      <c r="B1675">
        <f>AVERAGEIF(IMDB_Movies_Cleaned_Dataset!A:A,insights!A1675,IMDB_Movies_Cleaned_Dataset!I:I)</f>
        <v>7.1</v>
      </c>
      <c r="C1675">
        <v>0.77200000000000002</v>
      </c>
      <c r="D1675">
        <f>COUNTIF(IMDB_Movies_Cleaned_Dataset!A:A,insights!A1675)</f>
        <v>1</v>
      </c>
    </row>
    <row r="1676" spans="1:4">
      <c r="A1676" t="s">
        <v>3703</v>
      </c>
      <c r="B1676">
        <f>AVERAGEIF(IMDB_Movies_Cleaned_Dataset!A:A,insights!A1676,IMDB_Movies_Cleaned_Dataset!I:I)</f>
        <v>8.4</v>
      </c>
      <c r="C1676">
        <v>0.99299999999999999</v>
      </c>
      <c r="D1676">
        <f>COUNTIF(IMDB_Movies_Cleaned_Dataset!A:A,insights!A1676)</f>
        <v>1</v>
      </c>
    </row>
    <row r="1677" spans="1:4">
      <c r="A1677" t="s">
        <v>3708</v>
      </c>
      <c r="B1677">
        <f>AVERAGEIF(IMDB_Movies_Cleaned_Dataset!A:A,insights!A1677,IMDB_Movies_Cleaned_Dataset!I:I)</f>
        <v>5.8</v>
      </c>
      <c r="C1677">
        <v>0.251</v>
      </c>
      <c r="D1677">
        <f>COUNTIF(IMDB_Movies_Cleaned_Dataset!A:A,insights!A1677)</f>
        <v>1</v>
      </c>
    </row>
    <row r="1678" spans="1:4">
      <c r="A1678" t="s">
        <v>3738</v>
      </c>
      <c r="B1678">
        <f>AVERAGEIF(IMDB_Movies_Cleaned_Dataset!A:A,insights!A1678,IMDB_Movies_Cleaned_Dataset!I:I)</f>
        <v>6.1</v>
      </c>
      <c r="C1678">
        <v>0.35099999999999998</v>
      </c>
      <c r="D1678">
        <f>COUNTIF(IMDB_Movies_Cleaned_Dataset!A:A,insights!A1678)</f>
        <v>1</v>
      </c>
    </row>
    <row r="1679" spans="1:4">
      <c r="A1679" t="s">
        <v>3681</v>
      </c>
      <c r="B1679">
        <f>AVERAGEIF(IMDB_Movies_Cleaned_Dataset!A:A,insights!A1679,IMDB_Movies_Cleaned_Dataset!I:I)</f>
        <v>6.4</v>
      </c>
      <c r="C1679">
        <v>0.46400000000000002</v>
      </c>
      <c r="D1679">
        <f>COUNTIF(IMDB_Movies_Cleaned_Dataset!A:A,insights!A1679)</f>
        <v>1</v>
      </c>
    </row>
    <row r="1680" spans="1:4">
      <c r="A1680" t="s">
        <v>3740</v>
      </c>
      <c r="B1680">
        <f>AVERAGEIF(IMDB_Movies_Cleaned_Dataset!A:A,insights!A1680,IMDB_Movies_Cleaned_Dataset!I:I)</f>
        <v>6.5</v>
      </c>
      <c r="C1680">
        <v>0.504</v>
      </c>
      <c r="D1680">
        <f>COUNTIF(IMDB_Movies_Cleaned_Dataset!A:A,insights!A1680)</f>
        <v>1</v>
      </c>
    </row>
    <row r="1681" spans="1:4">
      <c r="A1681" t="s">
        <v>3743</v>
      </c>
      <c r="B1681">
        <f>AVERAGEIF(IMDB_Movies_Cleaned_Dataset!A:A,insights!A1681,IMDB_Movies_Cleaned_Dataset!I:I)</f>
        <v>4.5999999999999996</v>
      </c>
      <c r="C1681">
        <v>5.8999999999999997E-2</v>
      </c>
      <c r="D1681">
        <f>COUNTIF(IMDB_Movies_Cleaned_Dataset!A:A,insights!A1681)</f>
        <v>1</v>
      </c>
    </row>
    <row r="1682" spans="1:4">
      <c r="A1682" t="s">
        <v>3734</v>
      </c>
      <c r="B1682">
        <f>AVERAGEIF(IMDB_Movies_Cleaned_Dataset!A:A,insights!A1682,IMDB_Movies_Cleaned_Dataset!I:I)</f>
        <v>6.8</v>
      </c>
      <c r="C1682">
        <v>0.63800000000000001</v>
      </c>
      <c r="D1682">
        <f>COUNTIF(IMDB_Movies_Cleaned_Dataset!A:A,insights!A1682)</f>
        <v>1</v>
      </c>
    </row>
    <row r="1683" spans="1:4">
      <c r="A1683" t="s">
        <v>3228</v>
      </c>
      <c r="B1683">
        <f>AVERAGEIF(IMDB_Movies_Cleaned_Dataset!A:A,insights!A1683,IMDB_Movies_Cleaned_Dataset!I:I)</f>
        <v>5.9</v>
      </c>
      <c r="C1683">
        <v>0.27100000000000002</v>
      </c>
      <c r="D1683">
        <f>COUNTIF(IMDB_Movies_Cleaned_Dataset!A:A,insights!A1683)</f>
        <v>1</v>
      </c>
    </row>
    <row r="1684" spans="1:4">
      <c r="A1684" t="s">
        <v>3622</v>
      </c>
      <c r="B1684">
        <f>AVERAGEIF(IMDB_Movies_Cleaned_Dataset!A:A,insights!A1684,IMDB_Movies_Cleaned_Dataset!I:I)</f>
        <v>7.1</v>
      </c>
      <c r="C1684">
        <v>0.77200000000000002</v>
      </c>
      <c r="D1684">
        <f>COUNTIF(IMDB_Movies_Cleaned_Dataset!A:A,insights!A1684)</f>
        <v>1</v>
      </c>
    </row>
    <row r="1685" spans="1:4">
      <c r="A1685" t="s">
        <v>3731</v>
      </c>
      <c r="B1685">
        <f>AVERAGEIF(IMDB_Movies_Cleaned_Dataset!A:A,insights!A1685,IMDB_Movies_Cleaned_Dataset!I:I)</f>
        <v>6.2</v>
      </c>
      <c r="C1685">
        <v>0.39100000000000001</v>
      </c>
      <c r="D1685">
        <f>COUNTIF(IMDB_Movies_Cleaned_Dataset!A:A,insights!A1685)</f>
        <v>1</v>
      </c>
    </row>
    <row r="1686" spans="1:4">
      <c r="A1686" t="s">
        <v>3270</v>
      </c>
      <c r="B1686">
        <f>AVERAGEIF(IMDB_Movies_Cleaned_Dataset!A:A,insights!A1686,IMDB_Movies_Cleaned_Dataset!I:I)</f>
        <v>7.7</v>
      </c>
      <c r="C1686">
        <v>0.94</v>
      </c>
      <c r="D1686">
        <f>COUNTIF(IMDB_Movies_Cleaned_Dataset!A:A,insights!A1686)</f>
        <v>1</v>
      </c>
    </row>
    <row r="1687" spans="1:4">
      <c r="A1687" t="s">
        <v>3161</v>
      </c>
      <c r="B1687">
        <f>AVERAGEIF(IMDB_Movies_Cleaned_Dataset!A:A,insights!A1687,IMDB_Movies_Cleaned_Dataset!I:I)</f>
        <v>7.5</v>
      </c>
      <c r="C1687">
        <v>0.89300000000000002</v>
      </c>
      <c r="D1687">
        <f>COUNTIF(IMDB_Movies_Cleaned_Dataset!A:A,insights!A1687)</f>
        <v>1</v>
      </c>
    </row>
    <row r="1688" spans="1:4">
      <c r="A1688" t="s">
        <v>5799</v>
      </c>
      <c r="B1688">
        <f>AVERAGEIF(IMDB_Movies_Cleaned_Dataset!A:A,insights!A1688,IMDB_Movies_Cleaned_Dataset!I:I)</f>
        <v>7.6</v>
      </c>
      <c r="C1688">
        <v>0.91500000000000004</v>
      </c>
      <c r="D1688">
        <f>COUNTIF(IMDB_Movies_Cleaned_Dataset!A:A,insights!A1688)</f>
        <v>1</v>
      </c>
    </row>
    <row r="1689" spans="1:4">
      <c r="A1689" t="s">
        <v>442</v>
      </c>
      <c r="B1689">
        <f>AVERAGEIF(IMDB_Movies_Cleaned_Dataset!A:A,insights!A1689,IMDB_Movies_Cleaned_Dataset!I:I)</f>
        <v>6.3</v>
      </c>
      <c r="C1689">
        <v>0.42299999999999999</v>
      </c>
      <c r="D1689">
        <f>COUNTIF(IMDB_Movies_Cleaned_Dataset!A:A,insights!A1689)</f>
        <v>1</v>
      </c>
    </row>
    <row r="1690" spans="1:4">
      <c r="A1690" t="s">
        <v>3629</v>
      </c>
      <c r="B1690">
        <f>AVERAGEIF(IMDB_Movies_Cleaned_Dataset!A:A,insights!A1690,IMDB_Movies_Cleaned_Dataset!I:I)</f>
        <v>4.7</v>
      </c>
      <c r="C1690">
        <v>6.6000000000000003E-2</v>
      </c>
      <c r="D1690">
        <f>COUNTIF(IMDB_Movies_Cleaned_Dataset!A:A,insights!A1690)</f>
        <v>1</v>
      </c>
    </row>
    <row r="1691" spans="1:4">
      <c r="A1691" t="s">
        <v>3442</v>
      </c>
      <c r="B1691">
        <f>AVERAGEIF(IMDB_Movies_Cleaned_Dataset!A:A,insights!A1691,IMDB_Movies_Cleaned_Dataset!I:I)</f>
        <v>7.2</v>
      </c>
      <c r="C1691">
        <v>0.81200000000000006</v>
      </c>
      <c r="D1691">
        <f>COUNTIF(IMDB_Movies_Cleaned_Dataset!A:A,insights!A1691)</f>
        <v>1</v>
      </c>
    </row>
    <row r="1692" spans="1:4">
      <c r="A1692" t="s">
        <v>3579</v>
      </c>
      <c r="B1692">
        <f>AVERAGEIF(IMDB_Movies_Cleaned_Dataset!A:A,insights!A1692,IMDB_Movies_Cleaned_Dataset!I:I)</f>
        <v>5.0999999999999996</v>
      </c>
      <c r="C1692">
        <v>9.7000000000000003E-2</v>
      </c>
      <c r="D1692">
        <f>COUNTIF(IMDB_Movies_Cleaned_Dataset!A:A,insights!A1692)</f>
        <v>1</v>
      </c>
    </row>
    <row r="1693" spans="1:4">
      <c r="A1693" t="s">
        <v>3683</v>
      </c>
      <c r="B1693">
        <f>AVERAGEIF(IMDB_Movies_Cleaned_Dataset!A:A,insights!A1693,IMDB_Movies_Cleaned_Dataset!I:I)</f>
        <v>6.9</v>
      </c>
      <c r="C1693">
        <v>0.68200000000000005</v>
      </c>
      <c r="D1693">
        <f>COUNTIF(IMDB_Movies_Cleaned_Dataset!A:A,insights!A1693)</f>
        <v>1</v>
      </c>
    </row>
    <row r="1694" spans="1:4">
      <c r="A1694" t="s">
        <v>3518</v>
      </c>
      <c r="B1694">
        <f>AVERAGEIF(IMDB_Movies_Cleaned_Dataset!A:A,insights!A1694,IMDB_Movies_Cleaned_Dataset!I:I)</f>
        <v>7</v>
      </c>
      <c r="C1694">
        <v>0.72299999999999998</v>
      </c>
      <c r="D1694">
        <f>COUNTIF(IMDB_Movies_Cleaned_Dataset!A:A,insights!A1694)</f>
        <v>1</v>
      </c>
    </row>
    <row r="1695" spans="1:4">
      <c r="A1695" t="s">
        <v>3199</v>
      </c>
      <c r="B1695">
        <f>AVERAGEIF(IMDB_Movies_Cleaned_Dataset!A:A,insights!A1695,IMDB_Movies_Cleaned_Dataset!I:I)</f>
        <v>6.3</v>
      </c>
      <c r="C1695">
        <v>0.42299999999999999</v>
      </c>
      <c r="D1695">
        <f>COUNTIF(IMDB_Movies_Cleaned_Dataset!A:A,insights!A1695)</f>
        <v>1</v>
      </c>
    </row>
    <row r="1696" spans="1:4">
      <c r="A1696" t="s">
        <v>4617</v>
      </c>
      <c r="B1696">
        <f>AVERAGEIF(IMDB_Movies_Cleaned_Dataset!A:A,insights!A1696,IMDB_Movies_Cleaned_Dataset!I:I)</f>
        <v>6.1</v>
      </c>
      <c r="C1696">
        <v>0.35099999999999998</v>
      </c>
      <c r="D1696">
        <f>COUNTIF(IMDB_Movies_Cleaned_Dataset!A:A,insights!A1696)</f>
        <v>1</v>
      </c>
    </row>
    <row r="1697" spans="1:4">
      <c r="A1697" t="s">
        <v>3711</v>
      </c>
      <c r="B1697">
        <f>AVERAGEIF(IMDB_Movies_Cleaned_Dataset!A:A,insights!A1697,IMDB_Movies_Cleaned_Dataset!I:I)</f>
        <v>7.2</v>
      </c>
      <c r="C1697">
        <v>0.81200000000000006</v>
      </c>
      <c r="D1697">
        <f>COUNTIF(IMDB_Movies_Cleaned_Dataset!A:A,insights!A1697)</f>
        <v>1</v>
      </c>
    </row>
    <row r="1698" spans="1:4">
      <c r="A1698" t="s">
        <v>3669</v>
      </c>
      <c r="B1698">
        <f>AVERAGEIF(IMDB_Movies_Cleaned_Dataset!A:A,insights!A1698,IMDB_Movies_Cleaned_Dataset!I:I)</f>
        <v>7.8</v>
      </c>
      <c r="C1698">
        <v>0.95799999999999996</v>
      </c>
      <c r="D1698">
        <f>COUNTIF(IMDB_Movies_Cleaned_Dataset!A:A,insights!A1698)</f>
        <v>1</v>
      </c>
    </row>
    <row r="1699" spans="1:4">
      <c r="A1699" t="s">
        <v>3072</v>
      </c>
      <c r="B1699">
        <f>AVERAGEIF(IMDB_Movies_Cleaned_Dataset!A:A,insights!A1699,IMDB_Movies_Cleaned_Dataset!I:I)</f>
        <v>4.7</v>
      </c>
      <c r="C1699">
        <v>6.6000000000000003E-2</v>
      </c>
      <c r="D1699">
        <f>COUNTIF(IMDB_Movies_Cleaned_Dataset!A:A,insights!A1699)</f>
        <v>1</v>
      </c>
    </row>
    <row r="1700" spans="1:4">
      <c r="A1700" t="s">
        <v>2734</v>
      </c>
      <c r="B1700">
        <f>AVERAGEIF(IMDB_Movies_Cleaned_Dataset!A:A,insights!A1700,IMDB_Movies_Cleaned_Dataset!I:I)</f>
        <v>6.6</v>
      </c>
      <c r="C1700">
        <v>0.55300000000000005</v>
      </c>
      <c r="D1700">
        <f>COUNTIF(IMDB_Movies_Cleaned_Dataset!A:A,insights!A1700)</f>
        <v>1</v>
      </c>
    </row>
    <row r="1701" spans="1:4">
      <c r="A1701" t="s">
        <v>3427</v>
      </c>
      <c r="B1701">
        <f>AVERAGEIF(IMDB_Movies_Cleaned_Dataset!A:A,insights!A1701,IMDB_Movies_Cleaned_Dataset!I:I)</f>
        <v>6.9</v>
      </c>
      <c r="C1701">
        <v>0.68200000000000005</v>
      </c>
      <c r="D1701">
        <f>COUNTIF(IMDB_Movies_Cleaned_Dataset!A:A,insights!A1701)</f>
        <v>2</v>
      </c>
    </row>
    <row r="1702" spans="1:4">
      <c r="A1702" t="s">
        <v>3687</v>
      </c>
      <c r="B1702">
        <f>AVERAGEIF(IMDB_Movies_Cleaned_Dataset!A:A,insights!A1702,IMDB_Movies_Cleaned_Dataset!I:I)</f>
        <v>7.6</v>
      </c>
      <c r="C1702">
        <v>0.91500000000000004</v>
      </c>
      <c r="D1702">
        <f>COUNTIF(IMDB_Movies_Cleaned_Dataset!A:A,insights!A1702)</f>
        <v>1</v>
      </c>
    </row>
    <row r="1703" spans="1:4">
      <c r="A1703" t="s">
        <v>3651</v>
      </c>
      <c r="B1703">
        <f>AVERAGEIF(IMDB_Movies_Cleaned_Dataset!A:A,insights!A1703,IMDB_Movies_Cleaned_Dataset!I:I)</f>
        <v>8.1</v>
      </c>
      <c r="C1703">
        <v>0.98099999999999998</v>
      </c>
      <c r="D1703">
        <f>COUNTIF(IMDB_Movies_Cleaned_Dataset!A:A,insights!A1703)</f>
        <v>1</v>
      </c>
    </row>
    <row r="1704" spans="1:4">
      <c r="A1704" t="s">
        <v>3656</v>
      </c>
      <c r="B1704">
        <f>AVERAGEIF(IMDB_Movies_Cleaned_Dataset!A:A,insights!A1704,IMDB_Movies_Cleaned_Dataset!I:I)</f>
        <v>6.6</v>
      </c>
      <c r="C1704">
        <v>0.55300000000000005</v>
      </c>
      <c r="D1704">
        <f>COUNTIF(IMDB_Movies_Cleaned_Dataset!A:A,insights!A1704)</f>
        <v>1</v>
      </c>
    </row>
    <row r="1705" spans="1:4">
      <c r="A1705" t="s">
        <v>3689</v>
      </c>
      <c r="B1705">
        <f>AVERAGEIF(IMDB_Movies_Cleaned_Dataset!A:A,insights!A1705,IMDB_Movies_Cleaned_Dataset!I:I)</f>
        <v>4.8</v>
      </c>
      <c r="C1705">
        <v>7.3999999999999996E-2</v>
      </c>
      <c r="D1705">
        <f>COUNTIF(IMDB_Movies_Cleaned_Dataset!A:A,insights!A1705)</f>
        <v>1</v>
      </c>
    </row>
    <row r="1706" spans="1:4">
      <c r="A1706" t="s">
        <v>3574</v>
      </c>
      <c r="B1706">
        <f>AVERAGEIF(IMDB_Movies_Cleaned_Dataset!A:A,insights!A1706,IMDB_Movies_Cleaned_Dataset!I:I)</f>
        <v>6.4</v>
      </c>
      <c r="C1706">
        <v>0.46400000000000002</v>
      </c>
      <c r="D1706">
        <f>COUNTIF(IMDB_Movies_Cleaned_Dataset!A:A,insights!A1706)</f>
        <v>1</v>
      </c>
    </row>
    <row r="1707" spans="1:4">
      <c r="A1707" t="s">
        <v>3281</v>
      </c>
      <c r="B1707">
        <f>AVERAGEIF(IMDB_Movies_Cleaned_Dataset!A:A,insights!A1707,IMDB_Movies_Cleaned_Dataset!I:I)</f>
        <v>6.5</v>
      </c>
      <c r="C1707">
        <v>0.504</v>
      </c>
      <c r="D1707">
        <f>COUNTIF(IMDB_Movies_Cleaned_Dataset!A:A,insights!A1707)</f>
        <v>1</v>
      </c>
    </row>
    <row r="1708" spans="1:4">
      <c r="A1708" t="s">
        <v>3429</v>
      </c>
      <c r="B1708">
        <f>AVERAGEIF(IMDB_Movies_Cleaned_Dataset!A:A,insights!A1708,IMDB_Movies_Cleaned_Dataset!I:I)</f>
        <v>6.7</v>
      </c>
      <c r="C1708">
        <v>0.6</v>
      </c>
      <c r="D1708">
        <f>COUNTIF(IMDB_Movies_Cleaned_Dataset!A:A,insights!A1708)</f>
        <v>1</v>
      </c>
    </row>
    <row r="1709" spans="1:4">
      <c r="A1709" t="s">
        <v>3607</v>
      </c>
      <c r="B1709">
        <f>AVERAGEIF(IMDB_Movies_Cleaned_Dataset!A:A,insights!A1709,IMDB_Movies_Cleaned_Dataset!I:I)</f>
        <v>6.4</v>
      </c>
      <c r="C1709">
        <v>0.46400000000000002</v>
      </c>
      <c r="D1709">
        <f>COUNTIF(IMDB_Movies_Cleaned_Dataset!A:A,insights!A1709)</f>
        <v>1</v>
      </c>
    </row>
    <row r="1710" spans="1:4">
      <c r="A1710" t="s">
        <v>3613</v>
      </c>
      <c r="B1710">
        <f>AVERAGEIF(IMDB_Movies_Cleaned_Dataset!A:A,insights!A1710,IMDB_Movies_Cleaned_Dataset!I:I)</f>
        <v>7</v>
      </c>
      <c r="C1710">
        <v>0.72299999999999998</v>
      </c>
      <c r="D1710">
        <f>COUNTIF(IMDB_Movies_Cleaned_Dataset!A:A,insights!A1710)</f>
        <v>1</v>
      </c>
    </row>
    <row r="1711" spans="1:4">
      <c r="A1711" t="s">
        <v>3117</v>
      </c>
      <c r="B1711">
        <f>AVERAGEIF(IMDB_Movies_Cleaned_Dataset!A:A,insights!A1711,IMDB_Movies_Cleaned_Dataset!I:I)</f>
        <v>6.7</v>
      </c>
      <c r="C1711">
        <v>0.6</v>
      </c>
      <c r="D1711">
        <f>COUNTIF(IMDB_Movies_Cleaned_Dataset!A:A,insights!A1711)</f>
        <v>1</v>
      </c>
    </row>
    <row r="1712" spans="1:4">
      <c r="A1712" t="s">
        <v>3672</v>
      </c>
      <c r="B1712">
        <f>AVERAGEIF(IMDB_Movies_Cleaned_Dataset!A:A,insights!A1712,IMDB_Movies_Cleaned_Dataset!I:I)</f>
        <v>6.3</v>
      </c>
      <c r="C1712">
        <v>0.42299999999999999</v>
      </c>
      <c r="D1712">
        <f>COUNTIF(IMDB_Movies_Cleaned_Dataset!A:A,insights!A1712)</f>
        <v>1</v>
      </c>
    </row>
    <row r="1713" spans="1:4">
      <c r="A1713" t="s">
        <v>3638</v>
      </c>
      <c r="B1713">
        <f>AVERAGEIF(IMDB_Movies_Cleaned_Dataset!A:A,insights!A1713,IMDB_Movies_Cleaned_Dataset!I:I)</f>
        <v>7.5</v>
      </c>
      <c r="C1713">
        <v>0.89300000000000002</v>
      </c>
      <c r="D1713">
        <f>COUNTIF(IMDB_Movies_Cleaned_Dataset!A:A,insights!A1713)</f>
        <v>1</v>
      </c>
    </row>
    <row r="1714" spans="1:4">
      <c r="A1714" t="s">
        <v>3393</v>
      </c>
      <c r="B1714">
        <f>AVERAGEIF(IMDB_Movies_Cleaned_Dataset!A:A,insights!A1714,IMDB_Movies_Cleaned_Dataset!I:I)</f>
        <v>7</v>
      </c>
      <c r="C1714">
        <v>0.72299999999999998</v>
      </c>
      <c r="D1714">
        <f>COUNTIF(IMDB_Movies_Cleaned_Dataset!A:A,insights!A1714)</f>
        <v>1</v>
      </c>
    </row>
    <row r="1715" spans="1:4">
      <c r="A1715" t="s">
        <v>3535</v>
      </c>
      <c r="B1715">
        <f>AVERAGEIF(IMDB_Movies_Cleaned_Dataset!A:A,insights!A1715,IMDB_Movies_Cleaned_Dataset!I:I)</f>
        <v>7.2</v>
      </c>
      <c r="C1715">
        <v>0.81200000000000006</v>
      </c>
      <c r="D1715">
        <f>COUNTIF(IMDB_Movies_Cleaned_Dataset!A:A,insights!A1715)</f>
        <v>1</v>
      </c>
    </row>
    <row r="1716" spans="1:4">
      <c r="A1716" t="s">
        <v>3231</v>
      </c>
      <c r="B1716">
        <f>AVERAGEIF(IMDB_Movies_Cleaned_Dataset!A:A,insights!A1716,IMDB_Movies_Cleaned_Dataset!I:I)</f>
        <v>6.4</v>
      </c>
      <c r="C1716">
        <v>0.46400000000000002</v>
      </c>
      <c r="D1716">
        <f>COUNTIF(IMDB_Movies_Cleaned_Dataset!A:A,insights!A1716)</f>
        <v>1</v>
      </c>
    </row>
    <row r="1717" spans="1:4">
      <c r="A1717" t="s">
        <v>3603</v>
      </c>
      <c r="B1717">
        <f>AVERAGEIF(IMDB_Movies_Cleaned_Dataset!A:A,insights!A1717,IMDB_Movies_Cleaned_Dataset!I:I)</f>
        <v>6.9</v>
      </c>
      <c r="C1717">
        <v>0.68200000000000005</v>
      </c>
      <c r="D1717">
        <f>COUNTIF(IMDB_Movies_Cleaned_Dataset!A:A,insights!A1717)</f>
        <v>1</v>
      </c>
    </row>
    <row r="1718" spans="1:4">
      <c r="A1718" t="s">
        <v>3581</v>
      </c>
      <c r="B1718">
        <f>AVERAGEIF(IMDB_Movies_Cleaned_Dataset!A:A,insights!A1718,IMDB_Movies_Cleaned_Dataset!I:I)</f>
        <v>7.5</v>
      </c>
      <c r="C1718">
        <v>0.89300000000000002</v>
      </c>
      <c r="D1718">
        <f>COUNTIF(IMDB_Movies_Cleaned_Dataset!A:A,insights!A1718)</f>
        <v>1</v>
      </c>
    </row>
    <row r="1719" spans="1:4">
      <c r="A1719" t="s">
        <v>3659</v>
      </c>
      <c r="B1719">
        <f>AVERAGEIF(IMDB_Movies_Cleaned_Dataset!A:A,insights!A1719,IMDB_Movies_Cleaned_Dataset!I:I)</f>
        <v>7.7</v>
      </c>
      <c r="C1719">
        <v>0.94</v>
      </c>
      <c r="D1719">
        <f>COUNTIF(IMDB_Movies_Cleaned_Dataset!A:A,insights!A1719)</f>
        <v>1</v>
      </c>
    </row>
    <row r="1720" spans="1:4">
      <c r="A1720" t="s">
        <v>3411</v>
      </c>
      <c r="B1720">
        <f>AVERAGEIF(IMDB_Movies_Cleaned_Dataset!A:A,insights!A1720,IMDB_Movies_Cleaned_Dataset!I:I)</f>
        <v>8.5</v>
      </c>
      <c r="C1720">
        <v>0.996</v>
      </c>
      <c r="D1720">
        <f>COUNTIF(IMDB_Movies_Cleaned_Dataset!A:A,insights!A1720)</f>
        <v>1</v>
      </c>
    </row>
    <row r="1721" spans="1:4">
      <c r="A1721" t="s">
        <v>3479</v>
      </c>
      <c r="B1721">
        <f>AVERAGEIF(IMDB_Movies_Cleaned_Dataset!A:A,insights!A1721,IMDB_Movies_Cleaned_Dataset!I:I)</f>
        <v>7.7</v>
      </c>
      <c r="C1721">
        <v>0.94</v>
      </c>
      <c r="D1721">
        <f>COUNTIF(IMDB_Movies_Cleaned_Dataset!A:A,insights!A1721)</f>
        <v>1</v>
      </c>
    </row>
    <row r="1722" spans="1:4">
      <c r="A1722" t="s">
        <v>3337</v>
      </c>
      <c r="B1722">
        <f>AVERAGEIF(IMDB_Movies_Cleaned_Dataset!A:A,insights!A1722,IMDB_Movies_Cleaned_Dataset!I:I)</f>
        <v>7</v>
      </c>
      <c r="C1722">
        <v>0.72299999999999998</v>
      </c>
      <c r="D1722">
        <f>COUNTIF(IMDB_Movies_Cleaned_Dataset!A:A,insights!A1722)</f>
        <v>1</v>
      </c>
    </row>
    <row r="1723" spans="1:4">
      <c r="A1723" t="s">
        <v>2327</v>
      </c>
      <c r="B1723">
        <f>AVERAGEIF(IMDB_Movies_Cleaned_Dataset!A:A,insights!A1723,IMDB_Movies_Cleaned_Dataset!I:I)</f>
        <v>5.5</v>
      </c>
      <c r="C1723">
        <v>0.17699999999999999</v>
      </c>
      <c r="D1723">
        <f>COUNTIF(IMDB_Movies_Cleaned_Dataset!A:A,insights!A1723)</f>
        <v>1</v>
      </c>
    </row>
    <row r="1724" spans="1:4">
      <c r="A1724" t="s">
        <v>3911</v>
      </c>
      <c r="B1724">
        <f>AVERAGEIF(IMDB_Movies_Cleaned_Dataset!A:A,insights!A1724,IMDB_Movies_Cleaned_Dataset!I:I)</f>
        <v>7.3</v>
      </c>
      <c r="C1724">
        <v>0.84899999999999998</v>
      </c>
      <c r="D1724">
        <f>COUNTIF(IMDB_Movies_Cleaned_Dataset!A:A,insights!A1724)</f>
        <v>1</v>
      </c>
    </row>
    <row r="1725" spans="1:4">
      <c r="A1725" t="s">
        <v>3588</v>
      </c>
      <c r="B1725">
        <f>AVERAGEIF(IMDB_Movies_Cleaned_Dataset!A:A,insights!A1725,IMDB_Movies_Cleaned_Dataset!I:I)</f>
        <v>7.4</v>
      </c>
      <c r="C1725">
        <v>0.875</v>
      </c>
      <c r="D1725">
        <f>COUNTIF(IMDB_Movies_Cleaned_Dataset!A:A,insights!A1725)</f>
        <v>1</v>
      </c>
    </row>
    <row r="1726" spans="1:4">
      <c r="A1726" t="s">
        <v>3648</v>
      </c>
      <c r="B1726">
        <f>AVERAGEIF(IMDB_Movies_Cleaned_Dataset!A:A,insights!A1726,IMDB_Movies_Cleaned_Dataset!I:I)</f>
        <v>7</v>
      </c>
      <c r="C1726">
        <v>0.72299999999999998</v>
      </c>
      <c r="D1726">
        <f>COUNTIF(IMDB_Movies_Cleaned_Dataset!A:A,insights!A1726)</f>
        <v>1</v>
      </c>
    </row>
    <row r="1727" spans="1:4">
      <c r="A1727" t="s">
        <v>3646</v>
      </c>
      <c r="B1727">
        <f>AVERAGEIF(IMDB_Movies_Cleaned_Dataset!A:A,insights!A1727,IMDB_Movies_Cleaned_Dataset!I:I)</f>
        <v>7.1</v>
      </c>
      <c r="C1727">
        <v>0.77200000000000002</v>
      </c>
      <c r="D1727">
        <f>COUNTIF(IMDB_Movies_Cleaned_Dataset!A:A,insights!A1727)</f>
        <v>1</v>
      </c>
    </row>
    <row r="1728" spans="1:4">
      <c r="A1728" t="s">
        <v>3318</v>
      </c>
      <c r="B1728">
        <f>AVERAGEIF(IMDB_Movies_Cleaned_Dataset!A:A,insights!A1728,IMDB_Movies_Cleaned_Dataset!I:I)</f>
        <v>6.7</v>
      </c>
      <c r="C1728">
        <v>0.6</v>
      </c>
      <c r="D1728">
        <f>COUNTIF(IMDB_Movies_Cleaned_Dataset!A:A,insights!A1728)</f>
        <v>1</v>
      </c>
    </row>
    <row r="1729" spans="1:4">
      <c r="A1729" t="s">
        <v>1900</v>
      </c>
      <c r="B1729">
        <f>AVERAGEIF(IMDB_Movies_Cleaned_Dataset!A:A,insights!A1729,IMDB_Movies_Cleaned_Dataset!I:I)</f>
        <v>4.2</v>
      </c>
      <c r="C1729">
        <v>4.2999999999999997E-2</v>
      </c>
      <c r="D1729">
        <f>COUNTIF(IMDB_Movies_Cleaned_Dataset!A:A,insights!A1729)</f>
        <v>1</v>
      </c>
    </row>
    <row r="1730" spans="1:4">
      <c r="A1730" t="s">
        <v>2938</v>
      </c>
      <c r="B1730">
        <f>AVERAGEIF(IMDB_Movies_Cleaned_Dataset!A:A,insights!A1730,IMDB_Movies_Cleaned_Dataset!I:I)</f>
        <v>7</v>
      </c>
      <c r="C1730">
        <v>0.72299999999999998</v>
      </c>
      <c r="D1730">
        <f>COUNTIF(IMDB_Movies_Cleaned_Dataset!A:A,insights!A1730)</f>
        <v>1</v>
      </c>
    </row>
    <row r="1731" spans="1:4">
      <c r="A1731" t="s">
        <v>3562</v>
      </c>
      <c r="B1731">
        <f>AVERAGEIF(IMDB_Movies_Cleaned_Dataset!A:A,insights!A1731,IMDB_Movies_Cleaned_Dataset!I:I)</f>
        <v>7</v>
      </c>
      <c r="C1731">
        <v>0.72299999999999998</v>
      </c>
      <c r="D1731">
        <f>COUNTIF(IMDB_Movies_Cleaned_Dataset!A:A,insights!A1731)</f>
        <v>1</v>
      </c>
    </row>
    <row r="1732" spans="1:4">
      <c r="A1732" t="s">
        <v>3643</v>
      </c>
      <c r="B1732">
        <f>AVERAGEIF(IMDB_Movies_Cleaned_Dataset!A:A,insights!A1732,IMDB_Movies_Cleaned_Dataset!I:I)</f>
        <v>6.8</v>
      </c>
      <c r="C1732">
        <v>0.63800000000000001</v>
      </c>
      <c r="D1732">
        <f>COUNTIF(IMDB_Movies_Cleaned_Dataset!A:A,insights!A1732)</f>
        <v>1</v>
      </c>
    </row>
    <row r="1733" spans="1:4">
      <c r="A1733" t="s">
        <v>3464</v>
      </c>
      <c r="B1733">
        <f>AVERAGEIF(IMDB_Movies_Cleaned_Dataset!A:A,insights!A1733,IMDB_Movies_Cleaned_Dataset!I:I)</f>
        <v>5.3</v>
      </c>
      <c r="C1733">
        <v>0.13</v>
      </c>
      <c r="D1733">
        <f>COUNTIF(IMDB_Movies_Cleaned_Dataset!A:A,insights!A1733)</f>
        <v>1</v>
      </c>
    </row>
    <row r="1734" spans="1:4">
      <c r="A1734" t="s">
        <v>3599</v>
      </c>
      <c r="B1734">
        <f>AVERAGEIF(IMDB_Movies_Cleaned_Dataset!A:A,insights!A1734,IMDB_Movies_Cleaned_Dataset!I:I)</f>
        <v>5.6</v>
      </c>
      <c r="C1734">
        <v>0.19700000000000001</v>
      </c>
      <c r="D1734">
        <f>COUNTIF(IMDB_Movies_Cleaned_Dataset!A:A,insights!A1734)</f>
        <v>1</v>
      </c>
    </row>
    <row r="1735" spans="1:4">
      <c r="A1735" t="s">
        <v>3609</v>
      </c>
      <c r="B1735">
        <f>AVERAGEIF(IMDB_Movies_Cleaned_Dataset!A:A,insights!A1735,IMDB_Movies_Cleaned_Dataset!I:I)</f>
        <v>5.6</v>
      </c>
      <c r="C1735">
        <v>0.19700000000000001</v>
      </c>
      <c r="D1735">
        <f>COUNTIF(IMDB_Movies_Cleaned_Dataset!A:A,insights!A1735)</f>
        <v>1</v>
      </c>
    </row>
    <row r="1736" spans="1:4">
      <c r="A1736" t="s">
        <v>3488</v>
      </c>
      <c r="B1736">
        <f>AVERAGEIF(IMDB_Movies_Cleaned_Dataset!A:A,insights!A1736,IMDB_Movies_Cleaned_Dataset!I:I)</f>
        <v>6.3</v>
      </c>
      <c r="C1736">
        <v>0.42299999999999999</v>
      </c>
      <c r="D1736">
        <f>COUNTIF(IMDB_Movies_Cleaned_Dataset!A:A,insights!A1736)</f>
        <v>1</v>
      </c>
    </row>
    <row r="1737" spans="1:4">
      <c r="A1737" t="s">
        <v>3521</v>
      </c>
      <c r="B1737">
        <f>AVERAGEIF(IMDB_Movies_Cleaned_Dataset!A:A,insights!A1737,IMDB_Movies_Cleaned_Dataset!I:I)</f>
        <v>7.6</v>
      </c>
      <c r="C1737">
        <v>0.91500000000000004</v>
      </c>
      <c r="D1737">
        <f>COUNTIF(IMDB_Movies_Cleaned_Dataset!A:A,insights!A1737)</f>
        <v>1</v>
      </c>
    </row>
    <row r="1738" spans="1:4">
      <c r="A1738" t="s">
        <v>3525</v>
      </c>
      <c r="B1738">
        <f>AVERAGEIF(IMDB_Movies_Cleaned_Dataset!A:A,insights!A1738,IMDB_Movies_Cleaned_Dataset!I:I)</f>
        <v>4.0999999999999996</v>
      </c>
      <c r="C1738">
        <v>3.5000000000000003E-2</v>
      </c>
      <c r="D1738">
        <f>COUNTIF(IMDB_Movies_Cleaned_Dataset!A:A,insights!A1738)</f>
        <v>1</v>
      </c>
    </row>
    <row r="1739" spans="1:4">
      <c r="A1739" t="s">
        <v>3597</v>
      </c>
      <c r="B1739">
        <f>AVERAGEIF(IMDB_Movies_Cleaned_Dataset!A:A,insights!A1739,IMDB_Movies_Cleaned_Dataset!I:I)</f>
        <v>6.7</v>
      </c>
      <c r="C1739">
        <v>0.6</v>
      </c>
      <c r="D1739">
        <f>COUNTIF(IMDB_Movies_Cleaned_Dataset!A:A,insights!A1739)</f>
        <v>1</v>
      </c>
    </row>
    <row r="1740" spans="1:4">
      <c r="A1740" t="s">
        <v>3568</v>
      </c>
      <c r="B1740">
        <f>AVERAGEIF(IMDB_Movies_Cleaned_Dataset!A:A,insights!A1740,IMDB_Movies_Cleaned_Dataset!I:I)</f>
        <v>6.2</v>
      </c>
      <c r="C1740">
        <v>0.39100000000000001</v>
      </c>
      <c r="D1740">
        <f>COUNTIF(IMDB_Movies_Cleaned_Dataset!A:A,insights!A1740)</f>
        <v>1</v>
      </c>
    </row>
    <row r="1741" spans="1:4">
      <c r="A1741" t="s">
        <v>3425</v>
      </c>
      <c r="B1741">
        <f>AVERAGEIF(IMDB_Movies_Cleaned_Dataset!A:A,insights!A1741,IMDB_Movies_Cleaned_Dataset!I:I)</f>
        <v>7.5</v>
      </c>
      <c r="C1741">
        <v>0.89300000000000002</v>
      </c>
      <c r="D1741">
        <f>COUNTIF(IMDB_Movies_Cleaned_Dataset!A:A,insights!A1741)</f>
        <v>1</v>
      </c>
    </row>
    <row r="1742" spans="1:4">
      <c r="A1742" t="s">
        <v>3872</v>
      </c>
      <c r="B1742">
        <f>AVERAGEIF(IMDB_Movies_Cleaned_Dataset!A:A,insights!A1742,IMDB_Movies_Cleaned_Dataset!I:I)</f>
        <v>7.4</v>
      </c>
      <c r="C1742">
        <v>0.875</v>
      </c>
      <c r="D1742">
        <f>COUNTIF(IMDB_Movies_Cleaned_Dataset!A:A,insights!A1742)</f>
        <v>1</v>
      </c>
    </row>
    <row r="1743" spans="1:4">
      <c r="A1743" t="s">
        <v>3471</v>
      </c>
      <c r="B1743">
        <f>AVERAGEIF(IMDB_Movies_Cleaned_Dataset!A:A,insights!A1743,IMDB_Movies_Cleaned_Dataset!I:I)</f>
        <v>7</v>
      </c>
      <c r="C1743">
        <v>0.72299999999999998</v>
      </c>
      <c r="D1743">
        <f>COUNTIF(IMDB_Movies_Cleaned_Dataset!A:A,insights!A1743)</f>
        <v>1</v>
      </c>
    </row>
    <row r="1744" spans="1:4">
      <c r="A1744" t="s">
        <v>3564</v>
      </c>
      <c r="B1744">
        <f>AVERAGEIF(IMDB_Movies_Cleaned_Dataset!A:A,insights!A1744,IMDB_Movies_Cleaned_Dataset!I:I)</f>
        <v>6.3</v>
      </c>
      <c r="C1744">
        <v>0.42299999999999999</v>
      </c>
      <c r="D1744">
        <f>COUNTIF(IMDB_Movies_Cleaned_Dataset!A:A,insights!A1744)</f>
        <v>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2024-04-09T14:21:29Z</dcterms:created>
  <dcterms:modified xsi:type="dcterms:W3CDTF">2024-04-10T15:55:38Z</dcterms:modified>
  <cp:category/>
  <cp:contentStatus/>
</cp:coreProperties>
</file>