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Hardik\Hardik VIT\MS-Excel\"/>
    </mc:Choice>
  </mc:AlternateContent>
  <xr:revisionPtr revIDLastSave="0" documentId="13_ncr:1_{8B94589C-77D9-473D-A95F-5B65C8FF6A6A}" xr6:coauthVersionLast="47" xr6:coauthVersionMax="47" xr10:uidLastSave="{00000000-0000-0000-0000-000000000000}"/>
  <bookViews>
    <workbookView xWindow="-120" yWindow="-120" windowWidth="15600" windowHeight="11040" tabRatio="726" activeTab="5" xr2:uid="{00000000-000D-0000-FFFF-FFFF00000000}"/>
  </bookViews>
  <sheets>
    <sheet name="Project_Overview" sheetId="1" r:id="rId1"/>
    <sheet name="Sales_Data" sheetId="2" r:id="rId2"/>
    <sheet name="Analysis" sheetId="3" r:id="rId3"/>
    <sheet name="Forecast" sheetId="4" r:id="rId4"/>
    <sheet name="Solver_Model" sheetId="5" r:id="rId5"/>
    <sheet name="Dashboard" sheetId="6" r:id="rId6"/>
  </sheets>
  <definedNames>
    <definedName name="KPI">Analysis!$I$1:$J$8</definedName>
    <definedName name="Monthly_Sales_Summary">Analysis!$A$1:$C$14</definedName>
    <definedName name="Products_Sales_Summary">Analysis!$E$1:$G$7</definedName>
    <definedName name="Sales_Data">Sales_2023[#All]</definedName>
    <definedName name="Sample_Data">Sales_2023[#All]</definedName>
    <definedName name="Seasonal_Sales_Summary">Analysis!$E$9:$G$14</definedName>
    <definedName name="solver_adj" localSheetId="4" hidden="1">Solver_Model!$E$2:$E$6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Solver_Model!$E$2</definedName>
    <definedName name="solver_lhs2" localSheetId="4" hidden="1">Solver_Model!$E$2:$E$6</definedName>
    <definedName name="solver_lhs3" localSheetId="4" hidden="1">Solver_Model!$E$3</definedName>
    <definedName name="solver_lhs4" localSheetId="4" hidden="1">Solver_Model!$E$4</definedName>
    <definedName name="solver_lhs5" localSheetId="4" hidden="1">Solver_Model!$E$5</definedName>
    <definedName name="solver_lhs6" localSheetId="4" hidden="1">Solver_Model!$E$6</definedName>
    <definedName name="solver_lhs7" localSheetId="4" hidden="1">Solver_Model!$G$2:$G$6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7</definedName>
    <definedName name="solver_nwt" localSheetId="4" hidden="1">1</definedName>
    <definedName name="solver_opt" localSheetId="4" hidden="1">Solver_Model!$H$7</definedName>
    <definedName name="solver_pre" localSheetId="4" hidden="1">0.000001</definedName>
    <definedName name="solver_rbv" localSheetId="4" hidden="1">2</definedName>
    <definedName name="solver_rel1" localSheetId="4" hidden="1">1</definedName>
    <definedName name="solver_rel2" localSheetId="4" hidden="1">3</definedName>
    <definedName name="solver_rel3" localSheetId="4" hidden="1">1</definedName>
    <definedName name="solver_rel4" localSheetId="4" hidden="1">1</definedName>
    <definedName name="solver_rel5" localSheetId="4" hidden="1">1</definedName>
    <definedName name="solver_rel6" localSheetId="4" hidden="1">1</definedName>
    <definedName name="solver_rel7" localSheetId="4" hidden="1">1</definedName>
    <definedName name="solver_rhs1" localSheetId="4" hidden="1">Solver_Model!$D$2</definedName>
    <definedName name="solver_rhs2" localSheetId="4" hidden="1">0</definedName>
    <definedName name="solver_rhs3" localSheetId="4" hidden="1">Solver_Model!$D$3</definedName>
    <definedName name="solver_rhs4" localSheetId="4" hidden="1">Solver_Model!$D$4</definedName>
    <definedName name="solver_rhs5" localSheetId="4" hidden="1">Solver_Model!$D$5</definedName>
    <definedName name="solver_rhs6" localSheetId="4" hidden="1">Solver_Model!$D$6</definedName>
    <definedName name="solver_rhs7" localSheetId="4" hidden="1">200000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3" l="1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11" i="6" s="1"/>
  <c r="B3" i="3"/>
  <c r="C17" i="4" a="1"/>
  <c r="C17" i="4" s="1"/>
  <c r="C16" i="4" a="1"/>
  <c r="C16" i="4" s="1"/>
  <c r="C15" i="4" a="1"/>
  <c r="C15" i="4" s="1"/>
  <c r="G2" i="5"/>
  <c r="F2" i="5"/>
  <c r="B10" i="6"/>
  <c r="B9" i="6"/>
  <c r="B8" i="6"/>
  <c r="B7" i="6"/>
  <c r="B6" i="6"/>
  <c r="F3" i="5"/>
  <c r="G3" i="5"/>
  <c r="F4" i="5"/>
  <c r="G4" i="5"/>
  <c r="F5" i="5"/>
  <c r="G5" i="5"/>
  <c r="F6" i="5"/>
  <c r="G6" i="5"/>
  <c r="G6" i="4"/>
  <c r="H6" i="4"/>
  <c r="I6" i="4"/>
  <c r="J6" i="4"/>
  <c r="F6" i="4"/>
  <c r="G12" i="3"/>
  <c r="G13" i="3"/>
  <c r="G14" i="3"/>
  <c r="G11" i="3"/>
  <c r="F12" i="3"/>
  <c r="F13" i="3"/>
  <c r="F14" i="3"/>
  <c r="F11" i="3"/>
  <c r="G4" i="3"/>
  <c r="G5" i="3"/>
  <c r="G6" i="3"/>
  <c r="G7" i="3"/>
  <c r="G3" i="3"/>
  <c r="F4" i="3"/>
  <c r="F5" i="3"/>
  <c r="F6" i="3"/>
  <c r="F7" i="3"/>
  <c r="F3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2" i="2"/>
  <c r="H672" i="2"/>
  <c r="H188" i="2"/>
  <c r="H399" i="2"/>
  <c r="H400" i="2"/>
  <c r="H401" i="2"/>
  <c r="H598" i="2"/>
  <c r="H673" i="2"/>
  <c r="H122" i="2"/>
  <c r="H323" i="2"/>
  <c r="H324" i="2"/>
  <c r="H599" i="2"/>
  <c r="H402" i="2"/>
  <c r="H2" i="2"/>
  <c r="H3" i="2"/>
  <c r="H253" i="2"/>
  <c r="H527" i="2"/>
  <c r="H739" i="2"/>
  <c r="H254" i="2"/>
  <c r="H325" i="2"/>
  <c r="H255" i="2"/>
  <c r="H528" i="2"/>
  <c r="H600" i="2"/>
  <c r="H601" i="2"/>
  <c r="H465" i="2"/>
  <c r="H326" i="2"/>
  <c r="H403" i="2"/>
  <c r="H740" i="2"/>
  <c r="H67" i="2"/>
  <c r="H741" i="2"/>
  <c r="H327" i="2"/>
  <c r="H189" i="2"/>
  <c r="H466" i="2"/>
  <c r="H742" i="2"/>
  <c r="H190" i="2"/>
  <c r="H404" i="2"/>
  <c r="H743" i="2"/>
  <c r="H4" i="2"/>
  <c r="H529" i="2"/>
  <c r="H328" i="2"/>
  <c r="H674" i="2"/>
  <c r="H405" i="2"/>
  <c r="H744" i="2"/>
  <c r="H5" i="2"/>
  <c r="H68" i="2"/>
  <c r="H329" i="2"/>
  <c r="H123" i="2"/>
  <c r="H330" i="2"/>
  <c r="H602" i="2"/>
  <c r="H256" i="2"/>
  <c r="H257" i="2"/>
  <c r="H603" i="2"/>
  <c r="H530" i="2"/>
  <c r="H531" i="2"/>
  <c r="H532" i="2"/>
  <c r="H69" i="2"/>
  <c r="H191" i="2"/>
  <c r="H331" i="2"/>
  <c r="H604" i="2"/>
  <c r="H605" i="2"/>
  <c r="H6" i="2"/>
  <c r="H7" i="2"/>
  <c r="H258" i="2"/>
  <c r="H70" i="2"/>
  <c r="H745" i="2"/>
  <c r="H606" i="2"/>
  <c r="H8" i="2"/>
  <c r="H332" i="2"/>
  <c r="H259" i="2"/>
  <c r="H192" i="2"/>
  <c r="H675" i="2"/>
  <c r="H260" i="2"/>
  <c r="H676" i="2"/>
  <c r="H607" i="2"/>
  <c r="H406" i="2"/>
  <c r="H9" i="2"/>
  <c r="H193" i="2"/>
  <c r="H608" i="2"/>
  <c r="H533" i="2"/>
  <c r="H467" i="2"/>
  <c r="H677" i="2"/>
  <c r="H261" i="2"/>
  <c r="H468" i="2"/>
  <c r="H469" i="2"/>
  <c r="H678" i="2"/>
  <c r="H679" i="2"/>
  <c r="H680" i="2"/>
  <c r="H470" i="2"/>
  <c r="H534" i="2"/>
  <c r="H471" i="2"/>
  <c r="H333" i="2"/>
  <c r="H609" i="2"/>
  <c r="H610" i="2"/>
  <c r="H334" i="2"/>
  <c r="H71" i="2"/>
  <c r="H194" i="2"/>
  <c r="H611" i="2"/>
  <c r="H124" i="2"/>
  <c r="H262" i="2"/>
  <c r="H612" i="2"/>
  <c r="H472" i="2"/>
  <c r="H195" i="2"/>
  <c r="H10" i="2"/>
  <c r="H681" i="2"/>
  <c r="H535" i="2"/>
  <c r="H613" i="2"/>
  <c r="H682" i="2"/>
  <c r="H536" i="2"/>
  <c r="H72" i="2"/>
  <c r="H614" i="2"/>
  <c r="H615" i="2"/>
  <c r="H263" i="2"/>
  <c r="H196" i="2"/>
  <c r="H683" i="2"/>
  <c r="H616" i="2"/>
  <c r="H197" i="2"/>
  <c r="H617" i="2"/>
  <c r="H537" i="2"/>
  <c r="H125" i="2"/>
  <c r="H473" i="2"/>
  <c r="H126" i="2"/>
  <c r="H407" i="2"/>
  <c r="H264" i="2"/>
  <c r="H127" i="2"/>
  <c r="H198" i="2"/>
  <c r="H73" i="2"/>
  <c r="H128" i="2"/>
  <c r="H684" i="2"/>
  <c r="H11" i="2"/>
  <c r="H408" i="2"/>
  <c r="H12" i="2"/>
  <c r="H474" i="2"/>
  <c r="H335" i="2"/>
  <c r="H13" i="2"/>
  <c r="H199" i="2"/>
  <c r="H129" i="2"/>
  <c r="H475" i="2"/>
  <c r="H74" i="2"/>
  <c r="H265" i="2"/>
  <c r="H14" i="2"/>
  <c r="H336" i="2"/>
  <c r="H266" i="2"/>
  <c r="H337" i="2"/>
  <c r="H476" i="2"/>
  <c r="H409" i="2"/>
  <c r="H746" i="2"/>
  <c r="H685" i="2"/>
  <c r="H747" i="2"/>
  <c r="H748" i="2"/>
  <c r="H538" i="2"/>
  <c r="H75" i="2"/>
  <c r="H130" i="2"/>
  <c r="H618" i="2"/>
  <c r="H338" i="2"/>
  <c r="H749" i="2"/>
  <c r="H200" i="2"/>
  <c r="H619" i="2"/>
  <c r="H131" i="2"/>
  <c r="H267" i="2"/>
  <c r="H410" i="2"/>
  <c r="H686" i="2"/>
  <c r="H76" i="2"/>
  <c r="H15" i="2"/>
  <c r="H77" i="2"/>
  <c r="H750" i="2"/>
  <c r="H16" i="2"/>
  <c r="H620" i="2"/>
  <c r="H17" i="2"/>
  <c r="H539" i="2"/>
  <c r="H339" i="2"/>
  <c r="H78" i="2"/>
  <c r="H268" i="2"/>
  <c r="H340" i="2"/>
  <c r="H621" i="2"/>
  <c r="H341" i="2"/>
  <c r="H18" i="2"/>
  <c r="H79" i="2"/>
  <c r="H269" i="2"/>
  <c r="H132" i="2"/>
  <c r="H80" i="2"/>
  <c r="H201" i="2"/>
  <c r="H477" i="2"/>
  <c r="H751" i="2"/>
  <c r="H81" i="2"/>
  <c r="H478" i="2"/>
  <c r="H479" i="2"/>
  <c r="H342" i="2"/>
  <c r="H343" i="2"/>
  <c r="H540" i="2"/>
  <c r="H19" i="2"/>
  <c r="H752" i="2"/>
  <c r="H202" i="2"/>
  <c r="H20" i="2"/>
  <c r="H270" i="2"/>
  <c r="H753" i="2"/>
  <c r="H411" i="2"/>
  <c r="H541" i="2"/>
  <c r="H687" i="2"/>
  <c r="H754" i="2"/>
  <c r="H203" i="2"/>
  <c r="H271" i="2"/>
  <c r="H622" i="2"/>
  <c r="H21" i="2"/>
  <c r="H344" i="2"/>
  <c r="H480" i="2"/>
  <c r="H481" i="2"/>
  <c r="H542" i="2"/>
  <c r="H688" i="2"/>
  <c r="H133" i="2"/>
  <c r="H623" i="2"/>
  <c r="H482" i="2"/>
  <c r="H345" i="2"/>
  <c r="H204" i="2"/>
  <c r="H412" i="2"/>
  <c r="H689" i="2"/>
  <c r="H690" i="2"/>
  <c r="H543" i="2"/>
  <c r="H205" i="2"/>
  <c r="H22" i="2"/>
  <c r="H82" i="2"/>
  <c r="H272" i="2"/>
  <c r="H23" i="2"/>
  <c r="H691" i="2"/>
  <c r="H413" i="2"/>
  <c r="H624" i="2"/>
  <c r="H755" i="2"/>
  <c r="H83" i="2"/>
  <c r="H483" i="2"/>
  <c r="H414" i="2"/>
  <c r="H544" i="2"/>
  <c r="H756" i="2"/>
  <c r="H757" i="2"/>
  <c r="H24" i="2"/>
  <c r="H415" i="2"/>
  <c r="H416" i="2"/>
  <c r="H545" i="2"/>
  <c r="H758" i="2"/>
  <c r="H84" i="2"/>
  <c r="H484" i="2"/>
  <c r="H692" i="2"/>
  <c r="H273" i="2"/>
  <c r="H625" i="2"/>
  <c r="H417" i="2"/>
  <c r="H134" i="2"/>
  <c r="H693" i="2"/>
  <c r="H546" i="2"/>
  <c r="H485" i="2"/>
  <c r="H346" i="2"/>
  <c r="H547" i="2"/>
  <c r="H135" i="2"/>
  <c r="H694" i="2"/>
  <c r="H418" i="2"/>
  <c r="H347" i="2"/>
  <c r="H419" i="2"/>
  <c r="H548" i="2"/>
  <c r="H486" i="2"/>
  <c r="H348" i="2"/>
  <c r="H136" i="2"/>
  <c r="H206" i="2"/>
  <c r="H487" i="2"/>
  <c r="H695" i="2"/>
  <c r="H349" i="2"/>
  <c r="H626" i="2"/>
  <c r="H549" i="2"/>
  <c r="H488" i="2"/>
  <c r="H207" i="2"/>
  <c r="H489" i="2"/>
  <c r="H490" i="2"/>
  <c r="H759" i="2"/>
  <c r="H696" i="2"/>
  <c r="H25" i="2"/>
  <c r="H627" i="2"/>
  <c r="H628" i="2"/>
  <c r="H550" i="2"/>
  <c r="H420" i="2"/>
  <c r="H85" i="2"/>
  <c r="H350" i="2"/>
  <c r="H629" i="2"/>
  <c r="H421" i="2"/>
  <c r="H422" i="2"/>
  <c r="H697" i="2"/>
  <c r="H423" i="2"/>
  <c r="H137" i="2"/>
  <c r="H208" i="2"/>
  <c r="H551" i="2"/>
  <c r="H274" i="2"/>
  <c r="H552" i="2"/>
  <c r="H86" i="2"/>
  <c r="H553" i="2"/>
  <c r="H275" i="2"/>
  <c r="H630" i="2"/>
  <c r="H138" i="2"/>
  <c r="H554" i="2"/>
  <c r="H631" i="2"/>
  <c r="H632" i="2"/>
  <c r="H491" i="2"/>
  <c r="H276" i="2"/>
  <c r="H351" i="2"/>
  <c r="H698" i="2"/>
  <c r="H633" i="2"/>
  <c r="H555" i="2"/>
  <c r="H556" i="2"/>
  <c r="H352" i="2"/>
  <c r="H277" i="2"/>
  <c r="H353" i="2"/>
  <c r="H557" i="2"/>
  <c r="H139" i="2"/>
  <c r="H354" i="2"/>
  <c r="H699" i="2"/>
  <c r="H700" i="2"/>
  <c r="H701" i="2"/>
  <c r="H492" i="2"/>
  <c r="H26" i="2"/>
  <c r="H140" i="2"/>
  <c r="H424" i="2"/>
  <c r="H355" i="2"/>
  <c r="H702" i="2"/>
  <c r="H558" i="2"/>
  <c r="H493" i="2"/>
  <c r="H87" i="2"/>
  <c r="H27" i="2"/>
  <c r="H634" i="2"/>
  <c r="H494" i="2"/>
  <c r="H495" i="2"/>
  <c r="H496" i="2"/>
  <c r="H760" i="2"/>
  <c r="H559" i="2"/>
  <c r="H560" i="2"/>
  <c r="H356" i="2"/>
  <c r="H761" i="2"/>
  <c r="H425" i="2"/>
  <c r="H28" i="2"/>
  <c r="H141" i="2"/>
  <c r="H88" i="2"/>
  <c r="H635" i="2"/>
  <c r="H426" i="2"/>
  <c r="H89" i="2"/>
  <c r="H703" i="2"/>
  <c r="H357" i="2"/>
  <c r="H29" i="2"/>
  <c r="H278" i="2"/>
  <c r="H30" i="2"/>
  <c r="H279" i="2"/>
  <c r="H762" i="2"/>
  <c r="H280" i="2"/>
  <c r="H31" i="2"/>
  <c r="H358" i="2"/>
  <c r="H497" i="2"/>
  <c r="H281" i="2"/>
  <c r="H427" i="2"/>
  <c r="H704" i="2"/>
  <c r="H428" i="2"/>
  <c r="H90" i="2"/>
  <c r="H763" i="2"/>
  <c r="H282" i="2"/>
  <c r="H636" i="2"/>
  <c r="H283" i="2"/>
  <c r="H284" i="2"/>
  <c r="H142" i="2"/>
  <c r="H285" i="2"/>
  <c r="H32" i="2"/>
  <c r="H91" i="2"/>
  <c r="H764" i="2"/>
  <c r="H637" i="2"/>
  <c r="H498" i="2"/>
  <c r="H765" i="2"/>
  <c r="H766" i="2"/>
  <c r="H33" i="2"/>
  <c r="H705" i="2"/>
  <c r="H561" i="2"/>
  <c r="H359" i="2"/>
  <c r="H92" i="2"/>
  <c r="H34" i="2"/>
  <c r="H360" i="2"/>
  <c r="H767" i="2"/>
  <c r="H562" i="2"/>
  <c r="H638" i="2"/>
  <c r="H361" i="2"/>
  <c r="H706" i="2"/>
  <c r="H286" i="2"/>
  <c r="H499" i="2"/>
  <c r="H93" i="2"/>
  <c r="H209" i="2"/>
  <c r="H707" i="2"/>
  <c r="H210" i="2"/>
  <c r="H768" i="2"/>
  <c r="H639" i="2"/>
  <c r="H708" i="2"/>
  <c r="H362" i="2"/>
  <c r="H143" i="2"/>
  <c r="H144" i="2"/>
  <c r="H145" i="2"/>
  <c r="H363" i="2"/>
  <c r="H35" i="2"/>
  <c r="H146" i="2"/>
  <c r="H287" i="2"/>
  <c r="H94" i="2"/>
  <c r="H364" i="2"/>
  <c r="H147" i="2"/>
  <c r="H500" i="2"/>
  <c r="H148" i="2"/>
  <c r="H288" i="2"/>
  <c r="H709" i="2"/>
  <c r="H501" i="2"/>
  <c r="H149" i="2"/>
  <c r="H211" i="2"/>
  <c r="H563" i="2"/>
  <c r="H429" i="2"/>
  <c r="H365" i="2"/>
  <c r="H366" i="2"/>
  <c r="H640" i="2"/>
  <c r="H367" i="2"/>
  <c r="H36" i="2"/>
  <c r="H368" i="2"/>
  <c r="H641" i="2"/>
  <c r="H150" i="2"/>
  <c r="H769" i="2"/>
  <c r="H151" i="2"/>
  <c r="H430" i="2"/>
  <c r="H37" i="2"/>
  <c r="H38" i="2"/>
  <c r="H770" i="2"/>
  <c r="H212" i="2"/>
  <c r="H771" i="2"/>
  <c r="H289" i="2"/>
  <c r="H290" i="2"/>
  <c r="H369" i="2"/>
  <c r="H291" i="2"/>
  <c r="H152" i="2"/>
  <c r="H502" i="2"/>
  <c r="H213" i="2"/>
  <c r="H214" i="2"/>
  <c r="H39" i="2"/>
  <c r="H503" i="2"/>
  <c r="H95" i="2"/>
  <c r="H564" i="2"/>
  <c r="H431" i="2"/>
  <c r="H504" i="2"/>
  <c r="H565" i="2"/>
  <c r="H710" i="2"/>
  <c r="H642" i="2"/>
  <c r="H505" i="2"/>
  <c r="H153" i="2"/>
  <c r="H566" i="2"/>
  <c r="H567" i="2"/>
  <c r="H568" i="2"/>
  <c r="H96" i="2"/>
  <c r="H292" i="2"/>
  <c r="H97" i="2"/>
  <c r="H569" i="2"/>
  <c r="H643" i="2"/>
  <c r="H40" i="2"/>
  <c r="H215" i="2"/>
  <c r="H370" i="2"/>
  <c r="H154" i="2"/>
  <c r="H570" i="2"/>
  <c r="H571" i="2"/>
  <c r="H506" i="2"/>
  <c r="H772" i="2"/>
  <c r="H371" i="2"/>
  <c r="H216" i="2"/>
  <c r="H507" i="2"/>
  <c r="H41" i="2"/>
  <c r="H372" i="2"/>
  <c r="H373" i="2"/>
  <c r="H293" i="2"/>
  <c r="H644" i="2"/>
  <c r="H217" i="2"/>
  <c r="H42" i="2"/>
  <c r="H432" i="2"/>
  <c r="H294" i="2"/>
  <c r="H645" i="2"/>
  <c r="H773" i="2"/>
  <c r="H508" i="2"/>
  <c r="H646" i="2"/>
  <c r="H509" i="2"/>
  <c r="H774" i="2"/>
  <c r="H433" i="2"/>
  <c r="H647" i="2"/>
  <c r="H155" i="2"/>
  <c r="H98" i="2"/>
  <c r="H434" i="2"/>
  <c r="H435" i="2"/>
  <c r="H99" i="2"/>
  <c r="H218" i="2"/>
  <c r="H219" i="2"/>
  <c r="H156" i="2"/>
  <c r="H43" i="2"/>
  <c r="H295" i="2"/>
  <c r="H100" i="2"/>
  <c r="H572" i="2"/>
  <c r="H296" i="2"/>
  <c r="H297" i="2"/>
  <c r="H648" i="2"/>
  <c r="H573" i="2"/>
  <c r="H298" i="2"/>
  <c r="H649" i="2"/>
  <c r="H299" i="2"/>
  <c r="H650" i="2"/>
  <c r="H436" i="2"/>
  <c r="H651" i="2"/>
  <c r="H220" i="2"/>
  <c r="H44" i="2"/>
  <c r="H437" i="2"/>
  <c r="H652" i="2"/>
  <c r="H711" i="2"/>
  <c r="H101" i="2"/>
  <c r="H300" i="2"/>
  <c r="H775" i="2"/>
  <c r="H712" i="2"/>
  <c r="H221" i="2"/>
  <c r="H102" i="2"/>
  <c r="H103" i="2"/>
  <c r="H45" i="2"/>
  <c r="H104" i="2"/>
  <c r="H776" i="2"/>
  <c r="H105" i="2"/>
  <c r="H574" i="2"/>
  <c r="H106" i="2"/>
  <c r="H438" i="2"/>
  <c r="H107" i="2"/>
  <c r="H575" i="2"/>
  <c r="H46" i="2"/>
  <c r="H713" i="2"/>
  <c r="H714" i="2"/>
  <c r="H439" i="2"/>
  <c r="H222" i="2"/>
  <c r="H374" i="2"/>
  <c r="H157" i="2"/>
  <c r="H715" i="2"/>
  <c r="H158" i="2"/>
  <c r="H159" i="2"/>
  <c r="H576" i="2"/>
  <c r="H510" i="2"/>
  <c r="H223" i="2"/>
  <c r="H777" i="2"/>
  <c r="H301" i="2"/>
  <c r="H160" i="2"/>
  <c r="H302" i="2"/>
  <c r="H303" i="2"/>
  <c r="H161" i="2"/>
  <c r="H653" i="2"/>
  <c r="H778" i="2"/>
  <c r="H375" i="2"/>
  <c r="H224" i="2"/>
  <c r="H376" i="2"/>
  <c r="H304" i="2"/>
  <c r="H779" i="2"/>
  <c r="H654" i="2"/>
  <c r="H577" i="2"/>
  <c r="H716" i="2"/>
  <c r="H162" i="2"/>
  <c r="H377" i="2"/>
  <c r="H780" i="2"/>
  <c r="H781" i="2"/>
  <c r="H47" i="2"/>
  <c r="H305" i="2"/>
  <c r="H306" i="2"/>
  <c r="H511" i="2"/>
  <c r="H578" i="2"/>
  <c r="H717" i="2"/>
  <c r="H48" i="2"/>
  <c r="H378" i="2"/>
  <c r="H655" i="2"/>
  <c r="H49" i="2"/>
  <c r="H782" i="2"/>
  <c r="H307" i="2"/>
  <c r="H379" i="2"/>
  <c r="H225" i="2"/>
  <c r="H512" i="2"/>
  <c r="H718" i="2"/>
  <c r="H719" i="2"/>
  <c r="H380" i="2"/>
  <c r="H579" i="2"/>
  <c r="H163" i="2"/>
  <c r="H440" i="2"/>
  <c r="H783" i="2"/>
  <c r="H226" i="2"/>
  <c r="H784" i="2"/>
  <c r="H108" i="2"/>
  <c r="H513" i="2"/>
  <c r="H441" i="2"/>
  <c r="H442" i="2"/>
  <c r="H227" i="2"/>
  <c r="H228" i="2"/>
  <c r="H308" i="2"/>
  <c r="H514" i="2"/>
  <c r="H720" i="2"/>
  <c r="H229" i="2"/>
  <c r="H443" i="2"/>
  <c r="H580" i="2"/>
  <c r="H109" i="2"/>
  <c r="H444" i="2"/>
  <c r="H581" i="2"/>
  <c r="H445" i="2"/>
  <c r="H446" i="2"/>
  <c r="H721" i="2"/>
  <c r="H582" i="2"/>
  <c r="H381" i="2"/>
  <c r="H785" i="2"/>
  <c r="H230" i="2"/>
  <c r="H786" i="2"/>
  <c r="H309" i="2"/>
  <c r="H231" i="2"/>
  <c r="H164" i="2"/>
  <c r="H722" i="2"/>
  <c r="H165" i="2"/>
  <c r="H583" i="2"/>
  <c r="H166" i="2"/>
  <c r="H382" i="2"/>
  <c r="H447" i="2"/>
  <c r="H167" i="2"/>
  <c r="H310" i="2"/>
  <c r="H787" i="2"/>
  <c r="H723" i="2"/>
  <c r="H232" i="2"/>
  <c r="H110" i="2"/>
  <c r="H724" i="2"/>
  <c r="H788" i="2"/>
  <c r="H448" i="2"/>
  <c r="H383" i="2"/>
  <c r="H50" i="2"/>
  <c r="H656" i="2"/>
  <c r="H657" i="2"/>
  <c r="H111" i="2"/>
  <c r="H584" i="2"/>
  <c r="H449" i="2"/>
  <c r="H450" i="2"/>
  <c r="H789" i="2"/>
  <c r="H311" i="2"/>
  <c r="H790" i="2"/>
  <c r="H384" i="2"/>
  <c r="H658" i="2"/>
  <c r="H233" i="2"/>
  <c r="H451" i="2"/>
  <c r="H112" i="2"/>
  <c r="H791" i="2"/>
  <c r="H659" i="2"/>
  <c r="H792" i="2"/>
  <c r="H51" i="2"/>
  <c r="H168" i="2"/>
  <c r="H234" i="2"/>
  <c r="H52" i="2"/>
  <c r="H385" i="2"/>
  <c r="H725" i="2"/>
  <c r="H235" i="2"/>
  <c r="H53" i="2"/>
  <c r="H386" i="2"/>
  <c r="H169" i="2"/>
  <c r="H452" i="2"/>
  <c r="H453" i="2"/>
  <c r="H585" i="2"/>
  <c r="H515" i="2"/>
  <c r="H793" i="2"/>
  <c r="H454" i="2"/>
  <c r="H455" i="2"/>
  <c r="H170" i="2"/>
  <c r="H726" i="2"/>
  <c r="H660" i="2"/>
  <c r="H516" i="2"/>
  <c r="H171" i="2"/>
  <c r="H456" i="2"/>
  <c r="H517" i="2"/>
  <c r="H387" i="2"/>
  <c r="H312" i="2"/>
  <c r="H457" i="2"/>
  <c r="H458" i="2"/>
  <c r="H172" i="2"/>
  <c r="H173" i="2"/>
  <c r="H586" i="2"/>
  <c r="H388" i="2"/>
  <c r="H313" i="2"/>
  <c r="H174" i="2"/>
  <c r="H236" i="2"/>
  <c r="H587" i="2"/>
  <c r="H459" i="2"/>
  <c r="H314" i="2"/>
  <c r="H237" i="2"/>
  <c r="H794" i="2"/>
  <c r="H315" i="2"/>
  <c r="H389" i="2"/>
  <c r="H316" i="2"/>
  <c r="H238" i="2"/>
  <c r="H54" i="2"/>
  <c r="H55" i="2"/>
  <c r="H239" i="2"/>
  <c r="H727" i="2"/>
  <c r="H390" i="2"/>
  <c r="H728" i="2"/>
  <c r="H317" i="2"/>
  <c r="H113" i="2"/>
  <c r="H795" i="2"/>
  <c r="H56" i="2"/>
  <c r="H391" i="2"/>
  <c r="H661" i="2"/>
  <c r="H57" i="2"/>
  <c r="H662" i="2"/>
  <c r="H663" i="2"/>
  <c r="H58" i="2"/>
  <c r="H59" i="2"/>
  <c r="H60" i="2"/>
  <c r="H518" i="2"/>
  <c r="H796" i="2"/>
  <c r="H175" i="2"/>
  <c r="H240" i="2"/>
  <c r="H318" i="2"/>
  <c r="H729" i="2"/>
  <c r="H114" i="2"/>
  <c r="H176" i="2"/>
  <c r="H519" i="2"/>
  <c r="H61" i="2"/>
  <c r="H730" i="2"/>
  <c r="H115" i="2"/>
  <c r="H797" i="2"/>
  <c r="H520" i="2"/>
  <c r="H664" i="2"/>
  <c r="H177" i="2"/>
  <c r="H116" i="2"/>
  <c r="H117" i="2"/>
  <c r="H62" i="2"/>
  <c r="H731" i="2"/>
  <c r="H460" i="2"/>
  <c r="H588" i="2"/>
  <c r="H319" i="2"/>
  <c r="H178" i="2"/>
  <c r="H665" i="2"/>
  <c r="H732" i="2"/>
  <c r="H320" i="2"/>
  <c r="H733" i="2"/>
  <c r="H241" i="2"/>
  <c r="H666" i="2"/>
  <c r="H242" i="2"/>
  <c r="H179" i="2"/>
  <c r="H243" i="2"/>
  <c r="H461" i="2"/>
  <c r="H521" i="2"/>
  <c r="H321" i="2"/>
  <c r="H392" i="2"/>
  <c r="H798" i="2"/>
  <c r="H734" i="2"/>
  <c r="H589" i="2"/>
  <c r="H522" i="2"/>
  <c r="H523" i="2"/>
  <c r="H590" i="2"/>
  <c r="H393" i="2"/>
  <c r="H591" i="2"/>
  <c r="H667" i="2"/>
  <c r="H668" i="2"/>
  <c r="H462" i="2"/>
  <c r="H669" i="2"/>
  <c r="H118" i="2"/>
  <c r="H799" i="2"/>
  <c r="H244" i="2"/>
  <c r="H394" i="2"/>
  <c r="H735" i="2"/>
  <c r="H736" i="2"/>
  <c r="H245" i="2"/>
  <c r="H180" i="2"/>
  <c r="H592" i="2"/>
  <c r="H463" i="2"/>
  <c r="H246" i="2"/>
  <c r="H119" i="2"/>
  <c r="H181" i="2"/>
  <c r="H182" i="2"/>
  <c r="H737" i="2"/>
  <c r="H395" i="2"/>
  <c r="H396" i="2"/>
  <c r="H120" i="2"/>
  <c r="H593" i="2"/>
  <c r="H464" i="2"/>
  <c r="H594" i="2"/>
  <c r="H524" i="2"/>
  <c r="H183" i="2"/>
  <c r="H63" i="2"/>
  <c r="H595" i="2"/>
  <c r="H397" i="2"/>
  <c r="H184" i="2"/>
  <c r="H247" i="2"/>
  <c r="H800" i="2"/>
  <c r="H64" i="2"/>
  <c r="H738" i="2"/>
  <c r="H322" i="2"/>
  <c r="H248" i="2"/>
  <c r="H249" i="2"/>
  <c r="H525" i="2"/>
  <c r="H65" i="2"/>
  <c r="H185" i="2"/>
  <c r="H66" i="2"/>
  <c r="H250" i="2"/>
  <c r="H398" i="2"/>
  <c r="H670" i="2"/>
  <c r="H186" i="2"/>
  <c r="H251" i="2"/>
  <c r="H596" i="2"/>
  <c r="H121" i="2"/>
  <c r="H801" i="2"/>
  <c r="H252" i="2"/>
  <c r="H671" i="2"/>
  <c r="H597" i="2"/>
  <c r="H187" i="2"/>
  <c r="H526" i="2"/>
  <c r="G672" i="2"/>
  <c r="G188" i="2"/>
  <c r="G399" i="2"/>
  <c r="G400" i="2"/>
  <c r="G401" i="2"/>
  <c r="G598" i="2"/>
  <c r="G673" i="2"/>
  <c r="G122" i="2"/>
  <c r="G323" i="2"/>
  <c r="G324" i="2"/>
  <c r="G599" i="2"/>
  <c r="G402" i="2"/>
  <c r="G2" i="2"/>
  <c r="G3" i="2"/>
  <c r="G253" i="2"/>
  <c r="G527" i="2"/>
  <c r="G739" i="2"/>
  <c r="G254" i="2"/>
  <c r="G325" i="2"/>
  <c r="G255" i="2"/>
  <c r="G528" i="2"/>
  <c r="G600" i="2"/>
  <c r="G601" i="2"/>
  <c r="G465" i="2"/>
  <c r="G326" i="2"/>
  <c r="G403" i="2"/>
  <c r="G740" i="2"/>
  <c r="G67" i="2"/>
  <c r="G741" i="2"/>
  <c r="G327" i="2"/>
  <c r="G189" i="2"/>
  <c r="G466" i="2"/>
  <c r="G742" i="2"/>
  <c r="G190" i="2"/>
  <c r="G404" i="2"/>
  <c r="G743" i="2"/>
  <c r="G4" i="2"/>
  <c r="G529" i="2"/>
  <c r="G328" i="2"/>
  <c r="G674" i="2"/>
  <c r="G405" i="2"/>
  <c r="G744" i="2"/>
  <c r="G5" i="2"/>
  <c r="G68" i="2"/>
  <c r="G329" i="2"/>
  <c r="G123" i="2"/>
  <c r="G330" i="2"/>
  <c r="G602" i="2"/>
  <c r="G256" i="2"/>
  <c r="G257" i="2"/>
  <c r="G603" i="2"/>
  <c r="G530" i="2"/>
  <c r="G531" i="2"/>
  <c r="G532" i="2"/>
  <c r="G69" i="2"/>
  <c r="G191" i="2"/>
  <c r="G331" i="2"/>
  <c r="G604" i="2"/>
  <c r="G605" i="2"/>
  <c r="G6" i="2"/>
  <c r="G7" i="2"/>
  <c r="G258" i="2"/>
  <c r="G70" i="2"/>
  <c r="G745" i="2"/>
  <c r="G606" i="2"/>
  <c r="G8" i="2"/>
  <c r="G332" i="2"/>
  <c r="G259" i="2"/>
  <c r="G192" i="2"/>
  <c r="G675" i="2"/>
  <c r="G260" i="2"/>
  <c r="G676" i="2"/>
  <c r="G607" i="2"/>
  <c r="G406" i="2"/>
  <c r="G9" i="2"/>
  <c r="G193" i="2"/>
  <c r="G608" i="2"/>
  <c r="G533" i="2"/>
  <c r="G467" i="2"/>
  <c r="G677" i="2"/>
  <c r="G261" i="2"/>
  <c r="G468" i="2"/>
  <c r="G469" i="2"/>
  <c r="G678" i="2"/>
  <c r="G679" i="2"/>
  <c r="G680" i="2"/>
  <c r="G470" i="2"/>
  <c r="G534" i="2"/>
  <c r="G471" i="2"/>
  <c r="G333" i="2"/>
  <c r="G609" i="2"/>
  <c r="G610" i="2"/>
  <c r="G334" i="2"/>
  <c r="G71" i="2"/>
  <c r="G194" i="2"/>
  <c r="G611" i="2"/>
  <c r="G124" i="2"/>
  <c r="G262" i="2"/>
  <c r="G612" i="2"/>
  <c r="G472" i="2"/>
  <c r="G195" i="2"/>
  <c r="G10" i="2"/>
  <c r="G681" i="2"/>
  <c r="G535" i="2"/>
  <c r="G613" i="2"/>
  <c r="G682" i="2"/>
  <c r="G536" i="2"/>
  <c r="G72" i="2"/>
  <c r="G614" i="2"/>
  <c r="G615" i="2"/>
  <c r="G263" i="2"/>
  <c r="G196" i="2"/>
  <c r="G683" i="2"/>
  <c r="G616" i="2"/>
  <c r="G197" i="2"/>
  <c r="G617" i="2"/>
  <c r="G537" i="2"/>
  <c r="G125" i="2"/>
  <c r="G473" i="2"/>
  <c r="G126" i="2"/>
  <c r="G407" i="2"/>
  <c r="G264" i="2"/>
  <c r="G127" i="2"/>
  <c r="G198" i="2"/>
  <c r="G73" i="2"/>
  <c r="G128" i="2"/>
  <c r="G684" i="2"/>
  <c r="G11" i="2"/>
  <c r="G408" i="2"/>
  <c r="G12" i="2"/>
  <c r="G474" i="2"/>
  <c r="G335" i="2"/>
  <c r="G13" i="2"/>
  <c r="G199" i="2"/>
  <c r="G129" i="2"/>
  <c r="G475" i="2"/>
  <c r="G74" i="2"/>
  <c r="G265" i="2"/>
  <c r="G14" i="2"/>
  <c r="G336" i="2"/>
  <c r="G266" i="2"/>
  <c r="G337" i="2"/>
  <c r="G476" i="2"/>
  <c r="G409" i="2"/>
  <c r="G746" i="2"/>
  <c r="G685" i="2"/>
  <c r="G747" i="2"/>
  <c r="G748" i="2"/>
  <c r="G538" i="2"/>
  <c r="G75" i="2"/>
  <c r="G130" i="2"/>
  <c r="G618" i="2"/>
  <c r="G338" i="2"/>
  <c r="G749" i="2"/>
  <c r="G200" i="2"/>
  <c r="G619" i="2"/>
  <c r="G131" i="2"/>
  <c r="G267" i="2"/>
  <c r="G410" i="2"/>
  <c r="G686" i="2"/>
  <c r="G76" i="2"/>
  <c r="G15" i="2"/>
  <c r="G77" i="2"/>
  <c r="G750" i="2"/>
  <c r="G16" i="2"/>
  <c r="G620" i="2"/>
  <c r="G17" i="2"/>
  <c r="G539" i="2"/>
  <c r="G339" i="2"/>
  <c r="G78" i="2"/>
  <c r="G268" i="2"/>
  <c r="G340" i="2"/>
  <c r="G621" i="2"/>
  <c r="G341" i="2"/>
  <c r="G18" i="2"/>
  <c r="G79" i="2"/>
  <c r="G269" i="2"/>
  <c r="G132" i="2"/>
  <c r="G80" i="2"/>
  <c r="G201" i="2"/>
  <c r="G477" i="2"/>
  <c r="G751" i="2"/>
  <c r="G81" i="2"/>
  <c r="G478" i="2"/>
  <c r="G479" i="2"/>
  <c r="G342" i="2"/>
  <c r="G343" i="2"/>
  <c r="G540" i="2"/>
  <c r="G19" i="2"/>
  <c r="G752" i="2"/>
  <c r="G202" i="2"/>
  <c r="G20" i="2"/>
  <c r="G270" i="2"/>
  <c r="G753" i="2"/>
  <c r="G411" i="2"/>
  <c r="G541" i="2"/>
  <c r="G687" i="2"/>
  <c r="G754" i="2"/>
  <c r="G203" i="2"/>
  <c r="G271" i="2"/>
  <c r="G622" i="2"/>
  <c r="G21" i="2"/>
  <c r="G344" i="2"/>
  <c r="G480" i="2"/>
  <c r="G481" i="2"/>
  <c r="G542" i="2"/>
  <c r="G688" i="2"/>
  <c r="G133" i="2"/>
  <c r="G623" i="2"/>
  <c r="G482" i="2"/>
  <c r="G345" i="2"/>
  <c r="G204" i="2"/>
  <c r="G412" i="2"/>
  <c r="G689" i="2"/>
  <c r="G690" i="2"/>
  <c r="G543" i="2"/>
  <c r="G205" i="2"/>
  <c r="G22" i="2"/>
  <c r="G82" i="2"/>
  <c r="G272" i="2"/>
  <c r="G23" i="2"/>
  <c r="G691" i="2"/>
  <c r="G413" i="2"/>
  <c r="G624" i="2"/>
  <c r="G755" i="2"/>
  <c r="G83" i="2"/>
  <c r="G483" i="2"/>
  <c r="G414" i="2"/>
  <c r="G544" i="2"/>
  <c r="G756" i="2"/>
  <c r="G757" i="2"/>
  <c r="G24" i="2"/>
  <c r="G415" i="2"/>
  <c r="G416" i="2"/>
  <c r="G545" i="2"/>
  <c r="G758" i="2"/>
  <c r="G84" i="2"/>
  <c r="G484" i="2"/>
  <c r="G692" i="2"/>
  <c r="G273" i="2"/>
  <c r="G625" i="2"/>
  <c r="G417" i="2"/>
  <c r="G134" i="2"/>
  <c r="G693" i="2"/>
  <c r="G546" i="2"/>
  <c r="G485" i="2"/>
  <c r="G346" i="2"/>
  <c r="G547" i="2"/>
  <c r="G135" i="2"/>
  <c r="G694" i="2"/>
  <c r="G418" i="2"/>
  <c r="G347" i="2"/>
  <c r="G419" i="2"/>
  <c r="G548" i="2"/>
  <c r="G486" i="2"/>
  <c r="G348" i="2"/>
  <c r="G136" i="2"/>
  <c r="G206" i="2"/>
  <c r="G487" i="2"/>
  <c r="G695" i="2"/>
  <c r="G349" i="2"/>
  <c r="G626" i="2"/>
  <c r="G549" i="2"/>
  <c r="G488" i="2"/>
  <c r="G207" i="2"/>
  <c r="G489" i="2"/>
  <c r="G490" i="2"/>
  <c r="G759" i="2"/>
  <c r="G696" i="2"/>
  <c r="G25" i="2"/>
  <c r="G627" i="2"/>
  <c r="G628" i="2"/>
  <c r="G550" i="2"/>
  <c r="G420" i="2"/>
  <c r="G85" i="2"/>
  <c r="G350" i="2"/>
  <c r="G629" i="2"/>
  <c r="G421" i="2"/>
  <c r="G422" i="2"/>
  <c r="G697" i="2"/>
  <c r="G423" i="2"/>
  <c r="G137" i="2"/>
  <c r="G208" i="2"/>
  <c r="G551" i="2"/>
  <c r="G274" i="2"/>
  <c r="G552" i="2"/>
  <c r="G86" i="2"/>
  <c r="G553" i="2"/>
  <c r="G275" i="2"/>
  <c r="G630" i="2"/>
  <c r="G138" i="2"/>
  <c r="G554" i="2"/>
  <c r="G631" i="2"/>
  <c r="G632" i="2"/>
  <c r="G491" i="2"/>
  <c r="G276" i="2"/>
  <c r="G351" i="2"/>
  <c r="G698" i="2"/>
  <c r="G633" i="2"/>
  <c r="G555" i="2"/>
  <c r="G556" i="2"/>
  <c r="G352" i="2"/>
  <c r="G277" i="2"/>
  <c r="G353" i="2"/>
  <c r="G557" i="2"/>
  <c r="G139" i="2"/>
  <c r="G354" i="2"/>
  <c r="G699" i="2"/>
  <c r="G700" i="2"/>
  <c r="G701" i="2"/>
  <c r="G492" i="2"/>
  <c r="G26" i="2"/>
  <c r="G140" i="2"/>
  <c r="G424" i="2"/>
  <c r="G355" i="2"/>
  <c r="G702" i="2"/>
  <c r="G558" i="2"/>
  <c r="G493" i="2"/>
  <c r="G87" i="2"/>
  <c r="G27" i="2"/>
  <c r="G634" i="2"/>
  <c r="G494" i="2"/>
  <c r="G495" i="2"/>
  <c r="G496" i="2"/>
  <c r="G760" i="2"/>
  <c r="G559" i="2"/>
  <c r="G560" i="2"/>
  <c r="G356" i="2"/>
  <c r="G761" i="2"/>
  <c r="G425" i="2"/>
  <c r="G28" i="2"/>
  <c r="G141" i="2"/>
  <c r="G88" i="2"/>
  <c r="G635" i="2"/>
  <c r="G426" i="2"/>
  <c r="G89" i="2"/>
  <c r="G703" i="2"/>
  <c r="G357" i="2"/>
  <c r="G29" i="2"/>
  <c r="G278" i="2"/>
  <c r="G30" i="2"/>
  <c r="G279" i="2"/>
  <c r="G762" i="2"/>
  <c r="G280" i="2"/>
  <c r="G31" i="2"/>
  <c r="G358" i="2"/>
  <c r="G497" i="2"/>
  <c r="G281" i="2"/>
  <c r="G427" i="2"/>
  <c r="G704" i="2"/>
  <c r="G428" i="2"/>
  <c r="G90" i="2"/>
  <c r="G763" i="2"/>
  <c r="G282" i="2"/>
  <c r="G636" i="2"/>
  <c r="G283" i="2"/>
  <c r="G284" i="2"/>
  <c r="G142" i="2"/>
  <c r="G285" i="2"/>
  <c r="G32" i="2"/>
  <c r="G91" i="2"/>
  <c r="G764" i="2"/>
  <c r="G637" i="2"/>
  <c r="G498" i="2"/>
  <c r="G765" i="2"/>
  <c r="G766" i="2"/>
  <c r="G33" i="2"/>
  <c r="G705" i="2"/>
  <c r="G561" i="2"/>
  <c r="G359" i="2"/>
  <c r="G92" i="2"/>
  <c r="G34" i="2"/>
  <c r="G360" i="2"/>
  <c r="G767" i="2"/>
  <c r="G562" i="2"/>
  <c r="G638" i="2"/>
  <c r="G361" i="2"/>
  <c r="G706" i="2"/>
  <c r="G286" i="2"/>
  <c r="G499" i="2"/>
  <c r="G93" i="2"/>
  <c r="G209" i="2"/>
  <c r="G707" i="2"/>
  <c r="G210" i="2"/>
  <c r="G768" i="2"/>
  <c r="G639" i="2"/>
  <c r="G708" i="2"/>
  <c r="G362" i="2"/>
  <c r="G143" i="2"/>
  <c r="G144" i="2"/>
  <c r="G145" i="2"/>
  <c r="G363" i="2"/>
  <c r="G35" i="2"/>
  <c r="G146" i="2"/>
  <c r="G287" i="2"/>
  <c r="G94" i="2"/>
  <c r="G364" i="2"/>
  <c r="G147" i="2"/>
  <c r="G500" i="2"/>
  <c r="G148" i="2"/>
  <c r="G288" i="2"/>
  <c r="G709" i="2"/>
  <c r="G501" i="2"/>
  <c r="G149" i="2"/>
  <c r="G211" i="2"/>
  <c r="G563" i="2"/>
  <c r="G429" i="2"/>
  <c r="G365" i="2"/>
  <c r="G366" i="2"/>
  <c r="G640" i="2"/>
  <c r="G367" i="2"/>
  <c r="G36" i="2"/>
  <c r="G368" i="2"/>
  <c r="G641" i="2"/>
  <c r="G150" i="2"/>
  <c r="G769" i="2"/>
  <c r="G151" i="2"/>
  <c r="G430" i="2"/>
  <c r="G37" i="2"/>
  <c r="G38" i="2"/>
  <c r="G770" i="2"/>
  <c r="G212" i="2"/>
  <c r="G771" i="2"/>
  <c r="G289" i="2"/>
  <c r="G290" i="2"/>
  <c r="G369" i="2"/>
  <c r="G291" i="2"/>
  <c r="G152" i="2"/>
  <c r="G502" i="2"/>
  <c r="G213" i="2"/>
  <c r="G214" i="2"/>
  <c r="G39" i="2"/>
  <c r="G503" i="2"/>
  <c r="G95" i="2"/>
  <c r="G564" i="2"/>
  <c r="G431" i="2"/>
  <c r="G504" i="2"/>
  <c r="G565" i="2"/>
  <c r="G710" i="2"/>
  <c r="G642" i="2"/>
  <c r="G505" i="2"/>
  <c r="G153" i="2"/>
  <c r="G566" i="2"/>
  <c r="G567" i="2"/>
  <c r="G568" i="2"/>
  <c r="G96" i="2"/>
  <c r="G292" i="2"/>
  <c r="G97" i="2"/>
  <c r="G569" i="2"/>
  <c r="G643" i="2"/>
  <c r="G40" i="2"/>
  <c r="G215" i="2"/>
  <c r="G370" i="2"/>
  <c r="G154" i="2"/>
  <c r="G570" i="2"/>
  <c r="G571" i="2"/>
  <c r="G506" i="2"/>
  <c r="G772" i="2"/>
  <c r="G371" i="2"/>
  <c r="G216" i="2"/>
  <c r="G507" i="2"/>
  <c r="G41" i="2"/>
  <c r="G372" i="2"/>
  <c r="G373" i="2"/>
  <c r="G293" i="2"/>
  <c r="G644" i="2"/>
  <c r="G217" i="2"/>
  <c r="G42" i="2"/>
  <c r="G432" i="2"/>
  <c r="G294" i="2"/>
  <c r="G645" i="2"/>
  <c r="G773" i="2"/>
  <c r="G508" i="2"/>
  <c r="G646" i="2"/>
  <c r="G509" i="2"/>
  <c r="G774" i="2"/>
  <c r="G433" i="2"/>
  <c r="G647" i="2"/>
  <c r="G155" i="2"/>
  <c r="G98" i="2"/>
  <c r="G434" i="2"/>
  <c r="G435" i="2"/>
  <c r="G99" i="2"/>
  <c r="G218" i="2"/>
  <c r="G219" i="2"/>
  <c r="G156" i="2"/>
  <c r="G43" i="2"/>
  <c r="G295" i="2"/>
  <c r="G100" i="2"/>
  <c r="G572" i="2"/>
  <c r="G296" i="2"/>
  <c r="G297" i="2"/>
  <c r="G648" i="2"/>
  <c r="G573" i="2"/>
  <c r="G298" i="2"/>
  <c r="G649" i="2"/>
  <c r="G299" i="2"/>
  <c r="G650" i="2"/>
  <c r="G436" i="2"/>
  <c r="G651" i="2"/>
  <c r="G220" i="2"/>
  <c r="G44" i="2"/>
  <c r="G437" i="2"/>
  <c r="G652" i="2"/>
  <c r="G711" i="2"/>
  <c r="G101" i="2"/>
  <c r="G300" i="2"/>
  <c r="G775" i="2"/>
  <c r="G712" i="2"/>
  <c r="G221" i="2"/>
  <c r="G102" i="2"/>
  <c r="G103" i="2"/>
  <c r="G45" i="2"/>
  <c r="G104" i="2"/>
  <c r="G776" i="2"/>
  <c r="G105" i="2"/>
  <c r="G574" i="2"/>
  <c r="G106" i="2"/>
  <c r="G438" i="2"/>
  <c r="G107" i="2"/>
  <c r="G575" i="2"/>
  <c r="G46" i="2"/>
  <c r="G713" i="2"/>
  <c r="G714" i="2"/>
  <c r="G439" i="2"/>
  <c r="G222" i="2"/>
  <c r="G374" i="2"/>
  <c r="G157" i="2"/>
  <c r="G715" i="2"/>
  <c r="G158" i="2"/>
  <c r="G159" i="2"/>
  <c r="G576" i="2"/>
  <c r="G510" i="2"/>
  <c r="G223" i="2"/>
  <c r="G777" i="2"/>
  <c r="G301" i="2"/>
  <c r="G160" i="2"/>
  <c r="G302" i="2"/>
  <c r="G303" i="2"/>
  <c r="G161" i="2"/>
  <c r="G653" i="2"/>
  <c r="G778" i="2"/>
  <c r="G375" i="2"/>
  <c r="G224" i="2"/>
  <c r="G376" i="2"/>
  <c r="G304" i="2"/>
  <c r="G779" i="2"/>
  <c r="G654" i="2"/>
  <c r="G577" i="2"/>
  <c r="G716" i="2"/>
  <c r="G162" i="2"/>
  <c r="G377" i="2"/>
  <c r="G780" i="2"/>
  <c r="G781" i="2"/>
  <c r="G47" i="2"/>
  <c r="G305" i="2"/>
  <c r="G306" i="2"/>
  <c r="G511" i="2"/>
  <c r="G578" i="2"/>
  <c r="G717" i="2"/>
  <c r="G48" i="2"/>
  <c r="G378" i="2"/>
  <c r="G655" i="2"/>
  <c r="G49" i="2"/>
  <c r="G782" i="2"/>
  <c r="G307" i="2"/>
  <c r="G379" i="2"/>
  <c r="G225" i="2"/>
  <c r="G512" i="2"/>
  <c r="G718" i="2"/>
  <c r="G719" i="2"/>
  <c r="G380" i="2"/>
  <c r="G579" i="2"/>
  <c r="G163" i="2"/>
  <c r="G440" i="2"/>
  <c r="G783" i="2"/>
  <c r="G226" i="2"/>
  <c r="G784" i="2"/>
  <c r="G108" i="2"/>
  <c r="G513" i="2"/>
  <c r="G441" i="2"/>
  <c r="G442" i="2"/>
  <c r="G227" i="2"/>
  <c r="G228" i="2"/>
  <c r="G308" i="2"/>
  <c r="G514" i="2"/>
  <c r="G720" i="2"/>
  <c r="G229" i="2"/>
  <c r="G443" i="2"/>
  <c r="G580" i="2"/>
  <c r="G109" i="2"/>
  <c r="G444" i="2"/>
  <c r="G581" i="2"/>
  <c r="G445" i="2"/>
  <c r="G446" i="2"/>
  <c r="G721" i="2"/>
  <c r="G582" i="2"/>
  <c r="G381" i="2"/>
  <c r="G785" i="2"/>
  <c r="G230" i="2"/>
  <c r="G786" i="2"/>
  <c r="G309" i="2"/>
  <c r="G231" i="2"/>
  <c r="G164" i="2"/>
  <c r="G722" i="2"/>
  <c r="G165" i="2"/>
  <c r="G583" i="2"/>
  <c r="G166" i="2"/>
  <c r="G382" i="2"/>
  <c r="G447" i="2"/>
  <c r="G167" i="2"/>
  <c r="G310" i="2"/>
  <c r="G787" i="2"/>
  <c r="G723" i="2"/>
  <c r="G232" i="2"/>
  <c r="G110" i="2"/>
  <c r="G724" i="2"/>
  <c r="G788" i="2"/>
  <c r="G448" i="2"/>
  <c r="G383" i="2"/>
  <c r="G50" i="2"/>
  <c r="G656" i="2"/>
  <c r="G657" i="2"/>
  <c r="G111" i="2"/>
  <c r="G584" i="2"/>
  <c r="G449" i="2"/>
  <c r="G450" i="2"/>
  <c r="G789" i="2"/>
  <c r="G311" i="2"/>
  <c r="G790" i="2"/>
  <c r="G384" i="2"/>
  <c r="G658" i="2"/>
  <c r="G233" i="2"/>
  <c r="G451" i="2"/>
  <c r="G112" i="2"/>
  <c r="G791" i="2"/>
  <c r="G659" i="2"/>
  <c r="G792" i="2"/>
  <c r="G51" i="2"/>
  <c r="G168" i="2"/>
  <c r="G234" i="2"/>
  <c r="G52" i="2"/>
  <c r="G385" i="2"/>
  <c r="G725" i="2"/>
  <c r="G235" i="2"/>
  <c r="G53" i="2"/>
  <c r="G386" i="2"/>
  <c r="G169" i="2"/>
  <c r="G452" i="2"/>
  <c r="G453" i="2"/>
  <c r="G585" i="2"/>
  <c r="G515" i="2"/>
  <c r="G793" i="2"/>
  <c r="G454" i="2"/>
  <c r="G455" i="2"/>
  <c r="G170" i="2"/>
  <c r="G726" i="2"/>
  <c r="G660" i="2"/>
  <c r="G516" i="2"/>
  <c r="G171" i="2"/>
  <c r="G456" i="2"/>
  <c r="G517" i="2"/>
  <c r="G387" i="2"/>
  <c r="G312" i="2"/>
  <c r="G457" i="2"/>
  <c r="G458" i="2"/>
  <c r="G172" i="2"/>
  <c r="G173" i="2"/>
  <c r="G586" i="2"/>
  <c r="G388" i="2"/>
  <c r="G313" i="2"/>
  <c r="G174" i="2"/>
  <c r="G236" i="2"/>
  <c r="G587" i="2"/>
  <c r="G459" i="2"/>
  <c r="G314" i="2"/>
  <c r="G237" i="2"/>
  <c r="G794" i="2"/>
  <c r="G315" i="2"/>
  <c r="G389" i="2"/>
  <c r="G316" i="2"/>
  <c r="G238" i="2"/>
  <c r="G54" i="2"/>
  <c r="G55" i="2"/>
  <c r="G239" i="2"/>
  <c r="G727" i="2"/>
  <c r="G390" i="2"/>
  <c r="G728" i="2"/>
  <c r="G317" i="2"/>
  <c r="G113" i="2"/>
  <c r="G795" i="2"/>
  <c r="G56" i="2"/>
  <c r="G391" i="2"/>
  <c r="G661" i="2"/>
  <c r="G57" i="2"/>
  <c r="G662" i="2"/>
  <c r="G663" i="2"/>
  <c r="G58" i="2"/>
  <c r="G59" i="2"/>
  <c r="G60" i="2"/>
  <c r="G518" i="2"/>
  <c r="G796" i="2"/>
  <c r="G175" i="2"/>
  <c r="G240" i="2"/>
  <c r="G318" i="2"/>
  <c r="G729" i="2"/>
  <c r="G114" i="2"/>
  <c r="G176" i="2"/>
  <c r="G519" i="2"/>
  <c r="G61" i="2"/>
  <c r="G730" i="2"/>
  <c r="G115" i="2"/>
  <c r="G797" i="2"/>
  <c r="G520" i="2"/>
  <c r="G664" i="2"/>
  <c r="G177" i="2"/>
  <c r="G116" i="2"/>
  <c r="G117" i="2"/>
  <c r="G62" i="2"/>
  <c r="G731" i="2"/>
  <c r="G460" i="2"/>
  <c r="G588" i="2"/>
  <c r="G319" i="2"/>
  <c r="G178" i="2"/>
  <c r="G665" i="2"/>
  <c r="G732" i="2"/>
  <c r="G320" i="2"/>
  <c r="G733" i="2"/>
  <c r="G241" i="2"/>
  <c r="G666" i="2"/>
  <c r="G242" i="2"/>
  <c r="G179" i="2"/>
  <c r="G243" i="2"/>
  <c r="G461" i="2"/>
  <c r="G521" i="2"/>
  <c r="G321" i="2"/>
  <c r="G392" i="2"/>
  <c r="G798" i="2"/>
  <c r="G734" i="2"/>
  <c r="G589" i="2"/>
  <c r="G522" i="2"/>
  <c r="G523" i="2"/>
  <c r="G590" i="2"/>
  <c r="G393" i="2"/>
  <c r="G591" i="2"/>
  <c r="G667" i="2"/>
  <c r="G668" i="2"/>
  <c r="G462" i="2"/>
  <c r="G669" i="2"/>
  <c r="G118" i="2"/>
  <c r="G799" i="2"/>
  <c r="G244" i="2"/>
  <c r="G394" i="2"/>
  <c r="G735" i="2"/>
  <c r="G736" i="2"/>
  <c r="G245" i="2"/>
  <c r="G180" i="2"/>
  <c r="G592" i="2"/>
  <c r="G463" i="2"/>
  <c r="G246" i="2"/>
  <c r="G119" i="2"/>
  <c r="G181" i="2"/>
  <c r="G182" i="2"/>
  <c r="G737" i="2"/>
  <c r="G395" i="2"/>
  <c r="G396" i="2"/>
  <c r="G120" i="2"/>
  <c r="G593" i="2"/>
  <c r="G464" i="2"/>
  <c r="G594" i="2"/>
  <c r="G524" i="2"/>
  <c r="G183" i="2"/>
  <c r="G63" i="2"/>
  <c r="G595" i="2"/>
  <c r="G397" i="2"/>
  <c r="G184" i="2"/>
  <c r="G247" i="2"/>
  <c r="G800" i="2"/>
  <c r="G64" i="2"/>
  <c r="G738" i="2"/>
  <c r="G322" i="2"/>
  <c r="G248" i="2"/>
  <c r="G249" i="2"/>
  <c r="G525" i="2"/>
  <c r="G65" i="2"/>
  <c r="G185" i="2"/>
  <c r="G66" i="2"/>
  <c r="G250" i="2"/>
  <c r="G398" i="2"/>
  <c r="G670" i="2"/>
  <c r="G186" i="2"/>
  <c r="G251" i="2"/>
  <c r="G596" i="2"/>
  <c r="G121" i="2"/>
  <c r="G801" i="2"/>
  <c r="G252" i="2"/>
  <c r="G671" i="2"/>
  <c r="G597" i="2"/>
  <c r="G187" i="2"/>
  <c r="G526" i="2"/>
  <c r="F672" i="2"/>
  <c r="F188" i="2"/>
  <c r="F399" i="2"/>
  <c r="F400" i="2"/>
  <c r="F401" i="2"/>
  <c r="F598" i="2"/>
  <c r="F673" i="2"/>
  <c r="F122" i="2"/>
  <c r="F323" i="2"/>
  <c r="F324" i="2"/>
  <c r="F599" i="2"/>
  <c r="F402" i="2"/>
  <c r="F2" i="2"/>
  <c r="F3" i="2"/>
  <c r="F253" i="2"/>
  <c r="F527" i="2"/>
  <c r="F739" i="2"/>
  <c r="F254" i="2"/>
  <c r="F325" i="2"/>
  <c r="F255" i="2"/>
  <c r="F528" i="2"/>
  <c r="F600" i="2"/>
  <c r="F601" i="2"/>
  <c r="F465" i="2"/>
  <c r="F326" i="2"/>
  <c r="F403" i="2"/>
  <c r="F740" i="2"/>
  <c r="F67" i="2"/>
  <c r="F741" i="2"/>
  <c r="F327" i="2"/>
  <c r="F189" i="2"/>
  <c r="F466" i="2"/>
  <c r="F742" i="2"/>
  <c r="F190" i="2"/>
  <c r="F404" i="2"/>
  <c r="F743" i="2"/>
  <c r="F4" i="2"/>
  <c r="F529" i="2"/>
  <c r="F328" i="2"/>
  <c r="F674" i="2"/>
  <c r="F405" i="2"/>
  <c r="F744" i="2"/>
  <c r="F5" i="2"/>
  <c r="F68" i="2"/>
  <c r="F329" i="2"/>
  <c r="F123" i="2"/>
  <c r="F330" i="2"/>
  <c r="F602" i="2"/>
  <c r="F256" i="2"/>
  <c r="F257" i="2"/>
  <c r="F603" i="2"/>
  <c r="F530" i="2"/>
  <c r="F531" i="2"/>
  <c r="F532" i="2"/>
  <c r="F69" i="2"/>
  <c r="F191" i="2"/>
  <c r="F331" i="2"/>
  <c r="F604" i="2"/>
  <c r="F605" i="2"/>
  <c r="F6" i="2"/>
  <c r="F7" i="2"/>
  <c r="F258" i="2"/>
  <c r="F70" i="2"/>
  <c r="F745" i="2"/>
  <c r="F606" i="2"/>
  <c r="F8" i="2"/>
  <c r="F332" i="2"/>
  <c r="F259" i="2"/>
  <c r="F192" i="2"/>
  <c r="F675" i="2"/>
  <c r="F260" i="2"/>
  <c r="F676" i="2"/>
  <c r="F607" i="2"/>
  <c r="F406" i="2"/>
  <c r="F9" i="2"/>
  <c r="F193" i="2"/>
  <c r="F608" i="2"/>
  <c r="F533" i="2"/>
  <c r="F467" i="2"/>
  <c r="F677" i="2"/>
  <c r="F261" i="2"/>
  <c r="F468" i="2"/>
  <c r="F469" i="2"/>
  <c r="F678" i="2"/>
  <c r="F679" i="2"/>
  <c r="F680" i="2"/>
  <c r="F470" i="2"/>
  <c r="F534" i="2"/>
  <c r="F471" i="2"/>
  <c r="F333" i="2"/>
  <c r="F609" i="2"/>
  <c r="F610" i="2"/>
  <c r="F334" i="2"/>
  <c r="F71" i="2"/>
  <c r="F194" i="2"/>
  <c r="F611" i="2"/>
  <c r="F124" i="2"/>
  <c r="F262" i="2"/>
  <c r="F612" i="2"/>
  <c r="F472" i="2"/>
  <c r="F195" i="2"/>
  <c r="F10" i="2"/>
  <c r="F681" i="2"/>
  <c r="F535" i="2"/>
  <c r="F613" i="2"/>
  <c r="F682" i="2"/>
  <c r="F536" i="2"/>
  <c r="F72" i="2"/>
  <c r="F614" i="2"/>
  <c r="F615" i="2"/>
  <c r="F263" i="2"/>
  <c r="F196" i="2"/>
  <c r="F683" i="2"/>
  <c r="F616" i="2"/>
  <c r="F197" i="2"/>
  <c r="F617" i="2"/>
  <c r="F537" i="2"/>
  <c r="F125" i="2"/>
  <c r="F473" i="2"/>
  <c r="F126" i="2"/>
  <c r="F407" i="2"/>
  <c r="F264" i="2"/>
  <c r="F127" i="2"/>
  <c r="F198" i="2"/>
  <c r="F73" i="2"/>
  <c r="F128" i="2"/>
  <c r="F684" i="2"/>
  <c r="F11" i="2"/>
  <c r="F408" i="2"/>
  <c r="F12" i="2"/>
  <c r="F474" i="2"/>
  <c r="F335" i="2"/>
  <c r="F13" i="2"/>
  <c r="F199" i="2"/>
  <c r="F129" i="2"/>
  <c r="F475" i="2"/>
  <c r="F74" i="2"/>
  <c r="F265" i="2"/>
  <c r="F14" i="2"/>
  <c r="F336" i="2"/>
  <c r="F266" i="2"/>
  <c r="F337" i="2"/>
  <c r="F476" i="2"/>
  <c r="F409" i="2"/>
  <c r="F746" i="2"/>
  <c r="F685" i="2"/>
  <c r="F747" i="2"/>
  <c r="F748" i="2"/>
  <c r="F538" i="2"/>
  <c r="F75" i="2"/>
  <c r="F130" i="2"/>
  <c r="F618" i="2"/>
  <c r="F338" i="2"/>
  <c r="F749" i="2"/>
  <c r="F200" i="2"/>
  <c r="F619" i="2"/>
  <c r="F131" i="2"/>
  <c r="F267" i="2"/>
  <c r="F410" i="2"/>
  <c r="F686" i="2"/>
  <c r="F76" i="2"/>
  <c r="F15" i="2"/>
  <c r="F77" i="2"/>
  <c r="F750" i="2"/>
  <c r="F16" i="2"/>
  <c r="F620" i="2"/>
  <c r="F17" i="2"/>
  <c r="F539" i="2"/>
  <c r="F339" i="2"/>
  <c r="F78" i="2"/>
  <c r="F268" i="2"/>
  <c r="F340" i="2"/>
  <c r="F621" i="2"/>
  <c r="F341" i="2"/>
  <c r="F18" i="2"/>
  <c r="F79" i="2"/>
  <c r="F269" i="2"/>
  <c r="F132" i="2"/>
  <c r="F80" i="2"/>
  <c r="F201" i="2"/>
  <c r="F477" i="2"/>
  <c r="F751" i="2"/>
  <c r="F81" i="2"/>
  <c r="F478" i="2"/>
  <c r="F479" i="2"/>
  <c r="F342" i="2"/>
  <c r="F343" i="2"/>
  <c r="F540" i="2"/>
  <c r="F19" i="2"/>
  <c r="F752" i="2"/>
  <c r="F202" i="2"/>
  <c r="F20" i="2"/>
  <c r="F270" i="2"/>
  <c r="F753" i="2"/>
  <c r="F411" i="2"/>
  <c r="F541" i="2"/>
  <c r="F687" i="2"/>
  <c r="F754" i="2"/>
  <c r="F203" i="2"/>
  <c r="F271" i="2"/>
  <c r="F622" i="2"/>
  <c r="F21" i="2"/>
  <c r="F344" i="2"/>
  <c r="F480" i="2"/>
  <c r="F481" i="2"/>
  <c r="F542" i="2"/>
  <c r="F688" i="2"/>
  <c r="F133" i="2"/>
  <c r="F623" i="2"/>
  <c r="F482" i="2"/>
  <c r="F345" i="2"/>
  <c r="F204" i="2"/>
  <c r="F412" i="2"/>
  <c r="F689" i="2"/>
  <c r="F690" i="2"/>
  <c r="F543" i="2"/>
  <c r="F205" i="2"/>
  <c r="F22" i="2"/>
  <c r="F82" i="2"/>
  <c r="F272" i="2"/>
  <c r="F23" i="2"/>
  <c r="F691" i="2"/>
  <c r="F413" i="2"/>
  <c r="F624" i="2"/>
  <c r="F755" i="2"/>
  <c r="F83" i="2"/>
  <c r="F483" i="2"/>
  <c r="F414" i="2"/>
  <c r="F544" i="2"/>
  <c r="F756" i="2"/>
  <c r="F757" i="2"/>
  <c r="F24" i="2"/>
  <c r="F415" i="2"/>
  <c r="F416" i="2"/>
  <c r="F545" i="2"/>
  <c r="F758" i="2"/>
  <c r="F84" i="2"/>
  <c r="F484" i="2"/>
  <c r="F692" i="2"/>
  <c r="F273" i="2"/>
  <c r="F625" i="2"/>
  <c r="F417" i="2"/>
  <c r="F134" i="2"/>
  <c r="F693" i="2"/>
  <c r="F546" i="2"/>
  <c r="F485" i="2"/>
  <c r="F346" i="2"/>
  <c r="F547" i="2"/>
  <c r="F135" i="2"/>
  <c r="F694" i="2"/>
  <c r="F418" i="2"/>
  <c r="F347" i="2"/>
  <c r="F419" i="2"/>
  <c r="F548" i="2"/>
  <c r="F486" i="2"/>
  <c r="F348" i="2"/>
  <c r="F136" i="2"/>
  <c r="F206" i="2"/>
  <c r="F487" i="2"/>
  <c r="F695" i="2"/>
  <c r="F349" i="2"/>
  <c r="F626" i="2"/>
  <c r="F549" i="2"/>
  <c r="F488" i="2"/>
  <c r="F207" i="2"/>
  <c r="F489" i="2"/>
  <c r="F490" i="2"/>
  <c r="F759" i="2"/>
  <c r="F696" i="2"/>
  <c r="F25" i="2"/>
  <c r="F627" i="2"/>
  <c r="F628" i="2"/>
  <c r="F550" i="2"/>
  <c r="F420" i="2"/>
  <c r="F85" i="2"/>
  <c r="F350" i="2"/>
  <c r="F629" i="2"/>
  <c r="F421" i="2"/>
  <c r="F422" i="2"/>
  <c r="F697" i="2"/>
  <c r="F423" i="2"/>
  <c r="F137" i="2"/>
  <c r="F208" i="2"/>
  <c r="F551" i="2"/>
  <c r="F274" i="2"/>
  <c r="F552" i="2"/>
  <c r="F86" i="2"/>
  <c r="F553" i="2"/>
  <c r="F275" i="2"/>
  <c r="F630" i="2"/>
  <c r="F138" i="2"/>
  <c r="F554" i="2"/>
  <c r="F631" i="2"/>
  <c r="F632" i="2"/>
  <c r="F491" i="2"/>
  <c r="F276" i="2"/>
  <c r="F351" i="2"/>
  <c r="F698" i="2"/>
  <c r="F633" i="2"/>
  <c r="F555" i="2"/>
  <c r="F556" i="2"/>
  <c r="F352" i="2"/>
  <c r="F277" i="2"/>
  <c r="F353" i="2"/>
  <c r="F557" i="2"/>
  <c r="F139" i="2"/>
  <c r="F354" i="2"/>
  <c r="F699" i="2"/>
  <c r="F700" i="2"/>
  <c r="F701" i="2"/>
  <c r="F492" i="2"/>
  <c r="F26" i="2"/>
  <c r="F140" i="2"/>
  <c r="F424" i="2"/>
  <c r="F355" i="2"/>
  <c r="F702" i="2"/>
  <c r="F558" i="2"/>
  <c r="F493" i="2"/>
  <c r="F87" i="2"/>
  <c r="F27" i="2"/>
  <c r="F634" i="2"/>
  <c r="F494" i="2"/>
  <c r="F495" i="2"/>
  <c r="F496" i="2"/>
  <c r="F760" i="2"/>
  <c r="F559" i="2"/>
  <c r="F560" i="2"/>
  <c r="F356" i="2"/>
  <c r="F761" i="2"/>
  <c r="F425" i="2"/>
  <c r="F28" i="2"/>
  <c r="F141" i="2"/>
  <c r="F88" i="2"/>
  <c r="F635" i="2"/>
  <c r="F426" i="2"/>
  <c r="F89" i="2"/>
  <c r="F703" i="2"/>
  <c r="F357" i="2"/>
  <c r="F29" i="2"/>
  <c r="F278" i="2"/>
  <c r="F30" i="2"/>
  <c r="F279" i="2"/>
  <c r="F762" i="2"/>
  <c r="F280" i="2"/>
  <c r="F31" i="2"/>
  <c r="F358" i="2"/>
  <c r="F497" i="2"/>
  <c r="F281" i="2"/>
  <c r="F427" i="2"/>
  <c r="F704" i="2"/>
  <c r="F428" i="2"/>
  <c r="F90" i="2"/>
  <c r="F763" i="2"/>
  <c r="F282" i="2"/>
  <c r="F636" i="2"/>
  <c r="F283" i="2"/>
  <c r="F284" i="2"/>
  <c r="F142" i="2"/>
  <c r="F285" i="2"/>
  <c r="F32" i="2"/>
  <c r="F91" i="2"/>
  <c r="F764" i="2"/>
  <c r="F637" i="2"/>
  <c r="F498" i="2"/>
  <c r="F765" i="2"/>
  <c r="F766" i="2"/>
  <c r="F33" i="2"/>
  <c r="F705" i="2"/>
  <c r="F561" i="2"/>
  <c r="F359" i="2"/>
  <c r="F92" i="2"/>
  <c r="F34" i="2"/>
  <c r="F360" i="2"/>
  <c r="F767" i="2"/>
  <c r="F562" i="2"/>
  <c r="F638" i="2"/>
  <c r="F361" i="2"/>
  <c r="F706" i="2"/>
  <c r="F286" i="2"/>
  <c r="F499" i="2"/>
  <c r="F93" i="2"/>
  <c r="F209" i="2"/>
  <c r="F707" i="2"/>
  <c r="F210" i="2"/>
  <c r="F768" i="2"/>
  <c r="F639" i="2"/>
  <c r="F708" i="2"/>
  <c r="F362" i="2"/>
  <c r="F143" i="2"/>
  <c r="F144" i="2"/>
  <c r="F145" i="2"/>
  <c r="F363" i="2"/>
  <c r="F35" i="2"/>
  <c r="F146" i="2"/>
  <c r="F287" i="2"/>
  <c r="F94" i="2"/>
  <c r="F364" i="2"/>
  <c r="F147" i="2"/>
  <c r="F500" i="2"/>
  <c r="F148" i="2"/>
  <c r="F288" i="2"/>
  <c r="F709" i="2"/>
  <c r="F501" i="2"/>
  <c r="F149" i="2"/>
  <c r="F211" i="2"/>
  <c r="F563" i="2"/>
  <c r="F429" i="2"/>
  <c r="F365" i="2"/>
  <c r="F366" i="2"/>
  <c r="F640" i="2"/>
  <c r="F367" i="2"/>
  <c r="F36" i="2"/>
  <c r="F368" i="2"/>
  <c r="F641" i="2"/>
  <c r="F150" i="2"/>
  <c r="F769" i="2"/>
  <c r="F151" i="2"/>
  <c r="F430" i="2"/>
  <c r="F37" i="2"/>
  <c r="F38" i="2"/>
  <c r="F770" i="2"/>
  <c r="F212" i="2"/>
  <c r="F771" i="2"/>
  <c r="F289" i="2"/>
  <c r="F290" i="2"/>
  <c r="F369" i="2"/>
  <c r="F291" i="2"/>
  <c r="F152" i="2"/>
  <c r="F502" i="2"/>
  <c r="F213" i="2"/>
  <c r="F214" i="2"/>
  <c r="F39" i="2"/>
  <c r="F503" i="2"/>
  <c r="F95" i="2"/>
  <c r="F564" i="2"/>
  <c r="F431" i="2"/>
  <c r="F504" i="2"/>
  <c r="F565" i="2"/>
  <c r="F710" i="2"/>
  <c r="F642" i="2"/>
  <c r="F505" i="2"/>
  <c r="F153" i="2"/>
  <c r="F566" i="2"/>
  <c r="F567" i="2"/>
  <c r="F568" i="2"/>
  <c r="F96" i="2"/>
  <c r="F292" i="2"/>
  <c r="F97" i="2"/>
  <c r="F569" i="2"/>
  <c r="F643" i="2"/>
  <c r="F40" i="2"/>
  <c r="F215" i="2"/>
  <c r="F370" i="2"/>
  <c r="F154" i="2"/>
  <c r="F570" i="2"/>
  <c r="F571" i="2"/>
  <c r="F506" i="2"/>
  <c r="F772" i="2"/>
  <c r="F371" i="2"/>
  <c r="F216" i="2"/>
  <c r="F507" i="2"/>
  <c r="F41" i="2"/>
  <c r="F372" i="2"/>
  <c r="F373" i="2"/>
  <c r="F293" i="2"/>
  <c r="F644" i="2"/>
  <c r="F217" i="2"/>
  <c r="F42" i="2"/>
  <c r="F432" i="2"/>
  <c r="F294" i="2"/>
  <c r="F645" i="2"/>
  <c r="F773" i="2"/>
  <c r="F508" i="2"/>
  <c r="F646" i="2"/>
  <c r="F509" i="2"/>
  <c r="F774" i="2"/>
  <c r="F433" i="2"/>
  <c r="F647" i="2"/>
  <c r="F155" i="2"/>
  <c r="F98" i="2"/>
  <c r="F434" i="2"/>
  <c r="F435" i="2"/>
  <c r="F99" i="2"/>
  <c r="F218" i="2"/>
  <c r="F219" i="2"/>
  <c r="F156" i="2"/>
  <c r="F43" i="2"/>
  <c r="F295" i="2"/>
  <c r="F100" i="2"/>
  <c r="F572" i="2"/>
  <c r="F296" i="2"/>
  <c r="F297" i="2"/>
  <c r="F648" i="2"/>
  <c r="F573" i="2"/>
  <c r="F298" i="2"/>
  <c r="F649" i="2"/>
  <c r="F299" i="2"/>
  <c r="F650" i="2"/>
  <c r="F436" i="2"/>
  <c r="F651" i="2"/>
  <c r="F220" i="2"/>
  <c r="F44" i="2"/>
  <c r="F437" i="2"/>
  <c r="F652" i="2"/>
  <c r="F711" i="2"/>
  <c r="F101" i="2"/>
  <c r="F300" i="2"/>
  <c r="F775" i="2"/>
  <c r="F712" i="2"/>
  <c r="F221" i="2"/>
  <c r="F102" i="2"/>
  <c r="F103" i="2"/>
  <c r="F45" i="2"/>
  <c r="F104" i="2"/>
  <c r="F776" i="2"/>
  <c r="F105" i="2"/>
  <c r="F574" i="2"/>
  <c r="F106" i="2"/>
  <c r="F438" i="2"/>
  <c r="F107" i="2"/>
  <c r="F575" i="2"/>
  <c r="F46" i="2"/>
  <c r="F713" i="2"/>
  <c r="F714" i="2"/>
  <c r="F439" i="2"/>
  <c r="F222" i="2"/>
  <c r="F374" i="2"/>
  <c r="F157" i="2"/>
  <c r="F715" i="2"/>
  <c r="F158" i="2"/>
  <c r="F159" i="2"/>
  <c r="F576" i="2"/>
  <c r="F510" i="2"/>
  <c r="F223" i="2"/>
  <c r="F777" i="2"/>
  <c r="F301" i="2"/>
  <c r="F160" i="2"/>
  <c r="F302" i="2"/>
  <c r="F303" i="2"/>
  <c r="F161" i="2"/>
  <c r="F653" i="2"/>
  <c r="F778" i="2"/>
  <c r="F375" i="2"/>
  <c r="F224" i="2"/>
  <c r="F376" i="2"/>
  <c r="F304" i="2"/>
  <c r="F779" i="2"/>
  <c r="F654" i="2"/>
  <c r="F577" i="2"/>
  <c r="F716" i="2"/>
  <c r="F162" i="2"/>
  <c r="F377" i="2"/>
  <c r="F780" i="2"/>
  <c r="F781" i="2"/>
  <c r="F47" i="2"/>
  <c r="F305" i="2"/>
  <c r="F306" i="2"/>
  <c r="F511" i="2"/>
  <c r="F578" i="2"/>
  <c r="F717" i="2"/>
  <c r="F48" i="2"/>
  <c r="F378" i="2"/>
  <c r="F655" i="2"/>
  <c r="F49" i="2"/>
  <c r="F782" i="2"/>
  <c r="F307" i="2"/>
  <c r="F379" i="2"/>
  <c r="F225" i="2"/>
  <c r="F512" i="2"/>
  <c r="F718" i="2"/>
  <c r="F719" i="2"/>
  <c r="F380" i="2"/>
  <c r="F579" i="2"/>
  <c r="F163" i="2"/>
  <c r="F440" i="2"/>
  <c r="F783" i="2"/>
  <c r="F226" i="2"/>
  <c r="F784" i="2"/>
  <c r="F108" i="2"/>
  <c r="F513" i="2"/>
  <c r="F441" i="2"/>
  <c r="F442" i="2"/>
  <c r="F227" i="2"/>
  <c r="F228" i="2"/>
  <c r="F308" i="2"/>
  <c r="F514" i="2"/>
  <c r="F720" i="2"/>
  <c r="F229" i="2"/>
  <c r="F443" i="2"/>
  <c r="F580" i="2"/>
  <c r="F109" i="2"/>
  <c r="F444" i="2"/>
  <c r="F581" i="2"/>
  <c r="F445" i="2"/>
  <c r="F446" i="2"/>
  <c r="F721" i="2"/>
  <c r="F582" i="2"/>
  <c r="F381" i="2"/>
  <c r="F785" i="2"/>
  <c r="F230" i="2"/>
  <c r="F786" i="2"/>
  <c r="F309" i="2"/>
  <c r="F231" i="2"/>
  <c r="F164" i="2"/>
  <c r="F722" i="2"/>
  <c r="F165" i="2"/>
  <c r="F583" i="2"/>
  <c r="F166" i="2"/>
  <c r="F382" i="2"/>
  <c r="F447" i="2"/>
  <c r="F167" i="2"/>
  <c r="F310" i="2"/>
  <c r="F787" i="2"/>
  <c r="F723" i="2"/>
  <c r="F232" i="2"/>
  <c r="F110" i="2"/>
  <c r="F724" i="2"/>
  <c r="F788" i="2"/>
  <c r="F448" i="2"/>
  <c r="F383" i="2"/>
  <c r="F50" i="2"/>
  <c r="F656" i="2"/>
  <c r="F657" i="2"/>
  <c r="F111" i="2"/>
  <c r="F584" i="2"/>
  <c r="F449" i="2"/>
  <c r="F450" i="2"/>
  <c r="F789" i="2"/>
  <c r="F311" i="2"/>
  <c r="F790" i="2"/>
  <c r="F384" i="2"/>
  <c r="F658" i="2"/>
  <c r="F233" i="2"/>
  <c r="F451" i="2"/>
  <c r="F112" i="2"/>
  <c r="F791" i="2"/>
  <c r="F659" i="2"/>
  <c r="F792" i="2"/>
  <c r="F51" i="2"/>
  <c r="F168" i="2"/>
  <c r="F234" i="2"/>
  <c r="F52" i="2"/>
  <c r="F385" i="2"/>
  <c r="F725" i="2"/>
  <c r="F235" i="2"/>
  <c r="F53" i="2"/>
  <c r="F386" i="2"/>
  <c r="F169" i="2"/>
  <c r="F452" i="2"/>
  <c r="F453" i="2"/>
  <c r="F585" i="2"/>
  <c r="F515" i="2"/>
  <c r="F793" i="2"/>
  <c r="F454" i="2"/>
  <c r="F455" i="2"/>
  <c r="F170" i="2"/>
  <c r="F726" i="2"/>
  <c r="F660" i="2"/>
  <c r="F516" i="2"/>
  <c r="F171" i="2"/>
  <c r="F456" i="2"/>
  <c r="F517" i="2"/>
  <c r="F387" i="2"/>
  <c r="F312" i="2"/>
  <c r="F457" i="2"/>
  <c r="F458" i="2"/>
  <c r="F172" i="2"/>
  <c r="F173" i="2"/>
  <c r="F586" i="2"/>
  <c r="F388" i="2"/>
  <c r="F313" i="2"/>
  <c r="F174" i="2"/>
  <c r="F236" i="2"/>
  <c r="F587" i="2"/>
  <c r="F459" i="2"/>
  <c r="F314" i="2"/>
  <c r="F237" i="2"/>
  <c r="F794" i="2"/>
  <c r="F315" i="2"/>
  <c r="F389" i="2"/>
  <c r="F316" i="2"/>
  <c r="F238" i="2"/>
  <c r="F54" i="2"/>
  <c r="F55" i="2"/>
  <c r="F239" i="2"/>
  <c r="F727" i="2"/>
  <c r="F390" i="2"/>
  <c r="F728" i="2"/>
  <c r="F317" i="2"/>
  <c r="F113" i="2"/>
  <c r="F795" i="2"/>
  <c r="F56" i="2"/>
  <c r="F391" i="2"/>
  <c r="F661" i="2"/>
  <c r="F57" i="2"/>
  <c r="F662" i="2"/>
  <c r="F663" i="2"/>
  <c r="F58" i="2"/>
  <c r="F59" i="2"/>
  <c r="F60" i="2"/>
  <c r="F518" i="2"/>
  <c r="F796" i="2"/>
  <c r="F175" i="2"/>
  <c r="F240" i="2"/>
  <c r="F318" i="2"/>
  <c r="F729" i="2"/>
  <c r="F114" i="2"/>
  <c r="F176" i="2"/>
  <c r="F519" i="2"/>
  <c r="F61" i="2"/>
  <c r="F730" i="2"/>
  <c r="F115" i="2"/>
  <c r="F797" i="2"/>
  <c r="F520" i="2"/>
  <c r="F664" i="2"/>
  <c r="F177" i="2"/>
  <c r="F116" i="2"/>
  <c r="F117" i="2"/>
  <c r="F62" i="2"/>
  <c r="F731" i="2"/>
  <c r="F460" i="2"/>
  <c r="F588" i="2"/>
  <c r="F319" i="2"/>
  <c r="F178" i="2"/>
  <c r="F665" i="2"/>
  <c r="F732" i="2"/>
  <c r="F320" i="2"/>
  <c r="F733" i="2"/>
  <c r="F241" i="2"/>
  <c r="F666" i="2"/>
  <c r="F242" i="2"/>
  <c r="F179" i="2"/>
  <c r="F243" i="2"/>
  <c r="F461" i="2"/>
  <c r="F521" i="2"/>
  <c r="F321" i="2"/>
  <c r="F392" i="2"/>
  <c r="F798" i="2"/>
  <c r="F734" i="2"/>
  <c r="F589" i="2"/>
  <c r="F522" i="2"/>
  <c r="F523" i="2"/>
  <c r="F590" i="2"/>
  <c r="F393" i="2"/>
  <c r="F591" i="2"/>
  <c r="F667" i="2"/>
  <c r="F668" i="2"/>
  <c r="F462" i="2"/>
  <c r="F669" i="2"/>
  <c r="F118" i="2"/>
  <c r="F799" i="2"/>
  <c r="F244" i="2"/>
  <c r="F394" i="2"/>
  <c r="F735" i="2"/>
  <c r="F736" i="2"/>
  <c r="F245" i="2"/>
  <c r="F180" i="2"/>
  <c r="F592" i="2"/>
  <c r="F463" i="2"/>
  <c r="F246" i="2"/>
  <c r="F119" i="2"/>
  <c r="F181" i="2"/>
  <c r="F182" i="2"/>
  <c r="F737" i="2"/>
  <c r="F395" i="2"/>
  <c r="F396" i="2"/>
  <c r="F120" i="2"/>
  <c r="F593" i="2"/>
  <c r="F464" i="2"/>
  <c r="F594" i="2"/>
  <c r="F524" i="2"/>
  <c r="F183" i="2"/>
  <c r="F63" i="2"/>
  <c r="F595" i="2"/>
  <c r="F397" i="2"/>
  <c r="F184" i="2"/>
  <c r="F247" i="2"/>
  <c r="F800" i="2"/>
  <c r="F64" i="2"/>
  <c r="F738" i="2"/>
  <c r="F322" i="2"/>
  <c r="F248" i="2"/>
  <c r="F249" i="2"/>
  <c r="F525" i="2"/>
  <c r="F65" i="2"/>
  <c r="F185" i="2"/>
  <c r="F66" i="2"/>
  <c r="F250" i="2"/>
  <c r="F398" i="2"/>
  <c r="F670" i="2"/>
  <c r="F186" i="2"/>
  <c r="F251" i="2"/>
  <c r="F596" i="2"/>
  <c r="F121" i="2"/>
  <c r="F801" i="2"/>
  <c r="F252" i="2"/>
  <c r="F671" i="2"/>
  <c r="F597" i="2"/>
  <c r="F187" i="2"/>
  <c r="F526" i="2"/>
  <c r="H6" i="5" l="1"/>
  <c r="H5" i="5"/>
  <c r="H3" i="5"/>
  <c r="H2" i="5"/>
  <c r="H4" i="5"/>
  <c r="H7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Rajan</author>
  </authors>
  <commentList>
    <comment ref="J6" authorId="0" shapeId="0" xr:uid="{FF9470BE-9753-41A2-AFF4-A6CFB5CD820B}">
      <text>
        <r>
          <rPr>
            <b/>
            <sz val="9"/>
            <color indexed="81"/>
            <rFont val="Tahoma"/>
            <family val="2"/>
          </rPr>
          <t>Hardik:
Please Use Scenario Manager to compare different Scenarios.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 xr:uid="{B896BB23-0EC4-40B4-8140-7703C9D043C1}">
      <text>
        <r>
          <rPr>
            <b/>
            <sz val="9"/>
            <color indexed="81"/>
            <rFont val="Tahoma"/>
            <family val="2"/>
          </rPr>
          <t>Hardik:
After closing Scenario Manager Dialog Box, changes in chart will be observed.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F6E79AD0-BDD7-452D-A83F-E59304812C56}">
      <text>
        <r>
          <rPr>
            <b/>
            <sz val="9"/>
            <color indexed="81"/>
            <rFont val="Tahoma"/>
            <family val="2"/>
          </rPr>
          <t>Hardik:
This cells in blue are predicted to be achieved.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66F341D5-309E-4441-B41B-C27CD9507BDE}">
      <text>
        <r>
          <rPr>
            <b/>
            <sz val="9"/>
            <color indexed="81"/>
            <rFont val="Tahoma"/>
            <family val="2"/>
          </rPr>
          <t>Hardik:
This cells in yellow are forecasted to be achieved.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Rajan</author>
  </authors>
  <commentList>
    <comment ref="G7" authorId="0" shapeId="0" xr:uid="{263A7DC5-AC13-45A6-8A1A-61FA688C2941}">
      <text>
        <r>
          <rPr>
            <b/>
            <sz val="9"/>
            <color indexed="81"/>
            <rFont val="Tahoma"/>
            <family val="2"/>
          </rPr>
          <t>Hardik:
This Maximum Profit is obtained by using Solver in DATA Tab.
If needed check parameters in Solver.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 xr:uid="{13DD8DCD-75F9-40AB-A744-EB4DA46A855C}">
      <text>
        <r>
          <rPr>
            <b/>
            <sz val="9"/>
            <color indexed="81"/>
            <rFont val="Tahoma"/>
            <family val="2"/>
          </rPr>
          <t>Hardik:
Solver helps us to know that how can we obtaion maximum Profit using multiple parameters.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<sst xmlns="http://schemas.openxmlformats.org/spreadsheetml/2006/main" count="1693" uniqueCount="394">
  <si>
    <t>Objectives:</t>
  </si>
  <si>
    <r>
      <rPr>
        <b/>
        <u/>
        <sz val="15"/>
        <color rgb="FFC00000"/>
        <rFont val="Times New Roman"/>
        <family val="1"/>
      </rPr>
      <t>Introduction:</t>
    </r>
    <r>
      <rPr>
        <sz val="13"/>
        <color theme="1"/>
        <rFont val="Times New Roman"/>
        <family val="1"/>
      </rPr>
      <t xml:space="preserve"> This project optimizes retail sales and inventory using Excel tools like Scenario Manager, Solver, forecasting, and formulas to analyze trends, simulate strategies, and improve demand accuracy and profitability.</t>
    </r>
  </si>
  <si>
    <r>
      <t>Conclusion:</t>
    </r>
    <r>
      <rPr>
        <sz val="15"/>
        <color rgb="FFC00000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Using Excel, we analyzed trends, forecasted demand, simulated scenarios, and optimized inventory. The model enhances retail decisions, reduces costs, and improves profits through smart, data-driven inventory management techniques.</t>
    </r>
  </si>
  <si>
    <t>To analyze historical sales and inventory data using Excel formulas (SUMIFS, AVERAGEIFS, etc.).</t>
  </si>
  <si>
    <t>To forecast future demand by identifying seasonal sales trends using the FORECAST.ETS function.</t>
  </si>
  <si>
    <t>To simulate different business conditions (e.g., high demand, low stock, price changes) using Scenario Manager.</t>
  </si>
  <si>
    <t>To optimize reorder quantity and maximize profitability using Solver under constraints like budget and warehouse capacity.</t>
  </si>
  <si>
    <t>To build an interactive dashboard to visualize key metrics and support data-driven decision-making.</t>
  </si>
  <si>
    <r>
      <rPr>
        <b/>
        <u/>
        <sz val="15"/>
        <color rgb="FFC00000"/>
        <rFont val="Times New Roman"/>
        <family val="1"/>
      </rPr>
      <t>Topic:</t>
    </r>
    <r>
      <rPr>
        <sz val="18"/>
        <color rgb="FF002060"/>
        <rFont val="Times New Roman"/>
        <family val="1"/>
      </rPr>
      <t xml:space="preserve"> </t>
    </r>
    <r>
      <rPr>
        <b/>
        <u/>
        <sz val="13"/>
        <color rgb="FF002060"/>
        <rFont val="Times New Roman"/>
        <family val="1"/>
      </rPr>
      <t>Retail Sales and Inventory Optimization using Excel Modeling Tools: Scenario Manager, Solver &amp; Forecasting</t>
    </r>
    <r>
      <rPr>
        <b/>
        <u/>
        <sz val="18"/>
        <color rgb="FF002060"/>
        <rFont val="Times New Roman"/>
        <family val="1"/>
      </rPr>
      <t>.</t>
    </r>
  </si>
  <si>
    <t>Date</t>
  </si>
  <si>
    <t>Product</t>
  </si>
  <si>
    <t>Quantity Sold</t>
  </si>
  <si>
    <t>Unit Price</t>
  </si>
  <si>
    <t>Inventory</t>
  </si>
  <si>
    <t>Stock Cost</t>
  </si>
  <si>
    <t>Revenue</t>
  </si>
  <si>
    <t>Month</t>
  </si>
  <si>
    <t>Season</t>
  </si>
  <si>
    <t>20-Sep-2023</t>
  </si>
  <si>
    <t>Jacket</t>
  </si>
  <si>
    <t>12-Nov-2023</t>
  </si>
  <si>
    <t>29-Apr-2023</t>
  </si>
  <si>
    <t>Shoes</t>
  </si>
  <si>
    <t>17-Jul-2023</t>
  </si>
  <si>
    <t>Cap</t>
  </si>
  <si>
    <t>31-Jul-2023</t>
  </si>
  <si>
    <t>Trousers</t>
  </si>
  <si>
    <t>25-Jul-2023</t>
  </si>
  <si>
    <t>31-Oct-2023</t>
  </si>
  <si>
    <t>04-Nov-2023</t>
  </si>
  <si>
    <t>19-Mar-2023</t>
  </si>
  <si>
    <t>Shirt</t>
  </si>
  <si>
    <t>25-Jun-2023</t>
  </si>
  <si>
    <t>04-Jun-2023</t>
  </si>
  <si>
    <t>07-Oct-2023</t>
  </si>
  <si>
    <t>02-Jul-2023</t>
  </si>
  <si>
    <t>03-Jan-2023</t>
  </si>
  <si>
    <t>01-Jan-2023</t>
  </si>
  <si>
    <t>13-May-2023</t>
  </si>
  <si>
    <t>21-Sep-2023</t>
  </si>
  <si>
    <t>17-Dec-2023</t>
  </si>
  <si>
    <t>12-May-2023</t>
  </si>
  <si>
    <t>18-Jun-2023</t>
  </si>
  <si>
    <t>28-May-2023</t>
  </si>
  <si>
    <t>19-Sep-2023</t>
  </si>
  <si>
    <t>06-Oct-2023</t>
  </si>
  <si>
    <t>17-Aug-2023</t>
  </si>
  <si>
    <t>22-Jun-2023</t>
  </si>
  <si>
    <t>22-Jul-2023</t>
  </si>
  <si>
    <t>24-Dec-2023</t>
  </si>
  <si>
    <t>27-Feb-2023</t>
  </si>
  <si>
    <t>11-Dec-2023</t>
  </si>
  <si>
    <t>07-Jun-2023</t>
  </si>
  <si>
    <t>19-Apr-2023</t>
  </si>
  <si>
    <t>21-Aug-2023</t>
  </si>
  <si>
    <t>06-Dec-2023</t>
  </si>
  <si>
    <t>01-Apr-2023</t>
  </si>
  <si>
    <t>13-Jul-2023</t>
  </si>
  <si>
    <t>02-Dec-2023</t>
  </si>
  <si>
    <t>09-Jan-2023</t>
  </si>
  <si>
    <t>18-Sep-2023</t>
  </si>
  <si>
    <t>08-Jun-2023</t>
  </si>
  <si>
    <t>06-Nov-2023</t>
  </si>
  <si>
    <t>30-Jul-2023</t>
  </si>
  <si>
    <t>03-Dec-2023</t>
  </si>
  <si>
    <t>05-Jan-2023</t>
  </si>
  <si>
    <t>15-Feb-2023</t>
  </si>
  <si>
    <t>28-Jun-2023</t>
  </si>
  <si>
    <t>02-Mar-2023</t>
  </si>
  <si>
    <t>02-Jun-2023</t>
  </si>
  <si>
    <t>09-Oct-2023</t>
  </si>
  <si>
    <t>06-May-2023</t>
  </si>
  <si>
    <t>22-May-2023</t>
  </si>
  <si>
    <t>10-Sep-2023</t>
  </si>
  <si>
    <t>26-Sep-2023</t>
  </si>
  <si>
    <t>28-Apr-2023</t>
  </si>
  <si>
    <t>20-Oct-2023</t>
  </si>
  <si>
    <t>16-Oct-2023</t>
  </si>
  <si>
    <t>22-Jan-2023</t>
  </si>
  <si>
    <t>02-Jan-2023</t>
  </si>
  <si>
    <t>25-May-2023</t>
  </si>
  <si>
    <t>14-Feb-2023</t>
  </si>
  <si>
    <t>11-Oct-2023</t>
  </si>
  <si>
    <t>16-Jan-2023</t>
  </si>
  <si>
    <t>23-Jun-2023</t>
  </si>
  <si>
    <t>05-May-2023</t>
  </si>
  <si>
    <t>22-Apr-2023</t>
  </si>
  <si>
    <t>19-Nov-2023</t>
  </si>
  <si>
    <t>29-May-2023</t>
  </si>
  <si>
    <t>08-Oct-2023</t>
  </si>
  <si>
    <t>12-Apr-2023</t>
  </si>
  <si>
    <t>23-Oct-2023</t>
  </si>
  <si>
    <t>05-Sep-2023</t>
  </si>
  <si>
    <t>08-Aug-2023</t>
  </si>
  <si>
    <t>17-Nov-2023</t>
  </si>
  <si>
    <t>03-Aug-2023</t>
  </si>
  <si>
    <t>31-Aug-2023</t>
  </si>
  <si>
    <t>14-Nov-2023</t>
  </si>
  <si>
    <t>11-Nov-2023</t>
  </si>
  <si>
    <t>07-Nov-2023</t>
  </si>
  <si>
    <t>20-Aug-2023</t>
  </si>
  <si>
    <t>11-Sep-2023</t>
  </si>
  <si>
    <t>15-Aug-2023</t>
  </si>
  <si>
    <t>30-Jun-2023</t>
  </si>
  <si>
    <t>01-Jun-2023</t>
  </si>
  <si>
    <t>05-Feb-2023</t>
  </si>
  <si>
    <t>25-Apr-2023</t>
  </si>
  <si>
    <t>20-Mar-2023</t>
  </si>
  <si>
    <t>28-Oct-2023</t>
  </si>
  <si>
    <t>02-Aug-2023</t>
  </si>
  <si>
    <t>04-Apr-2023</t>
  </si>
  <si>
    <t>18-Jan-2023</t>
  </si>
  <si>
    <t>27-Nov-2023</t>
  </si>
  <si>
    <t>01-Oct-2023</t>
  </si>
  <si>
    <t>01-Nov-2023</t>
  </si>
  <si>
    <t>02-Sep-2023</t>
  </si>
  <si>
    <t>10-Feb-2023</t>
  </si>
  <si>
    <t>22-Oct-2023</t>
  </si>
  <si>
    <t>20-May-2023</t>
  </si>
  <si>
    <t>07-Apr-2023</t>
  </si>
  <si>
    <t>12-Oct-2023</t>
  </si>
  <si>
    <t>30-Apr-2023</t>
  </si>
  <si>
    <t>26-Oct-2023</t>
  </si>
  <si>
    <t>28-Sep-2023</t>
  </si>
  <si>
    <t>03-Mar-2023</t>
  </si>
  <si>
    <t>28-Aug-2023</t>
  </si>
  <si>
    <t>28-Mar-2023</t>
  </si>
  <si>
    <t>29-Jul-2023</t>
  </si>
  <si>
    <t>24-May-2023</t>
  </si>
  <si>
    <t>31-Mar-2023</t>
  </si>
  <si>
    <t>25-Feb-2023</t>
  </si>
  <si>
    <t>12-Mar-2023</t>
  </si>
  <si>
    <t>25-Nov-2023</t>
  </si>
  <si>
    <t>27-Jan-2023</t>
  </si>
  <si>
    <t>19-Jul-2023</t>
  </si>
  <si>
    <t>26-Apr-2023</t>
  </si>
  <si>
    <t>14-Aug-2023</t>
  </si>
  <si>
    <t>04-Feb-2023</t>
  </si>
  <si>
    <t>20-Jun-2023</t>
  </si>
  <si>
    <t>30-May-2023</t>
  </si>
  <si>
    <t>07-Aug-2023</t>
  </si>
  <si>
    <t>28-Jul-2023</t>
  </si>
  <si>
    <t>20-Dec-2023</t>
  </si>
  <si>
    <t>18-Nov-2023</t>
  </si>
  <si>
    <t>18-Dec-2023</t>
  </si>
  <si>
    <t>23-Sep-2023</t>
  </si>
  <si>
    <t>02-Feb-2023</t>
  </si>
  <si>
    <t>22-Mar-2023</t>
  </si>
  <si>
    <t>30-Oct-2023</t>
  </si>
  <si>
    <t>07-Dec-2023</t>
  </si>
  <si>
    <t>14-Apr-2023</t>
  </si>
  <si>
    <t>27-Oct-2023</t>
  </si>
  <si>
    <t>08-Mar-2023</t>
  </si>
  <si>
    <t>03-May-2023</t>
  </si>
  <si>
    <t>22-Nov-2023</t>
  </si>
  <si>
    <t>11-Feb-2023</t>
  </si>
  <si>
    <t>25-Jan-2023</t>
  </si>
  <si>
    <t>20-Feb-2023</t>
  </si>
  <si>
    <t>23-Dec-2023</t>
  </si>
  <si>
    <t>08-Jan-2023</t>
  </si>
  <si>
    <t>22-Feb-2023</t>
  </si>
  <si>
    <t>15-May-2023</t>
  </si>
  <si>
    <t>13-Jun-2023</t>
  </si>
  <si>
    <t>04-Oct-2023</t>
  </si>
  <si>
    <t>26-Jun-2023</t>
  </si>
  <si>
    <t>24-Feb-2023</t>
  </si>
  <si>
    <t>16-Mar-2023</t>
  </si>
  <si>
    <t>20-Apr-2023</t>
  </si>
  <si>
    <t>19-Aug-2023</t>
  </si>
  <si>
    <t>18-Feb-2023</t>
  </si>
  <si>
    <t>13-Aug-2023</t>
  </si>
  <si>
    <t>24-Aug-2023</t>
  </si>
  <si>
    <t>03-Jun-2023</t>
  </si>
  <si>
    <t>11-Jun-2023</t>
  </si>
  <si>
    <t>11-Jan-2023</t>
  </si>
  <si>
    <t>02-May-2023</t>
  </si>
  <si>
    <t>04-Dec-2023</t>
  </si>
  <si>
    <t>20-Jul-2023</t>
  </si>
  <si>
    <t>03-Nov-2023</t>
  </si>
  <si>
    <t>12-Dec-2023</t>
  </si>
  <si>
    <t>05-Apr-2023</t>
  </si>
  <si>
    <t>27-May-2023</t>
  </si>
  <si>
    <t>21-Jan-2023</t>
  </si>
  <si>
    <t>16-Jun-2023</t>
  </si>
  <si>
    <t>16-Aug-2023</t>
  </si>
  <si>
    <t>27-Mar-2023</t>
  </si>
  <si>
    <t>28-Nov-2023</t>
  </si>
  <si>
    <t>16-Nov-2023</t>
  </si>
  <si>
    <t>08-Sep-2023</t>
  </si>
  <si>
    <t>24-Apr-2023</t>
  </si>
  <si>
    <t>30-Jan-2023</t>
  </si>
  <si>
    <t>08-Feb-2023</t>
  </si>
  <si>
    <t>29-Nov-2023</t>
  </si>
  <si>
    <t>05-Jul-2023</t>
  </si>
  <si>
    <t>10-Oct-2023</t>
  </si>
  <si>
    <t>11-Aug-2023</t>
  </si>
  <si>
    <t>09-Dec-2023</t>
  </si>
  <si>
    <t>14-Dec-2023</t>
  </si>
  <si>
    <t>16-Jul-2023</t>
  </si>
  <si>
    <t>11-Jul-2023</t>
  </si>
  <si>
    <t>10-Dec-2023</t>
  </si>
  <si>
    <t>12-Feb-2023</t>
  </si>
  <si>
    <t>24-Nov-2023</t>
  </si>
  <si>
    <t>10-Mar-2023</t>
  </si>
  <si>
    <t>06-Sep-2023</t>
  </si>
  <si>
    <t>29-Aug-2023</t>
  </si>
  <si>
    <t>13-Sep-2023</t>
  </si>
  <si>
    <t>21-Mar-2023</t>
  </si>
  <si>
    <t>27-Jul-2023</t>
  </si>
  <si>
    <t>05-Jun-2023</t>
  </si>
  <si>
    <t>10-Jul-2023</t>
  </si>
  <si>
    <t>14-Sep-2023</t>
  </si>
  <si>
    <t>10-Aug-2023</t>
  </si>
  <si>
    <t>24-Mar-2023</t>
  </si>
  <si>
    <t>22-Aug-2023</t>
  </si>
  <si>
    <t>20-Nov-2023</t>
  </si>
  <si>
    <t>17-Jun-2023</t>
  </si>
  <si>
    <t>13-Apr-2023</t>
  </si>
  <si>
    <t>18-Aug-2023</t>
  </si>
  <si>
    <t>06-Jan-2023</t>
  </si>
  <si>
    <t>03-Oct-2023</t>
  </si>
  <si>
    <t>18-Oct-2023</t>
  </si>
  <si>
    <t>07-Sep-2023</t>
  </si>
  <si>
    <t>26-Feb-2023</t>
  </si>
  <si>
    <t>06-Jun-2023</t>
  </si>
  <si>
    <t>13-Oct-2023</t>
  </si>
  <si>
    <t>04-Jul-2023</t>
  </si>
  <si>
    <t>07-Jul-2023</t>
  </si>
  <si>
    <t>10-Nov-2023</t>
  </si>
  <si>
    <t>24-Jul-2023</t>
  </si>
  <si>
    <t>16-May-2023</t>
  </si>
  <si>
    <t>24-Sep-2023</t>
  </si>
  <si>
    <t>06-Feb-2023</t>
  </si>
  <si>
    <t>19-Oct-2023</t>
  </si>
  <si>
    <t>18-Mar-2023</t>
  </si>
  <si>
    <t>17-Sep-2023</t>
  </si>
  <si>
    <t>05-Oct-2023</t>
  </si>
  <si>
    <t>27-Jun-2023</t>
  </si>
  <si>
    <t>05-Mar-2023</t>
  </si>
  <si>
    <t>26-Nov-2023</t>
  </si>
  <si>
    <t>29-Jan-2023</t>
  </si>
  <si>
    <t>06-Mar-2023</t>
  </si>
  <si>
    <t>12-Jul-2023</t>
  </si>
  <si>
    <t>05-Aug-2023</t>
  </si>
  <si>
    <t>21-Feb-2023</t>
  </si>
  <si>
    <t>12-Jan-2023</t>
  </si>
  <si>
    <t>14-Oct-2023</t>
  </si>
  <si>
    <t>13-Dec-2023</t>
  </si>
  <si>
    <t>15-Sep-2023</t>
  </si>
  <si>
    <t>01-Jul-2023</t>
  </si>
  <si>
    <t>10-Jan-2023</t>
  </si>
  <si>
    <t>01-Dec-2023</t>
  </si>
  <si>
    <t>08-Dec-2023</t>
  </si>
  <si>
    <t>11-May-2023</t>
  </si>
  <si>
    <t>28-Feb-2023</t>
  </si>
  <si>
    <t>26-Dec-2023</t>
  </si>
  <si>
    <t>21-Jun-2023</t>
  </si>
  <si>
    <t>10-Jun-2023</t>
  </si>
  <si>
    <t>30-Dec-2023</t>
  </si>
  <si>
    <t>05-Nov-2023</t>
  </si>
  <si>
    <t>17-Apr-2023</t>
  </si>
  <si>
    <t>23-Mar-2023</t>
  </si>
  <si>
    <t>26-Mar-2023</t>
  </si>
  <si>
    <t>09-May-2023</t>
  </si>
  <si>
    <t>09-Feb-2023</t>
  </si>
  <si>
    <t>15-Mar-2023</t>
  </si>
  <si>
    <t>09-Nov-2023</t>
  </si>
  <si>
    <t>09-Jun-2023</t>
  </si>
  <si>
    <t>23-Jan-2023</t>
  </si>
  <si>
    <t>09-Mar-2023</t>
  </si>
  <si>
    <t>25-Dec-2023</t>
  </si>
  <si>
    <t>16-Dec-2023</t>
  </si>
  <si>
    <t>15-Jun-2023</t>
  </si>
  <si>
    <t>08-May-2023</t>
  </si>
  <si>
    <t>16-Apr-2023</t>
  </si>
  <si>
    <t>04-Aug-2023</t>
  </si>
  <si>
    <t>02-Oct-2023</t>
  </si>
  <si>
    <t>26-Aug-2023</t>
  </si>
  <si>
    <t>04-Sep-2023</t>
  </si>
  <si>
    <t>16-Feb-2023</t>
  </si>
  <si>
    <t>04-May-2023</t>
  </si>
  <si>
    <t>07-Jan-2023</t>
  </si>
  <si>
    <t>27-Apr-2023</t>
  </si>
  <si>
    <t>01-Sep-2023</t>
  </si>
  <si>
    <t>29-Sep-2023</t>
  </si>
  <si>
    <t>29-Dec-2023</t>
  </si>
  <si>
    <t>24-Oct-2023</t>
  </si>
  <si>
    <t>21-Dec-2023</t>
  </si>
  <si>
    <t>18-Jul-2023</t>
  </si>
  <si>
    <t>01-May-2023</t>
  </si>
  <si>
    <t>18-May-2023</t>
  </si>
  <si>
    <t>30-Sep-2023</t>
  </si>
  <si>
    <t>13-Jan-2023</t>
  </si>
  <si>
    <t>15-Jul-2023</t>
  </si>
  <si>
    <t>08-Nov-2023</t>
  </si>
  <si>
    <t>23-May-2023</t>
  </si>
  <si>
    <t>27-Sep-2023</t>
  </si>
  <si>
    <t>23-Jul-2023</t>
  </si>
  <si>
    <t>11-Apr-2023</t>
  </si>
  <si>
    <t>29-Jun-2023</t>
  </si>
  <si>
    <t>25-Sep-2023</t>
  </si>
  <si>
    <t>28-Dec-2023</t>
  </si>
  <si>
    <t>29-Mar-2023</t>
  </si>
  <si>
    <t>19-Dec-2023</t>
  </si>
  <si>
    <t>31-May-2023</t>
  </si>
  <si>
    <t>10-May-2023</t>
  </si>
  <si>
    <t>12-Aug-2023</t>
  </si>
  <si>
    <t>06-Jul-2023</t>
  </si>
  <si>
    <t>27-Dec-2023</t>
  </si>
  <si>
    <t>02-Apr-2023</t>
  </si>
  <si>
    <t>26-Jul-2023</t>
  </si>
  <si>
    <t>05-Dec-2023</t>
  </si>
  <si>
    <t>21-Apr-2023</t>
  </si>
  <si>
    <t>01-Mar-2023</t>
  </si>
  <si>
    <t>11-Mar-2023</t>
  </si>
  <si>
    <t>14-Jun-2023</t>
  </si>
  <si>
    <t>07-Mar-2023</t>
  </si>
  <si>
    <t>22-Dec-2023</t>
  </si>
  <si>
    <t>07-Feb-2023</t>
  </si>
  <si>
    <t>23-Nov-2023</t>
  </si>
  <si>
    <t>15-Oct-2023</t>
  </si>
  <si>
    <t>26-May-2023</t>
  </si>
  <si>
    <t>25-Oct-2023</t>
  </si>
  <si>
    <t>20-Jan-2023</t>
  </si>
  <si>
    <t>30-Mar-2023</t>
  </si>
  <si>
    <t>15-Apr-2023</t>
  </si>
  <si>
    <t>06-Aug-2023</t>
  </si>
  <si>
    <t>03-Jul-2023</t>
  </si>
  <si>
    <t>14-Jul-2023</t>
  </si>
  <si>
    <t>17-May-2023</t>
  </si>
  <si>
    <t>19-May-2023</t>
  </si>
  <si>
    <t>12-Jun-2023</t>
  </si>
  <si>
    <t>06-Apr-2023</t>
  </si>
  <si>
    <t>17-Jan-2023</t>
  </si>
  <si>
    <t>04-Jan-2023</t>
  </si>
  <si>
    <t>21-Oct-2023</t>
  </si>
  <si>
    <t>08-Apr-2023</t>
  </si>
  <si>
    <t>09-Jul-2023</t>
  </si>
  <si>
    <t>14-Mar-2023</t>
  </si>
  <si>
    <t>27-Aug-2023</t>
  </si>
  <si>
    <t>15-Nov-2023</t>
  </si>
  <si>
    <t>08-Jul-2023</t>
  </si>
  <si>
    <t>13-Nov-2023</t>
  </si>
  <si>
    <t>24-Jan-2023</t>
  </si>
  <si>
    <t>Monthly Sales Summary</t>
  </si>
  <si>
    <t>Seasonal Sales Summary</t>
  </si>
  <si>
    <t>Product-wise Sales Summary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</si>
  <si>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</si>
  <si>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</si>
  <si>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</si>
  <si>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</si>
  <si>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</si>
  <si>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</si>
  <si>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</si>
  <si>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</si>
  <si>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</si>
  <si>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</si>
  <si>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</si>
  <si>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</si>
  <si>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</t>
  </si>
  <si>
    <t>Total Quantity Sold</t>
  </si>
  <si>
    <t>Total Revenue</t>
  </si>
  <si>
    <t>Summer</t>
  </si>
  <si>
    <t>Monsoon</t>
  </si>
  <si>
    <t>Post-Monsoon</t>
  </si>
  <si>
    <t>Winter</t>
  </si>
  <si>
    <t>Seasons</t>
  </si>
  <si>
    <t>Key Performance Indicator (KPI)</t>
  </si>
  <si>
    <t>Best-Selling Product</t>
  </si>
  <si>
    <t>Top Sales Month</t>
  </si>
  <si>
    <t>Lowest Sales Season</t>
  </si>
  <si>
    <t>Average Monthly Revenue</t>
  </si>
  <si>
    <t>KPIs</t>
  </si>
  <si>
    <t>Value</t>
  </si>
  <si>
    <t xml:space="preserve">Monthly Revenue Forecast for 2024 </t>
  </si>
  <si>
    <t>Month-Year</t>
  </si>
  <si>
    <t>Actual</t>
  </si>
  <si>
    <t>Forecasted</t>
  </si>
  <si>
    <t>Price per Unit</t>
  </si>
  <si>
    <t>Units Sold</t>
  </si>
  <si>
    <t>Items</t>
  </si>
  <si>
    <t>Product Name</t>
  </si>
  <si>
    <t>Scenario Summary Table</t>
  </si>
  <si>
    <t>Values</t>
  </si>
  <si>
    <t>Trouser</t>
  </si>
  <si>
    <t>Order Quantity</t>
  </si>
  <si>
    <t>Cost</t>
  </si>
  <si>
    <t>Profit</t>
  </si>
  <si>
    <t>Cost per Unit</t>
  </si>
  <si>
    <t>Max Supply</t>
  </si>
  <si>
    <t>Max Profit</t>
  </si>
  <si>
    <t>Solver Output</t>
  </si>
  <si>
    <t>Maximum Profit Margin</t>
  </si>
  <si>
    <t>Retail Sales and Inventory Optimization using Scenario Manager, Solver &amp;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</si>
</sst>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&quot;₹&quot;\ #,##0"/>
    <numFmt numFmtId="165" formatCode="_ &quot;₹&quot;\ * #,##0_ ;_ &quot;₹&quot;\ * \-#,##0_ ;_ &quot;₹&quot;\ * &quot;-&quot;??_ ;_ @_ "/>
    <numFmt numFmtId="166" formatCode="_ * #,##0_ ;_ * \-#,##0_ ;_ * &quot;-&quot;??_ ;_ @_ "/>
  </numFmts>
  <fonts count="24" x14ac:knownFonts="1">
    <font>
      <sz val="11"/>
      <color theme="1"/>
      <name val="Calibri"/>
      <family val="2"/>
      <scheme val="minor"/>
    </font>
    <font>
      <b/>
      <u/>
      <sz val="18"/>
      <color rgb="FF002060"/>
      <name val="Times New Roman"/>
      <family val="1"/>
    </font>
    <font>
      <b/>
      <u/>
      <sz val="15"/>
      <color rgb="FFC00000"/>
      <name val="Times New Roman"/>
      <family val="1"/>
    </font>
    <font>
      <sz val="18"/>
      <color rgb="FF002060"/>
      <name val="Times New Roman"/>
      <family val="1"/>
    </font>
    <font>
      <b/>
      <u/>
      <sz val="13"/>
      <color rgb="FF002060"/>
      <name val="Times New Roman"/>
      <family val="1"/>
    </font>
    <font>
      <sz val="13"/>
      <color theme="1"/>
      <name val="Times New Roman"/>
      <family val="1"/>
    </font>
    <font>
      <sz val="15"/>
      <color rgb="FFC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.5"/>
      <color rgb="FFFF0000"/>
      <name val="Times New Roman"/>
      <family val="1"/>
    </font>
    <font>
      <b/>
      <sz val="12.3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.5"/>
      <color theme="1"/>
      <name val="Times New Roman"/>
      <family val="1"/>
    </font>
    <font>
      <b/>
      <u/>
      <sz val="2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85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7" fillId="0" borderId="4" xfId="0" applyFont="1" applyBorder="1"/>
    <xf numFmtId="1" fontId="7" fillId="0" borderId="4" xfId="0" applyNumberFormat="1" applyFont="1" applyBorder="1"/>
    <xf numFmtId="164" fontId="7" fillId="0" borderId="4" xfId="0" applyNumberFormat="1" applyFont="1" applyBorder="1"/>
    <xf numFmtId="165" fontId="7" fillId="0" borderId="4" xfId="0" applyNumberFormat="1" applyFont="1" applyBorder="1"/>
    <xf numFmtId="0" fontId="7" fillId="0" borderId="1" xfId="0" applyFont="1" applyBorder="1"/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7" fillId="0" borderId="9" xfId="0" applyFont="1" applyBorder="1"/>
    <xf numFmtId="1" fontId="7" fillId="0" borderId="9" xfId="0" applyNumberFormat="1" applyFont="1" applyBorder="1"/>
    <xf numFmtId="164" fontId="7" fillId="0" borderId="9" xfId="0" applyNumberFormat="1" applyFont="1" applyBorder="1"/>
    <xf numFmtId="165" fontId="7" fillId="0" borderId="9" xfId="0" applyNumberFormat="1" applyFont="1" applyBorder="1"/>
    <xf numFmtId="0" fontId="7" fillId="0" borderId="0" xfId="0" applyFont="1"/>
    <xf numFmtId="14" fontId="7" fillId="0" borderId="3" xfId="0" applyNumberFormat="1" applyFont="1" applyBorder="1"/>
    <xf numFmtId="14" fontId="7" fillId="0" borderId="8" xfId="0" applyNumberFormat="1" applyFont="1" applyBorder="1"/>
    <xf numFmtId="0" fontId="7" fillId="0" borderId="0" xfId="0" applyFont="1" applyAlignment="1">
      <alignment horizontal="center"/>
    </xf>
    <xf numFmtId="0" fontId="12" fillId="2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17" fontId="8" fillId="4" borderId="4" xfId="0" applyNumberFormat="1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 wrapText="1"/>
    </xf>
    <xf numFmtId="165" fontId="18" fillId="3" borderId="4" xfId="0" applyNumberFormat="1" applyFont="1" applyFill="1" applyBorder="1" applyAlignment="1">
      <alignment horizontal="right" vertical="center" wrapText="1"/>
    </xf>
    <xf numFmtId="165" fontId="8" fillId="5" borderId="13" xfId="0" applyNumberFormat="1" applyFont="1" applyFill="1" applyBorder="1" applyAlignment="1">
      <alignment horizontal="center" vertical="center"/>
    </xf>
    <xf numFmtId="165" fontId="8" fillId="5" borderId="14" xfId="0" applyNumberFormat="1" applyFont="1" applyFill="1" applyBorder="1" applyAlignment="1">
      <alignment horizontal="center" vertical="center"/>
    </xf>
    <xf numFmtId="165" fontId="8" fillId="7" borderId="1" xfId="0" applyNumberFormat="1" applyFont="1" applyFill="1" applyBorder="1" applyAlignment="1">
      <alignment horizontal="center" vertical="center"/>
    </xf>
    <xf numFmtId="1" fontId="8" fillId="0" borderId="4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7" fillId="6" borderId="0" xfId="0" applyFont="1" applyFill="1"/>
    <xf numFmtId="0" fontId="7" fillId="6" borderId="8" xfId="0" applyFont="1" applyFill="1" applyBorder="1"/>
    <xf numFmtId="0" fontId="7" fillId="6" borderId="0" xfId="0" applyFont="1" applyFill="1" applyBorder="1"/>
    <xf numFmtId="0" fontId="7" fillId="6" borderId="11" xfId="0" applyFont="1" applyFill="1" applyBorder="1"/>
    <xf numFmtId="0" fontId="7" fillId="6" borderId="12" xfId="0" applyFont="1" applyFill="1" applyBorder="1"/>
    <xf numFmtId="0" fontId="7" fillId="6" borderId="5" xfId="0" applyFont="1" applyFill="1" applyBorder="1"/>
    <xf numFmtId="0" fontId="7" fillId="6" borderId="10" xfId="0" applyFont="1" applyFill="1" applyBorder="1"/>
    <xf numFmtId="164" fontId="7" fillId="8" borderId="4" xfId="0" applyNumberFormat="1" applyFont="1" applyFill="1" applyBorder="1" applyAlignment="1">
      <alignment horizontal="right" vertical="center" wrapText="1"/>
    </xf>
    <xf numFmtId="0" fontId="7" fillId="8" borderId="4" xfId="0" applyFont="1" applyFill="1" applyBorder="1" applyAlignment="1">
      <alignment horizontal="center" vertical="center" wrapText="1"/>
    </xf>
    <xf numFmtId="165" fontId="7" fillId="8" borderId="4" xfId="0" applyNumberFormat="1" applyFont="1" applyFill="1" applyBorder="1" applyAlignment="1">
      <alignment horizontal="right" vertical="center" wrapText="1"/>
    </xf>
    <xf numFmtId="165" fontId="8" fillId="8" borderId="1" xfId="0" applyNumberFormat="1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164" fontId="7" fillId="8" borderId="4" xfId="0" applyNumberFormat="1" applyFont="1" applyFill="1" applyBorder="1" applyAlignment="1">
      <alignment vertical="center"/>
    </xf>
    <xf numFmtId="0" fontId="7" fillId="8" borderId="4" xfId="0" applyFont="1" applyFill="1" applyBorder="1" applyAlignment="1">
      <alignment vertical="center"/>
    </xf>
    <xf numFmtId="165" fontId="7" fillId="8" borderId="4" xfId="0" applyNumberFormat="1" applyFont="1" applyFill="1" applyBorder="1" applyAlignment="1">
      <alignment vertical="center"/>
    </xf>
    <xf numFmtId="1" fontId="8" fillId="8" borderId="4" xfId="0" applyNumberFormat="1" applyFont="1" applyFill="1" applyBorder="1" applyAlignment="1">
      <alignment horizontal="center" vertical="center"/>
    </xf>
    <xf numFmtId="165" fontId="8" fillId="8" borderId="4" xfId="0" applyNumberFormat="1" applyFont="1" applyFill="1" applyBorder="1" applyAlignment="1">
      <alignment horizontal="center" vertical="center"/>
    </xf>
    <xf numFmtId="1" fontId="8" fillId="8" borderId="6" xfId="0" applyNumberFormat="1" applyFont="1" applyFill="1" applyBorder="1" applyAlignment="1">
      <alignment horizontal="center" vertical="center"/>
    </xf>
    <xf numFmtId="165" fontId="8" fillId="8" borderId="6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22" fillId="9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left" vertical="center"/>
    </xf>
    <xf numFmtId="165" fontId="19" fillId="6" borderId="4" xfId="0" applyNumberFormat="1" applyFont="1" applyFill="1" applyBorder="1" applyAlignment="1">
      <alignment horizontal="center" vertical="center"/>
    </xf>
    <xf numFmtId="166" fontId="19" fillId="6" borderId="4" xfId="1" applyNumberFormat="1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165" fontId="19" fillId="6" borderId="4" xfId="0" applyNumberFormat="1" applyFont="1" applyFill="1" applyBorder="1" applyAlignment="1">
      <alignment horizontal="center"/>
    </xf>
    <xf numFmtId="165" fontId="21" fillId="6" borderId="4" xfId="0" applyNumberFormat="1" applyFont="1" applyFill="1" applyBorder="1" applyAlignment="1">
      <alignment horizontal="center" vertical="center" wrapText="1"/>
    </xf>
    <xf numFmtId="0" fontId="23" fillId="6" borderId="4" xfId="0" applyFont="1" applyFill="1" applyBorder="1" applyAlignment="1">
      <alignment horizontal="left" vertical="center" wrapText="1" indent="2"/>
    </xf>
  </cellXfs>
  <cellStyles count="2">
    <cellStyle name="Comma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_ &quot;₹&quot;\ * #,##0_ ;_ &quot;₹&quot;\ * \-#,##0_ ;_ &quot;₹&quot;\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_ &quot;₹&quot;\ * #,##0_ ;_ &quot;₹&quot;\ * \-#,##0_ ;_ &quot;₹&quot;\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IN" b="1" u="sng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Scenario Chart</a:t>
            </a:r>
          </a:p>
        </c:rich>
      </c:tx>
      <c:overlay val="0"/>
      <c:spPr>
        <a:solidFill>
          <a:srgbClr val="FFFF00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Forecast!$E$5</c:f>
              <c:strCache>
                <c:ptCount val="1"/>
                <c:pt idx="0">
                  <c:v>Units Sold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Forecast!$F$3:$J$3</c:f>
              <c:strCache>
                <c:ptCount val="5"/>
                <c:pt idx="0">
                  <c:v>Shirt</c:v>
                </c:pt>
                <c:pt idx="1">
                  <c:v>Trouser</c:v>
                </c:pt>
                <c:pt idx="2">
                  <c:v>Jacket</c:v>
                </c:pt>
                <c:pt idx="3">
                  <c:v>Cap</c:v>
                </c:pt>
                <c:pt idx="4">
                  <c:v>Shoes</c:v>
                </c:pt>
              </c:strCache>
            </c:strRef>
          </c:cat>
          <c:val>
            <c:numRef>
              <c:f>Forecast!$F$5:$J$5</c:f>
              <c:numCache>
                <c:formatCode>General</c:formatCode>
                <c:ptCount val="5"/>
                <c:pt idx="0">
                  <c:v>180</c:v>
                </c:pt>
                <c:pt idx="1">
                  <c:v>197</c:v>
                </c:pt>
                <c:pt idx="2">
                  <c:v>100</c:v>
                </c:pt>
                <c:pt idx="3">
                  <c:v>143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2A-4CF0-A86C-4E53F96867E0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03198191"/>
        <c:axId val="1503199855"/>
      </c:barChart>
      <c:lineChart>
        <c:grouping val="standard"/>
        <c:varyColors val="0"/>
        <c:ser>
          <c:idx val="0"/>
          <c:order val="0"/>
          <c:tx>
            <c:strRef>
              <c:f>Forecast!$E$4</c:f>
              <c:strCache>
                <c:ptCount val="1"/>
                <c:pt idx="0">
                  <c:v>Price per Unit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38100">
                <a:solidFill>
                  <a:srgbClr val="00B050"/>
                </a:solidFill>
              </a:ln>
              <a:effectLst/>
            </c:spPr>
          </c:marker>
          <c:dLbls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ACB-4188-A6D0-81BB1BFCC8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Forecast!$F$3:$J$3</c:f>
              <c:strCache>
                <c:ptCount val="5"/>
                <c:pt idx="0">
                  <c:v>Shirt</c:v>
                </c:pt>
                <c:pt idx="1">
                  <c:v>Trouser</c:v>
                </c:pt>
                <c:pt idx="2">
                  <c:v>Jacket</c:v>
                </c:pt>
                <c:pt idx="3">
                  <c:v>Cap</c:v>
                </c:pt>
                <c:pt idx="4">
                  <c:v>Shoes</c:v>
                </c:pt>
              </c:strCache>
            </c:strRef>
          </c:cat>
          <c:val>
            <c:numRef>
              <c:f>Forecast!$F$4:$J$4</c:f>
              <c:numCache>
                <c:formatCode>"₹"\ #,##0</c:formatCode>
                <c:ptCount val="5"/>
                <c:pt idx="0">
                  <c:v>511</c:v>
                </c:pt>
                <c:pt idx="1">
                  <c:v>1124</c:v>
                </c:pt>
                <c:pt idx="2">
                  <c:v>708</c:v>
                </c:pt>
                <c:pt idx="3">
                  <c:v>1437</c:v>
                </c:pt>
                <c:pt idx="4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2A-4CF0-A86C-4E53F96867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01014607"/>
        <c:axId val="1501013359"/>
      </c:lineChart>
      <c:valAx>
        <c:axId val="1503199855"/>
        <c:scaling>
          <c:orientation val="minMax"/>
        </c:scaling>
        <c:delete val="0"/>
        <c:axPos val="r"/>
        <c:title>
          <c:tx>
            <c:rich>
              <a:bodyPr rot="0" spcFirstLastPara="1" vertOverflow="ellipsis" wrap="square" anchor="ctr" anchorCtr="1"/>
              <a:lstStyle/>
              <a:p>
                <a:pPr algn="ctr" rtl="0">
                  <a:defRPr lang="en-IN" sz="1000" b="1" i="0" u="sng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sz="1000" b="1" i="0" u="sng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Units</a:t>
                </a:r>
              </a:p>
            </c:rich>
          </c:tx>
          <c:layout>
            <c:manualLayout>
              <c:xMode val="edge"/>
              <c:yMode val="edge"/>
              <c:x val="0.86187244360952342"/>
              <c:y val="3.3467639857942218E-2"/>
            </c:manualLayout>
          </c:layout>
          <c:overlay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wrap="square" anchor="ctr" anchorCtr="1"/>
            <a:lstStyle/>
            <a:p>
              <a:pPr algn="ctr" rtl="0">
                <a:defRPr lang="en-IN" sz="1000" b="1" i="0" u="sng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03198191"/>
        <c:crosses val="max"/>
        <c:crossBetween val="between"/>
      </c:valAx>
      <c:catAx>
        <c:axId val="15031981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3199855"/>
        <c:crosses val="autoZero"/>
        <c:auto val="1"/>
        <c:lblAlgn val="ctr"/>
        <c:lblOffset val="100"/>
        <c:noMultiLvlLbl val="0"/>
      </c:catAx>
      <c:valAx>
        <c:axId val="1501013359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sng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b="1" u="sng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Prices</a:t>
                </a:r>
              </a:p>
            </c:rich>
          </c:tx>
          <c:layout>
            <c:manualLayout>
              <c:xMode val="edge"/>
              <c:yMode val="edge"/>
              <c:x val="0.14890016920473773"/>
              <c:y val="3.8154961941841856E-2"/>
            </c:manualLayout>
          </c:layout>
          <c:overlay val="0"/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sng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&quot;₹&quot;\ 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01014607"/>
        <c:crosses val="autoZero"/>
        <c:crossBetween val="between"/>
      </c:valAx>
      <c:catAx>
        <c:axId val="15010146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1013359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dTable>
      <c:spPr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b="1" u="sng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Monthly Revenue Comparison</a:t>
            </a:r>
          </a:p>
        </c:rich>
      </c:tx>
      <c:overlay val="0"/>
      <c:spPr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Analysis!$A$3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Analysis!$C$2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Analysis!$C$3</c:f>
              <c:numCache>
                <c:formatCode>_ "₹"\ * #,##0_ ;_ "₹"\ * \-#,##0_ ;_ "₹"\ * "-"??_ ;_ @_ </c:formatCode>
                <c:ptCount val="1"/>
                <c:pt idx="0">
                  <c:v>5918830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E-4E60-854D-C799BC3F7622}"/>
            </c:ext>
          </c:extLst>
        </c:ser>
        <c:ser>
          <c:idx val="1"/>
          <c:order val="1"/>
          <c:tx>
            <c:strRef>
              <c:f>Analysis!$A$4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Analysis!$C$2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Analysis!$C$4</c:f>
              <c:numCache>
                <c:formatCode>_ "₹"\ * #,##0_ ;_ "₹"\ * \-#,##0_ ;_ "₹"\ * "-"??_ ;_ @_ </c:formatCode>
                <c:ptCount val="1"/>
                <c:pt idx="0">
                  <c:v>5443011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E-4E60-854D-C799BC3F7622}"/>
            </c:ext>
          </c:extLst>
        </c:ser>
        <c:ser>
          <c:idx val="2"/>
          <c:order val="2"/>
          <c:tx>
            <c:strRef>
              <c:f>Analysis!$A$5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Analysis!$C$2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Analysis!$C$5</c:f>
              <c:numCache>
                <c:formatCode>_ "₹"\ * #,##0_ ;_ "₹"\ * \-#,##0_ ;_ "₹"\ * "-"??_ ;_ @_ </c:formatCode>
                <c:ptCount val="1"/>
                <c:pt idx="0">
                  <c:v>6535599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5E-4E60-854D-C799BC3F7622}"/>
            </c:ext>
          </c:extLst>
        </c:ser>
        <c:ser>
          <c:idx val="3"/>
          <c:order val="3"/>
          <c:tx>
            <c:strRef>
              <c:f>Analysis!$A$6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Analysis!$C$2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Analysis!$C$6</c:f>
              <c:numCache>
                <c:formatCode>_ "₹"\ * #,##0_ ;_ "₹"\ * \-#,##0_ ;_ "₹"\ * "-"??_ ;_ @_ </c:formatCode>
                <c:ptCount val="1"/>
                <c:pt idx="0">
                  <c:v>5681785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5E-4E60-854D-C799BC3F7622}"/>
            </c:ext>
          </c:extLst>
        </c:ser>
        <c:ser>
          <c:idx val="4"/>
          <c:order val="4"/>
          <c:tx>
            <c:strRef>
              <c:f>Analysis!$A$7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Analysis!$C$2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Analysis!$C$7</c:f>
              <c:numCache>
                <c:formatCode>_ "₹"\ * #,##0_ ;_ "₹"\ * \-#,##0_ ;_ "₹"\ * "-"??_ ;_ @_ </c:formatCode>
                <c:ptCount val="1"/>
                <c:pt idx="0">
                  <c:v>6093402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5E-4E60-854D-C799BC3F7622}"/>
            </c:ext>
          </c:extLst>
        </c:ser>
        <c:ser>
          <c:idx val="5"/>
          <c:order val="5"/>
          <c:tx>
            <c:strRef>
              <c:f>Analysis!$A$8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Analysis!$C$2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Analysis!$C$8</c:f>
              <c:numCache>
                <c:formatCode>_ "₹"\ * #,##0_ ;_ "₹"\ * \-#,##0_ ;_ "₹"\ * "-"??_ ;_ @_ </c:formatCode>
                <c:ptCount val="1"/>
                <c:pt idx="0">
                  <c:v>6463422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5E-4E60-854D-C799BC3F7622}"/>
            </c:ext>
          </c:extLst>
        </c:ser>
        <c:ser>
          <c:idx val="6"/>
          <c:order val="6"/>
          <c:tx>
            <c:strRef>
              <c:f>Analysis!$A$9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Analysis!$C$2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Analysis!$C$9</c:f>
              <c:numCache>
                <c:formatCode>_ "₹"\ * #,##0_ ;_ "₹"\ * \-#,##0_ ;_ "₹"\ * "-"??_ ;_ @_ </c:formatCode>
                <c:ptCount val="1"/>
                <c:pt idx="0">
                  <c:v>5043756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5E-4E60-854D-C799BC3F7622}"/>
            </c:ext>
          </c:extLst>
        </c:ser>
        <c:ser>
          <c:idx val="7"/>
          <c:order val="7"/>
          <c:tx>
            <c:strRef>
              <c:f>Analysis!$A$10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Analysis!$C$2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Analysis!$C$10</c:f>
              <c:numCache>
                <c:formatCode>_ "₹"\ * #,##0_ ;_ "₹"\ * \-#,##0_ ;_ "₹"\ * "-"??_ ;_ @_ </c:formatCode>
                <c:ptCount val="1"/>
                <c:pt idx="0">
                  <c:v>4460557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5E-4E60-854D-C799BC3F7622}"/>
            </c:ext>
          </c:extLst>
        </c:ser>
        <c:ser>
          <c:idx val="8"/>
          <c:order val="8"/>
          <c:tx>
            <c:strRef>
              <c:f>Analysis!$A$11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Analysis!$C$2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Analysis!$C$11</c:f>
              <c:numCache>
                <c:formatCode>_ "₹"\ * #,##0_ ;_ "₹"\ * \-#,##0_ ;_ "₹"\ * "-"??_ ;_ @_ </c:formatCode>
                <c:ptCount val="1"/>
                <c:pt idx="0">
                  <c:v>6334110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5E-4E60-854D-C799BC3F7622}"/>
            </c:ext>
          </c:extLst>
        </c:ser>
        <c:ser>
          <c:idx val="9"/>
          <c:order val="9"/>
          <c:tx>
            <c:strRef>
              <c:f>Analysis!$A$12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Analysis!$C$2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Analysis!$C$12</c:f>
              <c:numCache>
                <c:formatCode>_ "₹"\ * #,##0_ ;_ "₹"\ * \-#,##0_ ;_ "₹"\ * "-"??_ ;_ @_ </c:formatCode>
                <c:ptCount val="1"/>
                <c:pt idx="0">
                  <c:v>6444361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25E-4E60-854D-C799BC3F7622}"/>
            </c:ext>
          </c:extLst>
        </c:ser>
        <c:ser>
          <c:idx val="10"/>
          <c:order val="10"/>
          <c:tx>
            <c:strRef>
              <c:f>Analysis!$A$13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Analysis!$C$2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Analysis!$C$13</c:f>
              <c:numCache>
                <c:formatCode>_ "₹"\ * #,##0_ ;_ "₹"\ * \-#,##0_ ;_ "₹"\ * "-"??_ ;_ @_ </c:formatCode>
                <c:ptCount val="1"/>
                <c:pt idx="0">
                  <c:v>5761156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25E-4E60-854D-C799BC3F7622}"/>
            </c:ext>
          </c:extLst>
        </c:ser>
        <c:ser>
          <c:idx val="11"/>
          <c:order val="11"/>
          <c:tx>
            <c:strRef>
              <c:f>Analysis!$A$14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Analysis!$C$2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Analysis!$C$14</c:f>
              <c:numCache>
                <c:formatCode>_ "₹"\ * #,##0_ ;_ "₹"\ * \-#,##0_ ;_ "₹"\ * "-"??_ ;_ @_ </c:formatCode>
                <c:ptCount val="1"/>
                <c:pt idx="0">
                  <c:v>6297917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25E-4E60-854D-C799BC3F7622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7776144"/>
        <c:axId val="2077784048"/>
      </c:barChart>
      <c:catAx>
        <c:axId val="207777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77784048"/>
        <c:crosses val="autoZero"/>
        <c:auto val="1"/>
        <c:lblAlgn val="ctr"/>
        <c:lblOffset val="100"/>
        <c:noMultiLvlLbl val="0"/>
      </c:catAx>
      <c:valAx>
        <c:axId val="20777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 &quot;₹&quot;\ * #,##0_ ;_ &quot;₹&quot;\ * \-#,##0_ ;_ &quot;₹&quot;\ * &quot;-&quot;??_ ;_ @_ 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7777614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sz="1400" b="1" i="0" u="sng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Revenue Share by Product</a:t>
            </a:r>
            <a:endParaRPr lang="en-US" b="1" u="sng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Analysis!$G$2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01C-4AA7-A8BA-2B4BB8C1B3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01C-4AA7-A8BA-2B4BB8C1B3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01C-4AA7-A8BA-2B4BB8C1B3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01C-4AA7-A8BA-2B4BB8C1B3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01C-4AA7-A8BA-2B4BB8C1B3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Analysis!$E$3:$E$7</c:f>
              <c:strCache>
                <c:ptCount val="5"/>
                <c:pt idx="0">
                  <c:v>Shirt</c:v>
                </c:pt>
                <c:pt idx="1">
                  <c:v>Trousers</c:v>
                </c:pt>
                <c:pt idx="2">
                  <c:v>Jacket</c:v>
                </c:pt>
                <c:pt idx="3">
                  <c:v>Shoes</c:v>
                </c:pt>
                <c:pt idx="4">
                  <c:v>Cap</c:v>
                </c:pt>
              </c:strCache>
            </c:strRef>
          </c:cat>
          <c:val>
            <c:numRef>
              <c:f>Analysis!$G$3:$G$7</c:f>
              <c:numCache>
                <c:formatCode>_ "₹"\ * #,##0_ ;_ "₹"\ * \-#,##0_ ;_ "₹"\ * "-"??_ ;_ @_ </c:formatCode>
                <c:ptCount val="5"/>
                <c:pt idx="0">
                  <c:v>14424696</c:v>
                </c:pt>
                <c:pt idx="1">
                  <c:v>13970022</c:v>
                </c:pt>
                <c:pt idx="2">
                  <c:v>15026937</c:v>
                </c:pt>
                <c:pt idx="3">
                  <c:v>13291003</c:v>
                </c:pt>
                <c:pt idx="4">
                  <c:v>13765248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C-4AA7-A8BA-2B4BB8C1B3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IN" sz="1400" b="1" i="0" u="sng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sz="1400" b="1" i="0" u="sng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Seasonal Revenue Comparison</a:t>
            </a:r>
          </a:p>
        </c:rich>
      </c:tx>
      <c:overlay val="0"/>
      <c:spPr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IN" sz="1400" b="1" i="0" u="sng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Analysis!$E$11</c:f>
              <c:strCache>
                <c:ptCount val="1"/>
                <c:pt idx="0">
                  <c:v>Summer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3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Analysis!$G$10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Analysis!$G$11</c:f>
              <c:numCache>
                <c:formatCode>_ "₹"\ * #,##0_ ;_ "₹"\ * \-#,##0_ ;_ "₹"\ * "-"??_ ;_ @_ </c:formatCode>
                <c:ptCount val="1"/>
                <c:pt idx="0">
                  <c:v>18310786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7E-4014-8E80-0788E96E55BC}"/>
            </c:ext>
          </c:extLst>
        </c:ser>
        <c:ser>
          <c:idx val="1"/>
          <c:order val="1"/>
          <c:tx>
            <c:strRef>
              <c:f>Analysis!$E$12</c:f>
              <c:strCache>
                <c:ptCount val="1"/>
                <c:pt idx="0">
                  <c:v>Monsoon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3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Analysis!$G$10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Analysis!$G$12</c:f>
              <c:numCache>
                <c:formatCode>_ "₹"\ * #,##0_ ;_ "₹"\ * \-#,##0_ ;_ "₹"\ * "-"??_ ;_ @_ </c:formatCode>
                <c:ptCount val="1"/>
                <c:pt idx="0">
                  <c:v>22301845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7E-4014-8E80-0788E96E55BC}"/>
            </c:ext>
          </c:extLst>
        </c:ser>
        <c:ser>
          <c:idx val="2"/>
          <c:order val="2"/>
          <c:tx>
            <c:strRef>
              <c:f>Analysis!$E$13</c:f>
              <c:strCache>
                <c:ptCount val="1"/>
                <c:pt idx="0">
                  <c:v>Post-Monsoon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3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Analysis!$G$10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Analysis!$G$13</c:f>
              <c:numCache>
                <c:formatCode>_ "₹"\ * #,##0_ ;_ "₹"\ * \-#,##0_ ;_ "₹"\ * "-"??_ ;_ @_ </c:formatCode>
                <c:ptCount val="1"/>
                <c:pt idx="0">
                  <c:v>12205517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7E-4014-8E80-0788E96E55BC}"/>
            </c:ext>
          </c:extLst>
        </c:ser>
        <c:ser>
          <c:idx val="3"/>
          <c:order val="3"/>
          <c:tx>
            <c:strRef>
              <c:f>Analysis!$E$14</c:f>
              <c:strCache>
                <c:ptCount val="1"/>
                <c:pt idx="0">
                  <c:v>Winter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3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Analysis!$G$10</c:f>
              <c:strCache>
                <c:ptCount val="1"/>
                <c:pt idx="0">
                  <c:v>Total Revenue</c:v>
                </c:pt>
              </c:strCache>
            </c:strRef>
          </c:cat>
          <c:val>
            <c:numRef>
              <c:f>Analysis!$G$14</c:f>
              <c:numCache>
                <c:formatCode>_ "₹"\ * #,##0_ ;_ "₹"\ * \-#,##0_ ;_ "₹"\ * "-"??_ ;_ @_ </c:formatCode>
                <c:ptCount val="1"/>
                <c:pt idx="0">
                  <c:v>17659758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7E-4014-8E80-0788E96E55BC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734864"/>
        <c:axId val="80733616"/>
      </c:barChart>
      <c:catAx>
        <c:axId val="8073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733616"/>
        <c:crosses val="autoZero"/>
        <c:auto val="1"/>
        <c:lblAlgn val="ctr"/>
        <c:lblOffset val="100"/>
        <c:noMultiLvlLbl val="0"/>
      </c:catAx>
      <c:valAx>
        <c:axId val="807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 &quot;₹&quot;\ * #,##0_ ;_ &quot;₹&quot;\ * \-#,##0_ ;_ &quot;₹&quot;\ * &quot;-&quot;??_ ;_ @_ 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73486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sz="1600" b="1" u="sng"/>
              <a:t>Revenue Trend with Forecast</a:t>
            </a:r>
          </a:p>
        </c:rich>
      </c:tx>
      <c:overlay val="0"/>
      <c:spPr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Forecast!$B$2</c:f>
              <c:strCache>
                <c:ptCount val="1"/>
                <c:pt idx="0">
                  <c:v>Actual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dLbls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865-4012-A5B4-4C766BACD425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865-4012-A5B4-4C766BACD425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65-4012-A5B4-4C766BACD4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Forecast!$A$3:$A$17</c:f>
              <c:numCache>
                <c:formatCode>mmm\-yy</c:formatCode>
                <c:ptCount val="15"/>
                <c:pt idx="0">
                  <c:v>44957</c:v>
                </c:pt>
                <c:pt idx="1">
                  <c:v>44985</c:v>
                </c:pt>
                <c:pt idx="2">
                  <c:v>45016</c:v>
                </c:pt>
                <c:pt idx="3">
                  <c:v>45046</c:v>
                </c:pt>
                <c:pt idx="4">
                  <c:v>45077</c:v>
                </c:pt>
                <c:pt idx="5">
                  <c:v>45107</c:v>
                </c:pt>
                <c:pt idx="6">
                  <c:v>45108</c:v>
                </c:pt>
                <c:pt idx="7">
                  <c:v>45169</c:v>
                </c:pt>
                <c:pt idx="8">
                  <c:v>45199</c:v>
                </c:pt>
                <c:pt idx="9">
                  <c:v>45230</c:v>
                </c:pt>
                <c:pt idx="10">
                  <c:v>45260</c:v>
                </c:pt>
                <c:pt idx="11">
                  <c:v>45291</c:v>
                </c:pt>
                <c:pt idx="12">
                  <c:v>45322</c:v>
                </c:pt>
                <c:pt idx="13">
                  <c:v>45351</c:v>
                </c:pt>
                <c:pt idx="14">
                  <c:v>45382</c:v>
                </c:pt>
              </c:numCache>
            </c:numRef>
          </c:cat>
          <c:val>
            <c:numRef>
              <c:f>Forecast!$B$3:$B$17</c:f>
              <c:numCache>
                <c:formatCode>_ "₹"\ * #,##0_ ;_ "₹"\ * \-#,##0_ ;_ "₹"\ * "-"??_ ;_ @_ </c:formatCode>
                <c:ptCount val="15"/>
                <c:pt idx="0">
                  <c:v>5918830</c:v>
                </c:pt>
                <c:pt idx="1">
                  <c:v>5443011</c:v>
                </c:pt>
                <c:pt idx="2">
                  <c:v>6535599</c:v>
                </c:pt>
                <c:pt idx="3">
                  <c:v>5681785</c:v>
                </c:pt>
                <c:pt idx="4">
                  <c:v>6093402</c:v>
                </c:pt>
                <c:pt idx="5">
                  <c:v>6463422</c:v>
                </c:pt>
                <c:pt idx="6">
                  <c:v>5043756</c:v>
                </c:pt>
                <c:pt idx="7">
                  <c:v>4460557</c:v>
                </c:pt>
                <c:pt idx="8">
                  <c:v>6334110</c:v>
                </c:pt>
                <c:pt idx="9">
                  <c:v>6444361</c:v>
                </c:pt>
                <c:pt idx="10">
                  <c:v>5761156</c:v>
                </c:pt>
                <c:pt idx="11">
                  <c:v>6297917</c:v>
                </c:pt>
                <c:pt idx="12">
                  <c:v>5949023</c:v>
                </c:pt>
                <c:pt idx="13">
                  <c:v>5960694</c:v>
                </c:pt>
                <c:pt idx="14">
                  <c:v>5972366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5-4012-A5B4-4C766BACD425}"/>
            </c:ext>
          </c:extLst>
        </c:ser>
        <c:ser>
          <c:idx val="1"/>
          <c:order val="1"/>
          <c:tx>
            <c:strRef>
              <c:f>Forecast!$C$2</c:f>
              <c:strCache>
                <c:ptCount val="1"/>
                <c:pt idx="0">
                  <c:v>Forecasted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dLbls>
            <c:dLbl>
              <c:idx val="1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65-4012-A5B4-4C766BACD425}"/>
                </c:ext>
              </c:extLst>
            </c:dLbl>
            <c:dLbl>
              <c:idx val="1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65-4012-A5B4-4C766BACD4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Forecast!$A$3:$A$17</c:f>
              <c:numCache>
                <c:formatCode>mmm\-yy</c:formatCode>
                <c:ptCount val="15"/>
                <c:pt idx="0">
                  <c:v>44957</c:v>
                </c:pt>
                <c:pt idx="1">
                  <c:v>44985</c:v>
                </c:pt>
                <c:pt idx="2">
                  <c:v>45016</c:v>
                </c:pt>
                <c:pt idx="3">
                  <c:v>45046</c:v>
                </c:pt>
                <c:pt idx="4">
                  <c:v>45077</c:v>
                </c:pt>
                <c:pt idx="5">
                  <c:v>45107</c:v>
                </c:pt>
                <c:pt idx="6">
                  <c:v>45108</c:v>
                </c:pt>
                <c:pt idx="7">
                  <c:v>45169</c:v>
                </c:pt>
                <c:pt idx="8">
                  <c:v>45199</c:v>
                </c:pt>
                <c:pt idx="9">
                  <c:v>45230</c:v>
                </c:pt>
                <c:pt idx="10">
                  <c:v>45260</c:v>
                </c:pt>
                <c:pt idx="11">
                  <c:v>45291</c:v>
                </c:pt>
                <c:pt idx="12">
                  <c:v>45322</c:v>
                </c:pt>
                <c:pt idx="13">
                  <c:v>45351</c:v>
                </c:pt>
                <c:pt idx="14">
                  <c:v>45382</c:v>
                </c:pt>
              </c:numCache>
            </c:numRef>
          </c:cat>
          <c:val>
            <c:numRef>
              <c:f>Forecast!$C$3:$C$17</c:f>
              <c:numCache>
                <c:formatCode>General</c:formatCode>
                <c:ptCount val="15"/>
                <c:pt idx="12" formatCode="_ &quot;₹&quot;\ * #,##0_ ;_ &quot;₹&quot;\ * \-#,##0_ ;_ &quot;₹&quot;\ * &quot;-&quot;??_ ;_ @_ ">
                  <c:v>5936544.5593770035</c:v>
                </c:pt>
                <c:pt idx="13" formatCode="_ &quot;₹&quot;\ * #,##0_ ;_ &quot;₹&quot;\ * \-#,##0_ ;_ &quot;₹&quot;\ * &quot;-&quot;??_ ;_ @_ ">
                  <c:v>5947507.8956907205</c:v>
                </c:pt>
                <c:pt idx="14" formatCode="_ &quot;₹&quot;\ * #,##0_ ;_ &quot;₹&quot;\ * \-#,##0_ ;_ &quot;₹&quot;\ * &quot;-&quot;??_ ;_ @_ ">
                  <c:v>5959227.3241640069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5-4012-A5B4-4C766BACD425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38651904"/>
        <c:axId val="1138652320"/>
      </c:lineChart>
      <c:dateAx>
        <c:axId val="113865190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38652320"/>
        <c:crosses val="autoZero"/>
        <c:auto val="1"/>
        <c:lblOffset val="100"/>
        <c:baseTimeUnit val="days"/>
      </c:dateAx>
      <c:valAx>
        <c:axId val="11386523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38651904"/>
        <c:crosses val="max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114299</xdr:colOff>
      <xdr:row>6</xdr:row>
      <xdr:rowOff>80960</xdr:rowOff>
    </xdr:from>
    <xdr:to>
      <xdr:col>11</xdr:col>
      <xdr:colOff>314324</xdr:colOff>
      <xdr:row>20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8A94B3-0FF4-4CD9-393A-441D9AFF2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</xdr:row>
      <xdr:rowOff>104775</xdr:rowOff>
    </xdr:from>
    <xdr:to>
      <xdr:col>11</xdr:col>
      <xdr:colOff>533401</xdr:colOff>
      <xdr:row>16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A5B3C-DFCA-4A83-A47D-142336578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111125</xdr:colOff>
      <xdr:row>17</xdr:row>
      <xdr:rowOff>60324</xdr:rowOff>
    </xdr:from>
    <xdr:to>
      <xdr:col>19</xdr:col>
      <xdr:colOff>539750</xdr:colOff>
      <xdr:row>32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ED1417-A43F-43C1-94ED-0E160F51F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57156</xdr:colOff>
      <xdr:row>2</xdr:row>
      <xdr:rowOff>117931</xdr:rowOff>
    </xdr:from>
    <xdr:to>
      <xdr:col>19</xdr:col>
      <xdr:colOff>540209</xdr:colOff>
      <xdr:row>16</xdr:row>
      <xdr:rowOff>6049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D4DFDC-6FC9-48A6-9E27-5DC686AAF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66148</xdr:colOff>
      <xdr:row>17</xdr:row>
      <xdr:rowOff>71437</xdr:rowOff>
    </xdr:from>
    <xdr:to>
      <xdr:col>11</xdr:col>
      <xdr:colOff>590022</xdr:colOff>
      <xdr:row>32</xdr:row>
      <xdr:rowOff>145520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277F10-AA34-4BE8-B86F-7A0D5B0A07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E3BEF-9B0B-478D-830D-12BC75C63C02}" name="Sales_2023" displayName="Sales_2023" ref="A1:I801" totalsRowShown="0" headerRowDxfId="13" dataDxfId="11" headerRowBorderDxfId="12" tableBorderDxfId="10" totalsRowBorderDxfId="9">
  <sortState xmlns:xlrd2="http://schemas.microsoft.com/office/spreadsheetml/2017/richdata2" ref="A2:I801">
    <sortCondition ref="H2:H801" customList="January,February,March,April,May,June,July,August,September,October,November,December"/>
  </sortState>
  <tableColumns count="9">
    <tableColumn id="1" xr3:uid="{FCD38D18-AC46-4C00-8CDD-48FBA2CF65E9}" name="Date" dataDxfId="8"/>
    <tableColumn id="2" xr3:uid="{6C7F66F9-9598-4AC8-9D12-CEA455E29B7F}" name="Product" dataDxfId="7"/>
    <tableColumn id="3" xr3:uid="{4EE8FD2E-4C41-4AB3-81DB-3D0F4108A1CE}" name="Quantity Sold" dataDxfId="6"/>
    <tableColumn id="4" xr3:uid="{859C7FBD-B076-4214-AC38-30DAA1635BF1}" name="Unit Price" dataDxfId="5"/>
    <tableColumn id="5" xr3:uid="{265677DC-6FC8-4B01-897F-334FF3FB8604}" name="Inventory" dataDxfId="4"/>
    <tableColumn id="6" xr3:uid="{F748A914-2541-42EB-9249-E9BE6981C004}" name="Stock Cost" dataDxfId="3">
      <calculatedColumnFormula>E2 * D2</calculatedColumnFormula>
    </tableColumn>
    <tableColumn id="7" xr3:uid="{2286B585-75F1-4EDC-A089-A9E1E26E9168}" name="Revenue" dataDxfId="2">
      <calculatedColumnFormula>C2 * D2</calculatedColumnFormula>
    </tableColumn>
    <tableColumn id="8" xr3:uid="{65A803A1-394B-4CA5-8503-7A0FCF76A47F}" name="Month" dataDxfId="1">
      <calculatedColumnFormula>TEXT(A2, "mmmm")</calculatedColumnFormula>
    </tableColumn>
    <tableColumn id="9" xr3:uid="{2B9C78F4-823E-498F-9299-40B6996F6441}" name="Season" dataDxfId="0">
      <calculatedColumnFormula>IF(OR(MONTH(A2)=3, MONTH(A2)=4, MONTH(A2)=5), "Summer", IF(OR(MONTH(A2)=6, MONTH(A2)=7, MONTH(A2)=8, MONTH(A2)=9), "Monsoon", IF(OR(MONTH(A2)=10, MONTH(A2)=11), "Post-Monsoon","Winter")))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zoomScaleNormal="100" workbookViewId="0">
      <selection activeCell="J7" sqref="J7"/>
    </sheetView>
  </sheetViews>
  <sheetFormatPr defaultRowHeight="15" x14ac:dyDescent="0.25"/>
  <cols>
    <col min="1" max="1" width="15.85546875" customWidth="1"/>
    <col min="2" max="2" width="48.42578125" bestFit="1" customWidth="1"/>
    <col min="6" max="6" width="6.28515625" customWidth="1"/>
  </cols>
  <sheetData>
    <row r="1" spans="1:10" ht="48.75" customHeight="1" x14ac:dyDescent="0.25">
      <c r="A1" s="57" t="s">
        <v>8</v>
      </c>
      <c r="B1" s="57"/>
      <c r="C1" s="57"/>
      <c r="D1" s="57"/>
      <c r="E1" s="57"/>
      <c r="F1" s="57"/>
      <c r="G1" s="57"/>
      <c r="H1" s="57"/>
      <c r="I1" s="57"/>
      <c r="J1" s="57"/>
    </row>
    <row r="3" spans="1:10" ht="41.25" customHeight="1" x14ac:dyDescent="0.25">
      <c r="A3" s="58" t="s">
        <v>1</v>
      </c>
      <c r="B3" s="58"/>
      <c r="C3" s="58"/>
      <c r="D3" s="58"/>
      <c r="E3" s="58"/>
      <c r="F3" s="58"/>
      <c r="G3" s="58"/>
      <c r="H3" s="58"/>
      <c r="I3" s="58"/>
      <c r="J3" s="58"/>
    </row>
    <row r="5" spans="1:10" ht="22.5" customHeight="1" x14ac:dyDescent="0.25">
      <c r="A5" s="1" t="s">
        <v>0</v>
      </c>
      <c r="B5" s="60" t="s">
        <v>3</v>
      </c>
      <c r="C5" s="60"/>
      <c r="D5" s="60"/>
      <c r="E5" s="60"/>
      <c r="F5" s="60"/>
      <c r="G5" s="60"/>
      <c r="H5" s="60"/>
      <c r="I5" s="60"/>
    </row>
    <row r="6" spans="1:10" ht="16.5" x14ac:dyDescent="0.25">
      <c r="B6" s="54" t="s">
        <v>4</v>
      </c>
      <c r="C6" s="55"/>
      <c r="D6" s="55"/>
      <c r="E6" s="55"/>
      <c r="F6" s="55"/>
      <c r="G6" s="55"/>
      <c r="H6" s="55"/>
      <c r="I6" s="56"/>
    </row>
    <row r="7" spans="1:10" ht="16.5" x14ac:dyDescent="0.25">
      <c r="B7" s="54" t="s">
        <v>5</v>
      </c>
      <c r="C7" s="55"/>
      <c r="D7" s="55"/>
      <c r="E7" s="55"/>
      <c r="F7" s="55"/>
      <c r="G7" s="55"/>
      <c r="H7" s="55"/>
      <c r="I7" s="56"/>
    </row>
    <row r="8" spans="1:10" ht="36" customHeight="1" x14ac:dyDescent="0.25">
      <c r="B8" s="51" t="s">
        <v>6</v>
      </c>
      <c r="C8" s="52"/>
      <c r="D8" s="52"/>
      <c r="E8" s="52"/>
      <c r="F8" s="52"/>
      <c r="G8" s="52"/>
      <c r="H8" s="52"/>
      <c r="I8" s="53"/>
    </row>
    <row r="9" spans="1:10" ht="16.5" x14ac:dyDescent="0.25">
      <c r="B9" s="54" t="s">
        <v>7</v>
      </c>
      <c r="C9" s="55"/>
      <c r="D9" s="55"/>
      <c r="E9" s="55"/>
      <c r="F9" s="55"/>
      <c r="G9" s="55"/>
      <c r="H9" s="55"/>
      <c r="I9" s="56"/>
    </row>
    <row r="12" spans="1:10" ht="40.5" customHeight="1" x14ac:dyDescent="0.25">
      <c r="A12" s="59" t="s">
        <v>2</v>
      </c>
      <c r="B12" s="59"/>
      <c r="C12" s="59"/>
      <c r="D12" s="59"/>
      <c r="E12" s="59"/>
      <c r="F12" s="59"/>
      <c r="G12" s="59"/>
      <c r="H12" s="59"/>
      <c r="I12" s="59"/>
      <c r="J12" s="59"/>
    </row>
    <row r="15" spans="1:10" x14ac:dyDescent="0.25">
      <c r="B15" s="2"/>
    </row>
  </sheetData>
  <mergeCells count="8">
    <mergeCell ref="B8:I8"/>
    <mergeCell ref="B9:I9"/>
    <mergeCell ref="A1:J1"/>
    <mergeCell ref="A3:J3"/>
    <mergeCell ref="A12:J12"/>
    <mergeCell ref="B5:I5"/>
    <mergeCell ref="B6:I6"/>
    <mergeCell ref="B7:I7"/>
  </mergeCells>
  <conditionalFormatting sqref="B5:B9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B46F-AE81-446A-84EA-9821EE898BC6}">
  <dimension ref="A1:I801"/>
  <sheetViews>
    <sheetView workbookViewId="0">
      <selection activeCell="K8" sqref="K8"/>
    </sheetView>
  </sheetViews>
  <sheetFormatPr defaultRowHeight="15" x14ac:dyDescent="0.25"/>
  <cols>
    <col min="1" max="1" width="12.140625" bestFit="1" customWidth="1"/>
    <col min="2" max="2" width="9.85546875" bestFit="1" customWidth="1"/>
    <col min="3" max="3" width="16" bestFit="1" customWidth="1"/>
    <col min="4" max="4" width="12.42578125" bestFit="1" customWidth="1"/>
    <col min="5" max="5" width="13.28515625" customWidth="1"/>
    <col min="6" max="6" width="14.42578125" customWidth="1"/>
    <col min="7" max="7" width="13.42578125" bestFit="1" customWidth="1"/>
    <col min="8" max="8" width="10" bestFit="1" customWidth="1"/>
    <col min="9" max="9" width="13.28515625" bestFit="1" customWidth="1"/>
  </cols>
  <sheetData>
    <row r="1" spans="1:9" ht="16.5" x14ac:dyDescent="0.25">
      <c r="A1" s="8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10" t="s">
        <v>17</v>
      </c>
    </row>
    <row r="2" spans="1:9" x14ac:dyDescent="0.25">
      <c r="A2" s="16" t="s">
        <v>36</v>
      </c>
      <c r="B2" s="3" t="s">
        <v>31</v>
      </c>
      <c r="C2" s="4">
        <v>77</v>
      </c>
      <c r="D2" s="5">
        <v>985</v>
      </c>
      <c r="E2" s="4">
        <v>173</v>
      </c>
      <c r="F2" s="6">
        <f t="shared" ref="F2:F65" si="0">E2 * D2</f>
        <v>170405</v>
      </c>
      <c r="G2" s="6">
        <f t="shared" ref="G2:G65" si="1">C2 * D2</f>
        <v>75845</v>
      </c>
      <c r="H2" s="3" t="str">
        <f t="shared" ref="H2:H65" si="2">TEXT(A2, "mmmm")</f>
        <v>January</v>
      </c>
      <c r="I2" s="7" t="str">
        <f t="shared" ref="I2:I65" si="3">IF(OR(MONTH(A2)=3, MONTH(A2)=4, MONTH(A2)=5), "Summer", IF(OR(MONTH(A2)=6, MONTH(A2)=7, MONTH(A2)=8, MONTH(A2)=9), "Monsoon", IF(OR(MONTH(A2)=10, MONTH(A2)=11), "Post-Monsoon","Winter")))</f>
        <v>Winter</v>
      </c>
    </row>
    <row r="3" spans="1:9" x14ac:dyDescent="0.25">
      <c r="A3" s="16" t="s">
        <v>37</v>
      </c>
      <c r="B3" s="3" t="s">
        <v>19</v>
      </c>
      <c r="C3" s="4">
        <v>100</v>
      </c>
      <c r="D3" s="5">
        <v>708</v>
      </c>
      <c r="E3" s="4">
        <v>300</v>
      </c>
      <c r="F3" s="6">
        <f t="shared" si="0"/>
        <v>212400</v>
      </c>
      <c r="G3" s="6">
        <f t="shared" si="1"/>
        <v>70800</v>
      </c>
      <c r="H3" s="3" t="str">
        <f t="shared" si="2"/>
        <v>January</v>
      </c>
      <c r="I3" s="7" t="str">
        <f t="shared" si="3"/>
        <v>Winter</v>
      </c>
    </row>
    <row r="4" spans="1:9" x14ac:dyDescent="0.25">
      <c r="A4" s="16" t="s">
        <v>59</v>
      </c>
      <c r="B4" s="3" t="s">
        <v>19</v>
      </c>
      <c r="C4" s="4">
        <v>27</v>
      </c>
      <c r="D4" s="5">
        <v>1329</v>
      </c>
      <c r="E4" s="4">
        <v>217</v>
      </c>
      <c r="F4" s="6">
        <f t="shared" si="0"/>
        <v>288393</v>
      </c>
      <c r="G4" s="6">
        <f t="shared" si="1"/>
        <v>35883</v>
      </c>
      <c r="H4" s="3" t="str">
        <f t="shared" si="2"/>
        <v>January</v>
      </c>
      <c r="I4" s="7" t="str">
        <f t="shared" si="3"/>
        <v>Winter</v>
      </c>
    </row>
    <row r="5" spans="1:9" x14ac:dyDescent="0.25">
      <c r="A5" s="16" t="s">
        <v>65</v>
      </c>
      <c r="B5" s="3" t="s">
        <v>22</v>
      </c>
      <c r="C5" s="4">
        <v>23</v>
      </c>
      <c r="D5" s="5">
        <v>288</v>
      </c>
      <c r="E5" s="4">
        <v>278</v>
      </c>
      <c r="F5" s="6">
        <f t="shared" si="0"/>
        <v>80064</v>
      </c>
      <c r="G5" s="6">
        <f t="shared" si="1"/>
        <v>6624</v>
      </c>
      <c r="H5" s="3" t="str">
        <f t="shared" si="2"/>
        <v>January</v>
      </c>
      <c r="I5" s="7" t="str">
        <f t="shared" si="3"/>
        <v>Winter</v>
      </c>
    </row>
    <row r="6" spans="1:9" x14ac:dyDescent="0.25">
      <c r="A6" s="16" t="s">
        <v>78</v>
      </c>
      <c r="B6" s="3" t="s">
        <v>31</v>
      </c>
      <c r="C6" s="4">
        <v>86</v>
      </c>
      <c r="D6" s="5">
        <v>1417</v>
      </c>
      <c r="E6" s="4">
        <v>253</v>
      </c>
      <c r="F6" s="6">
        <f t="shared" si="0"/>
        <v>358501</v>
      </c>
      <c r="G6" s="6">
        <f t="shared" si="1"/>
        <v>121862</v>
      </c>
      <c r="H6" s="3" t="str">
        <f t="shared" si="2"/>
        <v>January</v>
      </c>
      <c r="I6" s="7" t="str">
        <f t="shared" si="3"/>
        <v>Winter</v>
      </c>
    </row>
    <row r="7" spans="1:9" x14ac:dyDescent="0.25">
      <c r="A7" s="16" t="s">
        <v>79</v>
      </c>
      <c r="B7" s="3" t="s">
        <v>31</v>
      </c>
      <c r="C7" s="4">
        <v>180</v>
      </c>
      <c r="D7" s="5">
        <v>511</v>
      </c>
      <c r="E7" s="4">
        <v>132</v>
      </c>
      <c r="F7" s="6">
        <f t="shared" si="0"/>
        <v>67452</v>
      </c>
      <c r="G7" s="6">
        <f t="shared" si="1"/>
        <v>91980</v>
      </c>
      <c r="H7" s="3" t="str">
        <f t="shared" si="2"/>
        <v>January</v>
      </c>
      <c r="I7" s="7" t="str">
        <f t="shared" si="3"/>
        <v>Winter</v>
      </c>
    </row>
    <row r="8" spans="1:9" x14ac:dyDescent="0.25">
      <c r="A8" s="16" t="s">
        <v>83</v>
      </c>
      <c r="B8" s="3" t="s">
        <v>26</v>
      </c>
      <c r="C8" s="4">
        <v>197</v>
      </c>
      <c r="D8" s="5">
        <v>1124</v>
      </c>
      <c r="E8" s="4">
        <v>98</v>
      </c>
      <c r="F8" s="6">
        <f t="shared" si="0"/>
        <v>110152</v>
      </c>
      <c r="G8" s="6">
        <f t="shared" si="1"/>
        <v>221428</v>
      </c>
      <c r="H8" s="3" t="str">
        <f t="shared" si="2"/>
        <v>January</v>
      </c>
      <c r="I8" s="7" t="str">
        <f t="shared" si="3"/>
        <v>Winter</v>
      </c>
    </row>
    <row r="9" spans="1:9" x14ac:dyDescent="0.25">
      <c r="A9" s="16" t="s">
        <v>65</v>
      </c>
      <c r="B9" s="3" t="s">
        <v>22</v>
      </c>
      <c r="C9" s="4">
        <v>92</v>
      </c>
      <c r="D9" s="5">
        <v>842</v>
      </c>
      <c r="E9" s="4">
        <v>170</v>
      </c>
      <c r="F9" s="6">
        <f t="shared" si="0"/>
        <v>143140</v>
      </c>
      <c r="G9" s="6">
        <f t="shared" si="1"/>
        <v>77464</v>
      </c>
      <c r="H9" s="3" t="str">
        <f t="shared" si="2"/>
        <v>January</v>
      </c>
      <c r="I9" s="7" t="str">
        <f t="shared" si="3"/>
        <v>Winter</v>
      </c>
    </row>
    <row r="10" spans="1:9" x14ac:dyDescent="0.25">
      <c r="A10" s="16" t="s">
        <v>111</v>
      </c>
      <c r="B10" s="3" t="s">
        <v>24</v>
      </c>
      <c r="C10" s="4">
        <v>143</v>
      </c>
      <c r="D10" s="5">
        <v>1437</v>
      </c>
      <c r="E10" s="4">
        <v>243</v>
      </c>
      <c r="F10" s="6">
        <f t="shared" si="0"/>
        <v>349191</v>
      </c>
      <c r="G10" s="6">
        <f t="shared" si="1"/>
        <v>205491</v>
      </c>
      <c r="H10" s="3" t="str">
        <f t="shared" si="2"/>
        <v>January</v>
      </c>
      <c r="I10" s="7" t="str">
        <f t="shared" si="3"/>
        <v>Winter</v>
      </c>
    </row>
    <row r="11" spans="1:9" x14ac:dyDescent="0.25">
      <c r="A11" s="16" t="s">
        <v>133</v>
      </c>
      <c r="B11" s="3" t="s">
        <v>31</v>
      </c>
      <c r="C11" s="4">
        <v>35</v>
      </c>
      <c r="D11" s="5">
        <v>1198</v>
      </c>
      <c r="E11" s="4">
        <v>212</v>
      </c>
      <c r="F11" s="6">
        <f t="shared" si="0"/>
        <v>253976</v>
      </c>
      <c r="G11" s="6">
        <f t="shared" si="1"/>
        <v>41930</v>
      </c>
      <c r="H11" s="3" t="str">
        <f t="shared" si="2"/>
        <v>January</v>
      </c>
      <c r="I11" s="7" t="str">
        <f t="shared" si="3"/>
        <v>Winter</v>
      </c>
    </row>
    <row r="12" spans="1:9" x14ac:dyDescent="0.25">
      <c r="A12" s="16" t="s">
        <v>36</v>
      </c>
      <c r="B12" s="3" t="s">
        <v>24</v>
      </c>
      <c r="C12" s="4">
        <v>42</v>
      </c>
      <c r="D12" s="5">
        <v>764</v>
      </c>
      <c r="E12" s="4">
        <v>90</v>
      </c>
      <c r="F12" s="6">
        <f t="shared" si="0"/>
        <v>68760</v>
      </c>
      <c r="G12" s="6">
        <f t="shared" si="1"/>
        <v>32088</v>
      </c>
      <c r="H12" s="3" t="str">
        <f t="shared" si="2"/>
        <v>January</v>
      </c>
      <c r="I12" s="7" t="str">
        <f t="shared" si="3"/>
        <v>Winter</v>
      </c>
    </row>
    <row r="13" spans="1:9" x14ac:dyDescent="0.25">
      <c r="A13" s="16" t="s">
        <v>59</v>
      </c>
      <c r="B13" s="3" t="s">
        <v>19</v>
      </c>
      <c r="C13" s="4">
        <v>134</v>
      </c>
      <c r="D13" s="5">
        <v>501</v>
      </c>
      <c r="E13" s="4">
        <v>119</v>
      </c>
      <c r="F13" s="6">
        <f t="shared" si="0"/>
        <v>59619</v>
      </c>
      <c r="G13" s="6">
        <f t="shared" si="1"/>
        <v>67134</v>
      </c>
      <c r="H13" s="3" t="str">
        <f t="shared" si="2"/>
        <v>January</v>
      </c>
      <c r="I13" s="7" t="str">
        <f t="shared" si="3"/>
        <v>Winter</v>
      </c>
    </row>
    <row r="14" spans="1:9" x14ac:dyDescent="0.25">
      <c r="A14" s="16" t="s">
        <v>111</v>
      </c>
      <c r="B14" s="3" t="s">
        <v>24</v>
      </c>
      <c r="C14" s="4">
        <v>169</v>
      </c>
      <c r="D14" s="5">
        <v>1035</v>
      </c>
      <c r="E14" s="4">
        <v>119</v>
      </c>
      <c r="F14" s="6">
        <f t="shared" si="0"/>
        <v>123165</v>
      </c>
      <c r="G14" s="6">
        <f t="shared" si="1"/>
        <v>174915</v>
      </c>
      <c r="H14" s="3" t="str">
        <f t="shared" si="2"/>
        <v>January</v>
      </c>
      <c r="I14" s="7" t="str">
        <f t="shared" si="3"/>
        <v>Winter</v>
      </c>
    </row>
    <row r="15" spans="1:9" x14ac:dyDescent="0.25">
      <c r="A15" s="16" t="s">
        <v>156</v>
      </c>
      <c r="B15" s="3" t="s">
        <v>24</v>
      </c>
      <c r="C15" s="4">
        <v>49</v>
      </c>
      <c r="D15" s="5">
        <v>1498</v>
      </c>
      <c r="E15" s="4">
        <v>164</v>
      </c>
      <c r="F15" s="6">
        <f t="shared" si="0"/>
        <v>245672</v>
      </c>
      <c r="G15" s="6">
        <f t="shared" si="1"/>
        <v>73402</v>
      </c>
      <c r="H15" s="3" t="str">
        <f t="shared" si="2"/>
        <v>January</v>
      </c>
      <c r="I15" s="7" t="str">
        <f t="shared" si="3"/>
        <v>Winter</v>
      </c>
    </row>
    <row r="16" spans="1:9" x14ac:dyDescent="0.25">
      <c r="A16" s="16" t="s">
        <v>159</v>
      </c>
      <c r="B16" s="3" t="s">
        <v>31</v>
      </c>
      <c r="C16" s="4">
        <v>87</v>
      </c>
      <c r="D16" s="5">
        <v>1339</v>
      </c>
      <c r="E16" s="4">
        <v>213</v>
      </c>
      <c r="F16" s="6">
        <f t="shared" si="0"/>
        <v>285207</v>
      </c>
      <c r="G16" s="6">
        <f t="shared" si="1"/>
        <v>116493</v>
      </c>
      <c r="H16" s="3" t="str">
        <f t="shared" si="2"/>
        <v>January</v>
      </c>
      <c r="I16" s="7" t="str">
        <f t="shared" si="3"/>
        <v>Winter</v>
      </c>
    </row>
    <row r="17" spans="1:9" x14ac:dyDescent="0.25">
      <c r="A17" s="16" t="s">
        <v>65</v>
      </c>
      <c r="B17" s="3" t="s">
        <v>22</v>
      </c>
      <c r="C17" s="4">
        <v>129</v>
      </c>
      <c r="D17" s="5">
        <v>958</v>
      </c>
      <c r="E17" s="4">
        <v>178</v>
      </c>
      <c r="F17" s="6">
        <f t="shared" si="0"/>
        <v>170524</v>
      </c>
      <c r="G17" s="6">
        <f t="shared" si="1"/>
        <v>123582</v>
      </c>
      <c r="H17" s="3" t="str">
        <f t="shared" si="2"/>
        <v>January</v>
      </c>
      <c r="I17" s="7" t="str">
        <f t="shared" si="3"/>
        <v>Winter</v>
      </c>
    </row>
    <row r="18" spans="1:9" x14ac:dyDescent="0.25">
      <c r="A18" s="16" t="s">
        <v>78</v>
      </c>
      <c r="B18" s="3" t="s">
        <v>31</v>
      </c>
      <c r="C18" s="4">
        <v>120</v>
      </c>
      <c r="D18" s="5">
        <v>810</v>
      </c>
      <c r="E18" s="4">
        <v>80</v>
      </c>
      <c r="F18" s="6">
        <f t="shared" si="0"/>
        <v>64800</v>
      </c>
      <c r="G18" s="6">
        <f t="shared" si="1"/>
        <v>97200</v>
      </c>
      <c r="H18" s="3" t="str">
        <f t="shared" si="2"/>
        <v>January</v>
      </c>
      <c r="I18" s="7" t="str">
        <f t="shared" si="3"/>
        <v>Winter</v>
      </c>
    </row>
    <row r="19" spans="1:9" x14ac:dyDescent="0.25">
      <c r="A19" s="16" t="s">
        <v>36</v>
      </c>
      <c r="B19" s="3" t="s">
        <v>22</v>
      </c>
      <c r="C19" s="4">
        <v>43</v>
      </c>
      <c r="D19" s="5">
        <v>298</v>
      </c>
      <c r="E19" s="4">
        <v>280</v>
      </c>
      <c r="F19" s="6">
        <f t="shared" si="0"/>
        <v>83440</v>
      </c>
      <c r="G19" s="6">
        <f t="shared" si="1"/>
        <v>12814</v>
      </c>
      <c r="H19" s="3" t="str">
        <f t="shared" si="2"/>
        <v>January</v>
      </c>
      <c r="I19" s="7" t="str">
        <f t="shared" si="3"/>
        <v>Winter</v>
      </c>
    </row>
    <row r="20" spans="1:9" x14ac:dyDescent="0.25">
      <c r="A20" s="16" t="s">
        <v>174</v>
      </c>
      <c r="B20" s="3" t="s">
        <v>19</v>
      </c>
      <c r="C20" s="4">
        <v>172</v>
      </c>
      <c r="D20" s="5">
        <v>619</v>
      </c>
      <c r="E20" s="4">
        <v>36</v>
      </c>
      <c r="F20" s="6">
        <f t="shared" si="0"/>
        <v>22284</v>
      </c>
      <c r="G20" s="6">
        <f t="shared" si="1"/>
        <v>106468</v>
      </c>
      <c r="H20" s="3" t="str">
        <f t="shared" si="2"/>
        <v>January</v>
      </c>
      <c r="I20" s="7" t="str">
        <f t="shared" si="3"/>
        <v>Winter</v>
      </c>
    </row>
    <row r="21" spans="1:9" x14ac:dyDescent="0.25">
      <c r="A21" s="16" t="s">
        <v>182</v>
      </c>
      <c r="B21" s="3" t="s">
        <v>26</v>
      </c>
      <c r="C21" s="4">
        <v>120</v>
      </c>
      <c r="D21" s="5">
        <v>1211</v>
      </c>
      <c r="E21" s="4">
        <v>262</v>
      </c>
      <c r="F21" s="6">
        <f t="shared" si="0"/>
        <v>317282</v>
      </c>
      <c r="G21" s="6">
        <f t="shared" si="1"/>
        <v>145320</v>
      </c>
      <c r="H21" s="3" t="str">
        <f t="shared" si="2"/>
        <v>January</v>
      </c>
      <c r="I21" s="7" t="str">
        <f t="shared" si="3"/>
        <v>Winter</v>
      </c>
    </row>
    <row r="22" spans="1:9" x14ac:dyDescent="0.25">
      <c r="A22" s="16" t="s">
        <v>190</v>
      </c>
      <c r="B22" s="3" t="s">
        <v>26</v>
      </c>
      <c r="C22" s="4">
        <v>87</v>
      </c>
      <c r="D22" s="5">
        <v>710</v>
      </c>
      <c r="E22" s="4">
        <v>124</v>
      </c>
      <c r="F22" s="6">
        <f t="shared" si="0"/>
        <v>88040</v>
      </c>
      <c r="G22" s="6">
        <f t="shared" si="1"/>
        <v>61770</v>
      </c>
      <c r="H22" s="3" t="str">
        <f t="shared" si="2"/>
        <v>January</v>
      </c>
      <c r="I22" s="7" t="str">
        <f t="shared" si="3"/>
        <v>Winter</v>
      </c>
    </row>
    <row r="23" spans="1:9" x14ac:dyDescent="0.25">
      <c r="A23" s="16" t="s">
        <v>36</v>
      </c>
      <c r="B23" s="3" t="s">
        <v>26</v>
      </c>
      <c r="C23" s="4">
        <v>144</v>
      </c>
      <c r="D23" s="5">
        <v>481</v>
      </c>
      <c r="E23" s="4">
        <v>59</v>
      </c>
      <c r="F23" s="6">
        <f t="shared" si="0"/>
        <v>28379</v>
      </c>
      <c r="G23" s="6">
        <f t="shared" si="1"/>
        <v>69264</v>
      </c>
      <c r="H23" s="3" t="str">
        <f t="shared" si="2"/>
        <v>January</v>
      </c>
      <c r="I23" s="7" t="str">
        <f t="shared" si="3"/>
        <v>Winter</v>
      </c>
    </row>
    <row r="24" spans="1:9" x14ac:dyDescent="0.25">
      <c r="A24" s="16" t="s">
        <v>159</v>
      </c>
      <c r="B24" s="3" t="s">
        <v>31</v>
      </c>
      <c r="C24" s="4">
        <v>182</v>
      </c>
      <c r="D24" s="5">
        <v>1418</v>
      </c>
      <c r="E24" s="4">
        <v>88</v>
      </c>
      <c r="F24" s="6">
        <f t="shared" si="0"/>
        <v>124784</v>
      </c>
      <c r="G24" s="6">
        <f t="shared" si="1"/>
        <v>258076</v>
      </c>
      <c r="H24" s="3" t="str">
        <f t="shared" si="2"/>
        <v>January</v>
      </c>
      <c r="I24" s="7" t="str">
        <f t="shared" si="3"/>
        <v>Winter</v>
      </c>
    </row>
    <row r="25" spans="1:9" x14ac:dyDescent="0.25">
      <c r="A25" s="16" t="s">
        <v>219</v>
      </c>
      <c r="B25" s="3" t="s">
        <v>19</v>
      </c>
      <c r="C25" s="4">
        <v>132</v>
      </c>
      <c r="D25" s="5">
        <v>489</v>
      </c>
      <c r="E25" s="4">
        <v>229</v>
      </c>
      <c r="F25" s="6">
        <f t="shared" si="0"/>
        <v>111981</v>
      </c>
      <c r="G25" s="6">
        <f t="shared" si="1"/>
        <v>64548</v>
      </c>
      <c r="H25" s="3" t="str">
        <f t="shared" si="2"/>
        <v>January</v>
      </c>
      <c r="I25" s="7" t="str">
        <f t="shared" si="3"/>
        <v>Winter</v>
      </c>
    </row>
    <row r="26" spans="1:9" x14ac:dyDescent="0.25">
      <c r="A26" s="16" t="s">
        <v>240</v>
      </c>
      <c r="B26" s="3" t="s">
        <v>26</v>
      </c>
      <c r="C26" s="4">
        <v>191</v>
      </c>
      <c r="D26" s="5">
        <v>477</v>
      </c>
      <c r="E26" s="4">
        <v>300</v>
      </c>
      <c r="F26" s="6">
        <f t="shared" si="0"/>
        <v>143100</v>
      </c>
      <c r="G26" s="6">
        <f t="shared" si="1"/>
        <v>91107</v>
      </c>
      <c r="H26" s="3" t="str">
        <f t="shared" si="2"/>
        <v>January</v>
      </c>
      <c r="I26" s="7" t="str">
        <f t="shared" si="3"/>
        <v>Winter</v>
      </c>
    </row>
    <row r="27" spans="1:9" x14ac:dyDescent="0.25">
      <c r="A27" s="16" t="s">
        <v>245</v>
      </c>
      <c r="B27" s="3" t="s">
        <v>24</v>
      </c>
      <c r="C27" s="4">
        <v>135</v>
      </c>
      <c r="D27" s="5">
        <v>1417</v>
      </c>
      <c r="E27" s="4">
        <v>32</v>
      </c>
      <c r="F27" s="6">
        <f t="shared" si="0"/>
        <v>45344</v>
      </c>
      <c r="G27" s="6">
        <f t="shared" si="1"/>
        <v>191295</v>
      </c>
      <c r="H27" s="3" t="str">
        <f t="shared" si="2"/>
        <v>January</v>
      </c>
      <c r="I27" s="7" t="str">
        <f t="shared" si="3"/>
        <v>Winter</v>
      </c>
    </row>
    <row r="28" spans="1:9" x14ac:dyDescent="0.25">
      <c r="A28" s="16" t="s">
        <v>250</v>
      </c>
      <c r="B28" s="3" t="s">
        <v>31</v>
      </c>
      <c r="C28" s="4">
        <v>85</v>
      </c>
      <c r="D28" s="5">
        <v>1218</v>
      </c>
      <c r="E28" s="4">
        <v>70</v>
      </c>
      <c r="F28" s="6">
        <f t="shared" si="0"/>
        <v>85260</v>
      </c>
      <c r="G28" s="6">
        <f t="shared" si="1"/>
        <v>103530</v>
      </c>
      <c r="H28" s="3" t="str">
        <f t="shared" si="2"/>
        <v>January</v>
      </c>
      <c r="I28" s="7" t="str">
        <f t="shared" si="3"/>
        <v>Winter</v>
      </c>
    </row>
    <row r="29" spans="1:9" x14ac:dyDescent="0.25">
      <c r="A29" s="16" t="s">
        <v>250</v>
      </c>
      <c r="B29" s="3" t="s">
        <v>24</v>
      </c>
      <c r="C29" s="4">
        <v>150</v>
      </c>
      <c r="D29" s="5">
        <v>341</v>
      </c>
      <c r="E29" s="4">
        <v>21</v>
      </c>
      <c r="F29" s="6">
        <f t="shared" si="0"/>
        <v>7161</v>
      </c>
      <c r="G29" s="6">
        <f t="shared" si="1"/>
        <v>51150</v>
      </c>
      <c r="H29" s="3" t="str">
        <f t="shared" si="2"/>
        <v>January</v>
      </c>
      <c r="I29" s="7" t="str">
        <f t="shared" si="3"/>
        <v>Winter</v>
      </c>
    </row>
    <row r="30" spans="1:9" x14ac:dyDescent="0.25">
      <c r="A30" s="16" t="s">
        <v>182</v>
      </c>
      <c r="B30" s="3" t="s">
        <v>24</v>
      </c>
      <c r="C30" s="4">
        <v>200</v>
      </c>
      <c r="D30" s="5">
        <v>1206</v>
      </c>
      <c r="E30" s="4">
        <v>257</v>
      </c>
      <c r="F30" s="6">
        <f t="shared" si="0"/>
        <v>309942</v>
      </c>
      <c r="G30" s="6">
        <f t="shared" si="1"/>
        <v>241200</v>
      </c>
      <c r="H30" s="3" t="str">
        <f t="shared" si="2"/>
        <v>January</v>
      </c>
      <c r="I30" s="7" t="str">
        <f t="shared" si="3"/>
        <v>Winter</v>
      </c>
    </row>
    <row r="31" spans="1:9" x14ac:dyDescent="0.25">
      <c r="A31" s="16" t="s">
        <v>133</v>
      </c>
      <c r="B31" s="3" t="s">
        <v>19</v>
      </c>
      <c r="C31" s="4">
        <v>65</v>
      </c>
      <c r="D31" s="5">
        <v>1495</v>
      </c>
      <c r="E31" s="4">
        <v>26</v>
      </c>
      <c r="F31" s="6">
        <f t="shared" si="0"/>
        <v>38870</v>
      </c>
      <c r="G31" s="6">
        <f t="shared" si="1"/>
        <v>97175</v>
      </c>
      <c r="H31" s="3" t="str">
        <f t="shared" si="2"/>
        <v>January</v>
      </c>
      <c r="I31" s="7" t="str">
        <f t="shared" si="3"/>
        <v>Winter</v>
      </c>
    </row>
    <row r="32" spans="1:9" x14ac:dyDescent="0.25">
      <c r="A32" s="16" t="s">
        <v>79</v>
      </c>
      <c r="B32" s="3" t="s">
        <v>22</v>
      </c>
      <c r="C32" s="4">
        <v>33</v>
      </c>
      <c r="D32" s="5">
        <v>482</v>
      </c>
      <c r="E32" s="4">
        <v>294</v>
      </c>
      <c r="F32" s="6">
        <f t="shared" si="0"/>
        <v>141708</v>
      </c>
      <c r="G32" s="6">
        <f t="shared" si="1"/>
        <v>15906</v>
      </c>
      <c r="H32" s="3" t="str">
        <f t="shared" si="2"/>
        <v>January</v>
      </c>
      <c r="I32" s="7" t="str">
        <f t="shared" si="3"/>
        <v>Winter</v>
      </c>
    </row>
    <row r="33" spans="1:9" x14ac:dyDescent="0.25">
      <c r="A33" s="16" t="s">
        <v>245</v>
      </c>
      <c r="B33" s="3" t="s">
        <v>26</v>
      </c>
      <c r="C33" s="4">
        <v>124</v>
      </c>
      <c r="D33" s="5">
        <v>552</v>
      </c>
      <c r="E33" s="4">
        <v>192</v>
      </c>
      <c r="F33" s="6">
        <f t="shared" si="0"/>
        <v>105984</v>
      </c>
      <c r="G33" s="6">
        <f t="shared" si="1"/>
        <v>68448</v>
      </c>
      <c r="H33" s="3" t="str">
        <f t="shared" si="2"/>
        <v>January</v>
      </c>
      <c r="I33" s="7" t="str">
        <f t="shared" si="3"/>
        <v>Winter</v>
      </c>
    </row>
    <row r="34" spans="1:9" x14ac:dyDescent="0.25">
      <c r="A34" s="16" t="s">
        <v>36</v>
      </c>
      <c r="B34" s="3" t="s">
        <v>24</v>
      </c>
      <c r="C34" s="4">
        <v>184</v>
      </c>
      <c r="D34" s="5">
        <v>1209</v>
      </c>
      <c r="E34" s="4">
        <v>185</v>
      </c>
      <c r="F34" s="6">
        <f t="shared" si="0"/>
        <v>223665</v>
      </c>
      <c r="G34" s="6">
        <f t="shared" si="1"/>
        <v>222456</v>
      </c>
      <c r="H34" s="3" t="str">
        <f t="shared" si="2"/>
        <v>January</v>
      </c>
      <c r="I34" s="7" t="str">
        <f t="shared" si="3"/>
        <v>Winter</v>
      </c>
    </row>
    <row r="35" spans="1:9" x14ac:dyDescent="0.25">
      <c r="A35" s="16" t="s">
        <v>182</v>
      </c>
      <c r="B35" s="3" t="s">
        <v>19</v>
      </c>
      <c r="C35" s="4">
        <v>10</v>
      </c>
      <c r="D35" s="5">
        <v>1251</v>
      </c>
      <c r="E35" s="4">
        <v>186</v>
      </c>
      <c r="F35" s="6">
        <f t="shared" si="0"/>
        <v>232686</v>
      </c>
      <c r="G35" s="6">
        <f t="shared" si="1"/>
        <v>12510</v>
      </c>
      <c r="H35" s="3" t="str">
        <f t="shared" si="2"/>
        <v>January</v>
      </c>
      <c r="I35" s="7" t="str">
        <f t="shared" si="3"/>
        <v>Winter</v>
      </c>
    </row>
    <row r="36" spans="1:9" x14ac:dyDescent="0.25">
      <c r="A36" s="16" t="s">
        <v>268</v>
      </c>
      <c r="B36" s="3" t="s">
        <v>19</v>
      </c>
      <c r="C36" s="4">
        <v>97</v>
      </c>
      <c r="D36" s="5">
        <v>675</v>
      </c>
      <c r="E36" s="4">
        <v>103</v>
      </c>
      <c r="F36" s="6">
        <f t="shared" si="0"/>
        <v>69525</v>
      </c>
      <c r="G36" s="6">
        <f t="shared" si="1"/>
        <v>65475</v>
      </c>
      <c r="H36" s="3" t="str">
        <f t="shared" si="2"/>
        <v>January</v>
      </c>
      <c r="I36" s="7" t="str">
        <f t="shared" si="3"/>
        <v>Winter</v>
      </c>
    </row>
    <row r="37" spans="1:9" x14ac:dyDescent="0.25">
      <c r="A37" s="16" t="s">
        <v>268</v>
      </c>
      <c r="B37" s="3" t="s">
        <v>31</v>
      </c>
      <c r="C37" s="4">
        <v>104</v>
      </c>
      <c r="D37" s="5">
        <v>936</v>
      </c>
      <c r="E37" s="4">
        <v>28</v>
      </c>
      <c r="F37" s="6">
        <f t="shared" si="0"/>
        <v>26208</v>
      </c>
      <c r="G37" s="6">
        <f t="shared" si="1"/>
        <v>97344</v>
      </c>
      <c r="H37" s="3" t="str">
        <f t="shared" si="2"/>
        <v>January</v>
      </c>
      <c r="I37" s="7" t="str">
        <f t="shared" si="3"/>
        <v>Winter</v>
      </c>
    </row>
    <row r="38" spans="1:9" x14ac:dyDescent="0.25">
      <c r="A38" s="16" t="s">
        <v>111</v>
      </c>
      <c r="B38" s="3" t="s">
        <v>24</v>
      </c>
      <c r="C38" s="4">
        <v>27</v>
      </c>
      <c r="D38" s="5">
        <v>248</v>
      </c>
      <c r="E38" s="4">
        <v>81</v>
      </c>
      <c r="F38" s="6">
        <f t="shared" si="0"/>
        <v>20088</v>
      </c>
      <c r="G38" s="6">
        <f t="shared" si="1"/>
        <v>6696</v>
      </c>
      <c r="H38" s="3" t="str">
        <f t="shared" si="2"/>
        <v>January</v>
      </c>
      <c r="I38" s="7" t="str">
        <f t="shared" si="3"/>
        <v>Winter</v>
      </c>
    </row>
    <row r="39" spans="1:9" x14ac:dyDescent="0.25">
      <c r="A39" s="16" t="s">
        <v>240</v>
      </c>
      <c r="B39" s="3" t="s">
        <v>19</v>
      </c>
      <c r="C39" s="4">
        <v>29</v>
      </c>
      <c r="D39" s="5">
        <v>1411</v>
      </c>
      <c r="E39" s="4">
        <v>248</v>
      </c>
      <c r="F39" s="6">
        <f t="shared" si="0"/>
        <v>349928</v>
      </c>
      <c r="G39" s="6">
        <f t="shared" si="1"/>
        <v>40919</v>
      </c>
      <c r="H39" s="3" t="str">
        <f t="shared" si="2"/>
        <v>January</v>
      </c>
      <c r="I39" s="7" t="str">
        <f t="shared" si="3"/>
        <v>Winter</v>
      </c>
    </row>
    <row r="40" spans="1:9" x14ac:dyDescent="0.25">
      <c r="A40" s="16" t="s">
        <v>281</v>
      </c>
      <c r="B40" s="3" t="s">
        <v>31</v>
      </c>
      <c r="C40" s="4">
        <v>36</v>
      </c>
      <c r="D40" s="5">
        <v>1089</v>
      </c>
      <c r="E40" s="4">
        <v>183</v>
      </c>
      <c r="F40" s="6">
        <f t="shared" si="0"/>
        <v>199287</v>
      </c>
      <c r="G40" s="6">
        <f t="shared" si="1"/>
        <v>39204</v>
      </c>
      <c r="H40" s="3" t="str">
        <f t="shared" si="2"/>
        <v>January</v>
      </c>
      <c r="I40" s="7" t="str">
        <f t="shared" si="3"/>
        <v>Winter</v>
      </c>
    </row>
    <row r="41" spans="1:9" x14ac:dyDescent="0.25">
      <c r="A41" s="16" t="s">
        <v>268</v>
      </c>
      <c r="B41" s="3" t="s">
        <v>26</v>
      </c>
      <c r="C41" s="4">
        <v>39</v>
      </c>
      <c r="D41" s="5">
        <v>575</v>
      </c>
      <c r="E41" s="4">
        <v>53</v>
      </c>
      <c r="F41" s="6">
        <f t="shared" si="0"/>
        <v>30475</v>
      </c>
      <c r="G41" s="6">
        <f t="shared" si="1"/>
        <v>22425</v>
      </c>
      <c r="H41" s="3" t="str">
        <f t="shared" si="2"/>
        <v>January</v>
      </c>
      <c r="I41" s="7" t="str">
        <f t="shared" si="3"/>
        <v>Winter</v>
      </c>
    </row>
    <row r="42" spans="1:9" x14ac:dyDescent="0.25">
      <c r="A42" s="16" t="s">
        <v>174</v>
      </c>
      <c r="B42" s="3" t="s">
        <v>26</v>
      </c>
      <c r="C42" s="4">
        <v>186</v>
      </c>
      <c r="D42" s="5">
        <v>1199</v>
      </c>
      <c r="E42" s="4">
        <v>254</v>
      </c>
      <c r="F42" s="6">
        <f t="shared" si="0"/>
        <v>304546</v>
      </c>
      <c r="G42" s="6">
        <f t="shared" si="1"/>
        <v>223014</v>
      </c>
      <c r="H42" s="3" t="str">
        <f t="shared" si="2"/>
        <v>January</v>
      </c>
      <c r="I42" s="7" t="str">
        <f t="shared" si="3"/>
        <v>Winter</v>
      </c>
    </row>
    <row r="43" spans="1:9" x14ac:dyDescent="0.25">
      <c r="A43" s="16" t="s">
        <v>190</v>
      </c>
      <c r="B43" s="3" t="s">
        <v>19</v>
      </c>
      <c r="C43" s="4">
        <v>33</v>
      </c>
      <c r="D43" s="5">
        <v>1368</v>
      </c>
      <c r="E43" s="4">
        <v>245</v>
      </c>
      <c r="F43" s="6">
        <f t="shared" si="0"/>
        <v>335160</v>
      </c>
      <c r="G43" s="6">
        <f t="shared" si="1"/>
        <v>45144</v>
      </c>
      <c r="H43" s="3" t="str">
        <f t="shared" si="2"/>
        <v>January</v>
      </c>
      <c r="I43" s="7" t="str">
        <f t="shared" si="3"/>
        <v>Winter</v>
      </c>
    </row>
    <row r="44" spans="1:9" x14ac:dyDescent="0.25">
      <c r="A44" s="16" t="s">
        <v>292</v>
      </c>
      <c r="B44" s="3" t="s">
        <v>24</v>
      </c>
      <c r="C44" s="4">
        <v>72</v>
      </c>
      <c r="D44" s="5">
        <v>764</v>
      </c>
      <c r="E44" s="4">
        <v>273</v>
      </c>
      <c r="F44" s="6">
        <f t="shared" si="0"/>
        <v>208572</v>
      </c>
      <c r="G44" s="6">
        <f t="shared" si="1"/>
        <v>55008</v>
      </c>
      <c r="H44" s="3" t="str">
        <f t="shared" si="2"/>
        <v>January</v>
      </c>
      <c r="I44" s="7" t="str">
        <f t="shared" si="3"/>
        <v>Winter</v>
      </c>
    </row>
    <row r="45" spans="1:9" x14ac:dyDescent="0.25">
      <c r="A45" s="16" t="s">
        <v>240</v>
      </c>
      <c r="B45" s="3" t="s">
        <v>22</v>
      </c>
      <c r="C45" s="4">
        <v>106</v>
      </c>
      <c r="D45" s="5">
        <v>1138</v>
      </c>
      <c r="E45" s="4">
        <v>209</v>
      </c>
      <c r="F45" s="6">
        <f t="shared" si="0"/>
        <v>237842</v>
      </c>
      <c r="G45" s="6">
        <f t="shared" si="1"/>
        <v>120628</v>
      </c>
      <c r="H45" s="3" t="str">
        <f t="shared" si="2"/>
        <v>January</v>
      </c>
      <c r="I45" s="7" t="str">
        <f t="shared" si="3"/>
        <v>Winter</v>
      </c>
    </row>
    <row r="46" spans="1:9" x14ac:dyDescent="0.25">
      <c r="A46" s="16" t="s">
        <v>268</v>
      </c>
      <c r="B46" s="3" t="s">
        <v>31</v>
      </c>
      <c r="C46" s="4">
        <v>58</v>
      </c>
      <c r="D46" s="5">
        <v>223</v>
      </c>
      <c r="E46" s="4">
        <v>91</v>
      </c>
      <c r="F46" s="6">
        <f t="shared" si="0"/>
        <v>20293</v>
      </c>
      <c r="G46" s="6">
        <f t="shared" si="1"/>
        <v>12934</v>
      </c>
      <c r="H46" s="3" t="str">
        <f t="shared" si="2"/>
        <v>January</v>
      </c>
      <c r="I46" s="7" t="str">
        <f t="shared" si="3"/>
        <v>Winter</v>
      </c>
    </row>
    <row r="47" spans="1:9" x14ac:dyDescent="0.25">
      <c r="A47" s="16" t="s">
        <v>78</v>
      </c>
      <c r="B47" s="3" t="s">
        <v>22</v>
      </c>
      <c r="C47" s="4">
        <v>158</v>
      </c>
      <c r="D47" s="5">
        <v>357</v>
      </c>
      <c r="E47" s="4">
        <v>115</v>
      </c>
      <c r="F47" s="6">
        <f t="shared" si="0"/>
        <v>41055</v>
      </c>
      <c r="G47" s="6">
        <f t="shared" si="1"/>
        <v>56406</v>
      </c>
      <c r="H47" s="3" t="str">
        <f t="shared" si="2"/>
        <v>January</v>
      </c>
      <c r="I47" s="7" t="str">
        <f t="shared" si="3"/>
        <v>Winter</v>
      </c>
    </row>
    <row r="48" spans="1:9" x14ac:dyDescent="0.25">
      <c r="A48" s="16" t="s">
        <v>250</v>
      </c>
      <c r="B48" s="3" t="s">
        <v>19</v>
      </c>
      <c r="C48" s="4">
        <v>135</v>
      </c>
      <c r="D48" s="5">
        <v>1301</v>
      </c>
      <c r="E48" s="4">
        <v>88</v>
      </c>
      <c r="F48" s="6">
        <f t="shared" si="0"/>
        <v>114488</v>
      </c>
      <c r="G48" s="6">
        <f t="shared" si="1"/>
        <v>175635</v>
      </c>
      <c r="H48" s="3" t="str">
        <f t="shared" si="2"/>
        <v>January</v>
      </c>
      <c r="I48" s="7" t="str">
        <f t="shared" si="3"/>
        <v>Winter</v>
      </c>
    </row>
    <row r="49" spans="1:9" x14ac:dyDescent="0.25">
      <c r="A49" s="16" t="s">
        <v>219</v>
      </c>
      <c r="B49" s="3" t="s">
        <v>31</v>
      </c>
      <c r="C49" s="4">
        <v>168</v>
      </c>
      <c r="D49" s="5">
        <v>1052</v>
      </c>
      <c r="E49" s="4">
        <v>268</v>
      </c>
      <c r="F49" s="6">
        <f t="shared" si="0"/>
        <v>281936</v>
      </c>
      <c r="G49" s="6">
        <f t="shared" si="1"/>
        <v>176736</v>
      </c>
      <c r="H49" s="3" t="str">
        <f t="shared" si="2"/>
        <v>January</v>
      </c>
      <c r="I49" s="7" t="str">
        <f t="shared" si="3"/>
        <v>Winter</v>
      </c>
    </row>
    <row r="50" spans="1:9" x14ac:dyDescent="0.25">
      <c r="A50" s="16" t="s">
        <v>37</v>
      </c>
      <c r="B50" s="3" t="s">
        <v>24</v>
      </c>
      <c r="C50" s="4">
        <v>18</v>
      </c>
      <c r="D50" s="5">
        <v>1152</v>
      </c>
      <c r="E50" s="4">
        <v>235</v>
      </c>
      <c r="F50" s="6">
        <f t="shared" si="0"/>
        <v>270720</v>
      </c>
      <c r="G50" s="6">
        <f t="shared" si="1"/>
        <v>20736</v>
      </c>
      <c r="H50" s="3" t="str">
        <f t="shared" si="2"/>
        <v>January</v>
      </c>
      <c r="I50" s="7" t="str">
        <f t="shared" si="3"/>
        <v>Winter</v>
      </c>
    </row>
    <row r="51" spans="1:9" x14ac:dyDescent="0.25">
      <c r="A51" s="16" t="s">
        <v>323</v>
      </c>
      <c r="B51" s="3" t="s">
        <v>22</v>
      </c>
      <c r="C51" s="4">
        <v>87</v>
      </c>
      <c r="D51" s="5">
        <v>230</v>
      </c>
      <c r="E51" s="4">
        <v>167</v>
      </c>
      <c r="F51" s="6">
        <f t="shared" si="0"/>
        <v>38410</v>
      </c>
      <c r="G51" s="6">
        <f t="shared" si="1"/>
        <v>20010</v>
      </c>
      <c r="H51" s="3" t="str">
        <f t="shared" si="2"/>
        <v>January</v>
      </c>
      <c r="I51" s="7" t="str">
        <f t="shared" si="3"/>
        <v>Winter</v>
      </c>
    </row>
    <row r="52" spans="1:9" x14ac:dyDescent="0.25">
      <c r="A52" s="16" t="s">
        <v>111</v>
      </c>
      <c r="B52" s="3" t="s">
        <v>24</v>
      </c>
      <c r="C52" s="4">
        <v>51</v>
      </c>
      <c r="D52" s="5">
        <v>551</v>
      </c>
      <c r="E52" s="4">
        <v>131</v>
      </c>
      <c r="F52" s="6">
        <f t="shared" si="0"/>
        <v>72181</v>
      </c>
      <c r="G52" s="6">
        <f t="shared" si="1"/>
        <v>28101</v>
      </c>
      <c r="H52" s="3" t="str">
        <f t="shared" si="2"/>
        <v>January</v>
      </c>
      <c r="I52" s="7" t="str">
        <f t="shared" si="3"/>
        <v>Winter</v>
      </c>
    </row>
    <row r="53" spans="1:9" x14ac:dyDescent="0.25">
      <c r="A53" s="16" t="s">
        <v>133</v>
      </c>
      <c r="B53" s="3" t="s">
        <v>31</v>
      </c>
      <c r="C53" s="4">
        <v>136</v>
      </c>
      <c r="D53" s="5">
        <v>1451</v>
      </c>
      <c r="E53" s="4">
        <v>87</v>
      </c>
      <c r="F53" s="6">
        <f t="shared" si="0"/>
        <v>126237</v>
      </c>
      <c r="G53" s="6">
        <f t="shared" si="1"/>
        <v>197336</v>
      </c>
      <c r="H53" s="3" t="str">
        <f t="shared" si="2"/>
        <v>January</v>
      </c>
      <c r="I53" s="7" t="str">
        <f t="shared" si="3"/>
        <v>Winter</v>
      </c>
    </row>
    <row r="54" spans="1:9" x14ac:dyDescent="0.25">
      <c r="A54" s="16" t="s">
        <v>156</v>
      </c>
      <c r="B54" s="3" t="s">
        <v>31</v>
      </c>
      <c r="C54" s="4">
        <v>165</v>
      </c>
      <c r="D54" s="5">
        <v>1224</v>
      </c>
      <c r="E54" s="4">
        <v>62</v>
      </c>
      <c r="F54" s="6">
        <f t="shared" si="0"/>
        <v>75888</v>
      </c>
      <c r="G54" s="6">
        <f t="shared" si="1"/>
        <v>201960</v>
      </c>
      <c r="H54" s="3" t="str">
        <f t="shared" si="2"/>
        <v>January</v>
      </c>
      <c r="I54" s="7" t="str">
        <f t="shared" si="3"/>
        <v>Winter</v>
      </c>
    </row>
    <row r="55" spans="1:9" x14ac:dyDescent="0.25">
      <c r="A55" s="16" t="s">
        <v>333</v>
      </c>
      <c r="B55" s="3" t="s">
        <v>22</v>
      </c>
      <c r="C55" s="4">
        <v>154</v>
      </c>
      <c r="D55" s="5">
        <v>957</v>
      </c>
      <c r="E55" s="4">
        <v>257</v>
      </c>
      <c r="F55" s="6">
        <f t="shared" si="0"/>
        <v>245949</v>
      </c>
      <c r="G55" s="6">
        <f t="shared" si="1"/>
        <v>147378</v>
      </c>
      <c r="H55" s="3" t="str">
        <f t="shared" si="2"/>
        <v>January</v>
      </c>
      <c r="I55" s="7" t="str">
        <f t="shared" si="3"/>
        <v>Winter</v>
      </c>
    </row>
    <row r="56" spans="1:9" x14ac:dyDescent="0.25">
      <c r="A56" s="16" t="s">
        <v>334</v>
      </c>
      <c r="B56" s="3" t="s">
        <v>22</v>
      </c>
      <c r="C56" s="4">
        <v>154</v>
      </c>
      <c r="D56" s="5">
        <v>921</v>
      </c>
      <c r="E56" s="4">
        <v>134</v>
      </c>
      <c r="F56" s="6">
        <f t="shared" si="0"/>
        <v>123414</v>
      </c>
      <c r="G56" s="6">
        <f t="shared" si="1"/>
        <v>141834</v>
      </c>
      <c r="H56" s="3" t="str">
        <f t="shared" si="2"/>
        <v>January</v>
      </c>
      <c r="I56" s="7" t="str">
        <f t="shared" si="3"/>
        <v>Winter</v>
      </c>
    </row>
    <row r="57" spans="1:9" x14ac:dyDescent="0.25">
      <c r="A57" s="16" t="s">
        <v>333</v>
      </c>
      <c r="B57" s="3" t="s">
        <v>24</v>
      </c>
      <c r="C57" s="4">
        <v>20</v>
      </c>
      <c r="D57" s="5">
        <v>1350</v>
      </c>
      <c r="E57" s="4">
        <v>69</v>
      </c>
      <c r="F57" s="6">
        <f t="shared" si="0"/>
        <v>93150</v>
      </c>
      <c r="G57" s="6">
        <f t="shared" si="1"/>
        <v>27000</v>
      </c>
      <c r="H57" s="3" t="str">
        <f t="shared" si="2"/>
        <v>January</v>
      </c>
      <c r="I57" s="7" t="str">
        <f t="shared" si="3"/>
        <v>Winter</v>
      </c>
    </row>
    <row r="58" spans="1:9" x14ac:dyDescent="0.25">
      <c r="A58" s="16" t="s">
        <v>334</v>
      </c>
      <c r="B58" s="3" t="s">
        <v>31</v>
      </c>
      <c r="C58" s="4">
        <v>100</v>
      </c>
      <c r="D58" s="5">
        <v>1005</v>
      </c>
      <c r="E58" s="4">
        <v>215</v>
      </c>
      <c r="F58" s="6">
        <f t="shared" si="0"/>
        <v>216075</v>
      </c>
      <c r="G58" s="6">
        <f t="shared" si="1"/>
        <v>100500</v>
      </c>
      <c r="H58" s="3" t="str">
        <f t="shared" si="2"/>
        <v>January</v>
      </c>
      <c r="I58" s="7" t="str">
        <f t="shared" si="3"/>
        <v>Winter</v>
      </c>
    </row>
    <row r="59" spans="1:9" x14ac:dyDescent="0.25">
      <c r="A59" s="16" t="s">
        <v>268</v>
      </c>
      <c r="B59" s="3" t="s">
        <v>31</v>
      </c>
      <c r="C59" s="4">
        <v>130</v>
      </c>
      <c r="D59" s="5">
        <v>485</v>
      </c>
      <c r="E59" s="4">
        <v>132</v>
      </c>
      <c r="F59" s="6">
        <f t="shared" si="0"/>
        <v>64020</v>
      </c>
      <c r="G59" s="6">
        <f t="shared" si="1"/>
        <v>63050</v>
      </c>
      <c r="H59" s="3" t="str">
        <f t="shared" si="2"/>
        <v>January</v>
      </c>
      <c r="I59" s="7" t="str">
        <f t="shared" si="3"/>
        <v>Winter</v>
      </c>
    </row>
    <row r="60" spans="1:9" x14ac:dyDescent="0.25">
      <c r="A60" s="16" t="s">
        <v>174</v>
      </c>
      <c r="B60" s="3" t="s">
        <v>26</v>
      </c>
      <c r="C60" s="4">
        <v>130</v>
      </c>
      <c r="D60" s="5">
        <v>787</v>
      </c>
      <c r="E60" s="4">
        <v>186</v>
      </c>
      <c r="F60" s="6">
        <f t="shared" si="0"/>
        <v>146382</v>
      </c>
      <c r="G60" s="6">
        <f t="shared" si="1"/>
        <v>102310</v>
      </c>
      <c r="H60" s="3" t="str">
        <f t="shared" si="2"/>
        <v>January</v>
      </c>
      <c r="I60" s="7" t="str">
        <f t="shared" si="3"/>
        <v>Winter</v>
      </c>
    </row>
    <row r="61" spans="1:9" x14ac:dyDescent="0.25">
      <c r="A61" s="16" t="s">
        <v>182</v>
      </c>
      <c r="B61" s="3" t="s">
        <v>26</v>
      </c>
      <c r="C61" s="4">
        <v>122</v>
      </c>
      <c r="D61" s="5">
        <v>238</v>
      </c>
      <c r="E61" s="4">
        <v>170</v>
      </c>
      <c r="F61" s="6">
        <f t="shared" si="0"/>
        <v>40460</v>
      </c>
      <c r="G61" s="6">
        <f t="shared" si="1"/>
        <v>29036</v>
      </c>
      <c r="H61" s="3" t="str">
        <f t="shared" si="2"/>
        <v>January</v>
      </c>
      <c r="I61" s="7" t="str">
        <f t="shared" si="3"/>
        <v>Winter</v>
      </c>
    </row>
    <row r="62" spans="1:9" x14ac:dyDescent="0.25">
      <c r="A62" s="16" t="s">
        <v>334</v>
      </c>
      <c r="B62" s="3" t="s">
        <v>19</v>
      </c>
      <c r="C62" s="4">
        <v>119</v>
      </c>
      <c r="D62" s="5">
        <v>578</v>
      </c>
      <c r="E62" s="4">
        <v>89</v>
      </c>
      <c r="F62" s="6">
        <f t="shared" si="0"/>
        <v>51442</v>
      </c>
      <c r="G62" s="6">
        <f t="shared" si="1"/>
        <v>68782</v>
      </c>
      <c r="H62" s="3" t="str">
        <f t="shared" si="2"/>
        <v>January</v>
      </c>
      <c r="I62" s="7" t="str">
        <f t="shared" si="3"/>
        <v>Winter</v>
      </c>
    </row>
    <row r="63" spans="1:9" x14ac:dyDescent="0.25">
      <c r="A63" s="16" t="s">
        <v>240</v>
      </c>
      <c r="B63" s="3" t="s">
        <v>19</v>
      </c>
      <c r="C63" s="4">
        <v>23</v>
      </c>
      <c r="D63" s="5">
        <v>621</v>
      </c>
      <c r="E63" s="4">
        <v>266</v>
      </c>
      <c r="F63" s="6">
        <f t="shared" si="0"/>
        <v>165186</v>
      </c>
      <c r="G63" s="6">
        <f t="shared" si="1"/>
        <v>14283</v>
      </c>
      <c r="H63" s="3" t="str">
        <f t="shared" si="2"/>
        <v>January</v>
      </c>
      <c r="I63" s="7" t="str">
        <f t="shared" si="3"/>
        <v>Winter</v>
      </c>
    </row>
    <row r="64" spans="1:9" x14ac:dyDescent="0.25">
      <c r="A64" s="16" t="s">
        <v>174</v>
      </c>
      <c r="B64" s="3" t="s">
        <v>26</v>
      </c>
      <c r="C64" s="4">
        <v>11</v>
      </c>
      <c r="D64" s="5">
        <v>1024</v>
      </c>
      <c r="E64" s="4">
        <v>22</v>
      </c>
      <c r="F64" s="6">
        <f t="shared" si="0"/>
        <v>22528</v>
      </c>
      <c r="G64" s="6">
        <f t="shared" si="1"/>
        <v>11264</v>
      </c>
      <c r="H64" s="3" t="str">
        <f t="shared" si="2"/>
        <v>January</v>
      </c>
      <c r="I64" s="7" t="str">
        <f t="shared" si="3"/>
        <v>Winter</v>
      </c>
    </row>
    <row r="65" spans="1:9" x14ac:dyDescent="0.25">
      <c r="A65" s="16" t="s">
        <v>343</v>
      </c>
      <c r="B65" s="3" t="s">
        <v>24</v>
      </c>
      <c r="C65" s="4">
        <v>62</v>
      </c>
      <c r="D65" s="5">
        <v>1363</v>
      </c>
      <c r="E65" s="4">
        <v>150</v>
      </c>
      <c r="F65" s="6">
        <f t="shared" si="0"/>
        <v>204450</v>
      </c>
      <c r="G65" s="6">
        <f t="shared" si="1"/>
        <v>84506</v>
      </c>
      <c r="H65" s="3" t="str">
        <f t="shared" si="2"/>
        <v>January</v>
      </c>
      <c r="I65" s="7" t="str">
        <f t="shared" si="3"/>
        <v>Winter</v>
      </c>
    </row>
    <row r="66" spans="1:9" x14ac:dyDescent="0.25">
      <c r="A66" s="16" t="s">
        <v>245</v>
      </c>
      <c r="B66" s="3" t="s">
        <v>26</v>
      </c>
      <c r="C66" s="4">
        <v>199</v>
      </c>
      <c r="D66" s="5">
        <v>382</v>
      </c>
      <c r="E66" s="4">
        <v>155</v>
      </c>
      <c r="F66" s="6">
        <f t="shared" ref="F66:F129" si="4">E66 * D66</f>
        <v>59210</v>
      </c>
      <c r="G66" s="6">
        <f t="shared" ref="G66:G129" si="5">C66 * D66</f>
        <v>76018</v>
      </c>
      <c r="H66" s="3" t="str">
        <f t="shared" ref="H66:H129" si="6">TEXT(A66, "mmmm")</f>
        <v>January</v>
      </c>
      <c r="I66" s="7" t="str">
        <f t="shared" ref="I66:I129" si="7">IF(OR(MONTH(A66)=3, MONTH(A66)=4, MONTH(A66)=5), "Summer", IF(OR(MONTH(A66)=6, MONTH(A66)=7, MONTH(A66)=8, MONTH(A66)=9), "Monsoon", IF(OR(MONTH(A66)=10, MONTH(A66)=11), "Post-Monsoon","Winter")))</f>
        <v>Winter</v>
      </c>
    </row>
    <row r="67" spans="1:9" x14ac:dyDescent="0.25">
      <c r="A67" s="16" t="s">
        <v>50</v>
      </c>
      <c r="B67" s="3" t="s">
        <v>19</v>
      </c>
      <c r="C67" s="4">
        <v>61</v>
      </c>
      <c r="D67" s="5">
        <v>244</v>
      </c>
      <c r="E67" s="4">
        <v>215</v>
      </c>
      <c r="F67" s="6">
        <f t="shared" si="4"/>
        <v>52460</v>
      </c>
      <c r="G67" s="6">
        <f t="shared" si="5"/>
        <v>14884</v>
      </c>
      <c r="H67" s="3" t="str">
        <f t="shared" si="6"/>
        <v>February</v>
      </c>
      <c r="I67" s="7" t="str">
        <f t="shared" si="7"/>
        <v>Winter</v>
      </c>
    </row>
    <row r="68" spans="1:9" x14ac:dyDescent="0.25">
      <c r="A68" s="16" t="s">
        <v>66</v>
      </c>
      <c r="B68" s="3" t="s">
        <v>26</v>
      </c>
      <c r="C68" s="4">
        <v>60</v>
      </c>
      <c r="D68" s="5">
        <v>554</v>
      </c>
      <c r="E68" s="4">
        <v>291</v>
      </c>
      <c r="F68" s="6">
        <f t="shared" si="4"/>
        <v>161214</v>
      </c>
      <c r="G68" s="6">
        <f t="shared" si="5"/>
        <v>33240</v>
      </c>
      <c r="H68" s="3" t="str">
        <f t="shared" si="6"/>
        <v>February</v>
      </c>
      <c r="I68" s="7" t="str">
        <f t="shared" si="7"/>
        <v>Winter</v>
      </c>
    </row>
    <row r="69" spans="1:9" x14ac:dyDescent="0.25">
      <c r="A69" s="16" t="s">
        <v>66</v>
      </c>
      <c r="B69" s="3" t="s">
        <v>24</v>
      </c>
      <c r="C69" s="4">
        <v>101</v>
      </c>
      <c r="D69" s="5">
        <v>346</v>
      </c>
      <c r="E69" s="4">
        <v>133</v>
      </c>
      <c r="F69" s="6">
        <f t="shared" si="4"/>
        <v>46018</v>
      </c>
      <c r="G69" s="6">
        <f t="shared" si="5"/>
        <v>34946</v>
      </c>
      <c r="H69" s="3" t="str">
        <f t="shared" si="6"/>
        <v>February</v>
      </c>
      <c r="I69" s="7" t="str">
        <f t="shared" si="7"/>
        <v>Winter</v>
      </c>
    </row>
    <row r="70" spans="1:9" x14ac:dyDescent="0.25">
      <c r="A70" s="16" t="s">
        <v>81</v>
      </c>
      <c r="B70" s="3" t="s">
        <v>31</v>
      </c>
      <c r="C70" s="4">
        <v>131</v>
      </c>
      <c r="D70" s="5">
        <v>1442</v>
      </c>
      <c r="E70" s="4">
        <v>178</v>
      </c>
      <c r="F70" s="6">
        <f t="shared" si="4"/>
        <v>256676</v>
      </c>
      <c r="G70" s="6">
        <f t="shared" si="5"/>
        <v>188902</v>
      </c>
      <c r="H70" s="3" t="str">
        <f t="shared" si="6"/>
        <v>February</v>
      </c>
      <c r="I70" s="7" t="str">
        <f t="shared" si="7"/>
        <v>Winter</v>
      </c>
    </row>
    <row r="71" spans="1:9" x14ac:dyDescent="0.25">
      <c r="A71" s="16" t="s">
        <v>105</v>
      </c>
      <c r="B71" s="3" t="s">
        <v>19</v>
      </c>
      <c r="C71" s="4">
        <v>82</v>
      </c>
      <c r="D71" s="5">
        <v>659</v>
      </c>
      <c r="E71" s="4">
        <v>215</v>
      </c>
      <c r="F71" s="6">
        <f t="shared" si="4"/>
        <v>141685</v>
      </c>
      <c r="G71" s="6">
        <f t="shared" si="5"/>
        <v>54038</v>
      </c>
      <c r="H71" s="3" t="str">
        <f t="shared" si="6"/>
        <v>February</v>
      </c>
      <c r="I71" s="7" t="str">
        <f t="shared" si="7"/>
        <v>Winter</v>
      </c>
    </row>
    <row r="72" spans="1:9" x14ac:dyDescent="0.25">
      <c r="A72" s="16" t="s">
        <v>116</v>
      </c>
      <c r="B72" s="3" t="s">
        <v>24</v>
      </c>
      <c r="C72" s="4">
        <v>112</v>
      </c>
      <c r="D72" s="5">
        <v>678</v>
      </c>
      <c r="E72" s="4">
        <v>230</v>
      </c>
      <c r="F72" s="6">
        <f t="shared" si="4"/>
        <v>155940</v>
      </c>
      <c r="G72" s="6">
        <f t="shared" si="5"/>
        <v>75936</v>
      </c>
      <c r="H72" s="3" t="str">
        <f t="shared" si="6"/>
        <v>February</v>
      </c>
      <c r="I72" s="7" t="str">
        <f t="shared" si="7"/>
        <v>Winter</v>
      </c>
    </row>
    <row r="73" spans="1:9" x14ac:dyDescent="0.25">
      <c r="A73" s="16" t="s">
        <v>130</v>
      </c>
      <c r="B73" s="3" t="s">
        <v>26</v>
      </c>
      <c r="C73" s="4">
        <v>138</v>
      </c>
      <c r="D73" s="5">
        <v>759</v>
      </c>
      <c r="E73" s="4">
        <v>202</v>
      </c>
      <c r="F73" s="6">
        <f t="shared" si="4"/>
        <v>153318</v>
      </c>
      <c r="G73" s="6">
        <f t="shared" si="5"/>
        <v>104742</v>
      </c>
      <c r="H73" s="3" t="str">
        <f t="shared" si="6"/>
        <v>February</v>
      </c>
      <c r="I73" s="7" t="str">
        <f t="shared" si="7"/>
        <v>Winter</v>
      </c>
    </row>
    <row r="74" spans="1:9" x14ac:dyDescent="0.25">
      <c r="A74" s="16" t="s">
        <v>137</v>
      </c>
      <c r="B74" s="3" t="s">
        <v>31</v>
      </c>
      <c r="C74" s="4">
        <v>146</v>
      </c>
      <c r="D74" s="5">
        <v>783</v>
      </c>
      <c r="E74" s="4">
        <v>284</v>
      </c>
      <c r="F74" s="6">
        <f t="shared" si="4"/>
        <v>222372</v>
      </c>
      <c r="G74" s="6">
        <f t="shared" si="5"/>
        <v>114318</v>
      </c>
      <c r="H74" s="3" t="str">
        <f t="shared" si="6"/>
        <v>February</v>
      </c>
      <c r="I74" s="7" t="str">
        <f t="shared" si="7"/>
        <v>Winter</v>
      </c>
    </row>
    <row r="75" spans="1:9" x14ac:dyDescent="0.25">
      <c r="A75" s="16" t="s">
        <v>146</v>
      </c>
      <c r="B75" s="3" t="s">
        <v>26</v>
      </c>
      <c r="C75" s="4">
        <v>43</v>
      </c>
      <c r="D75" s="5">
        <v>1333</v>
      </c>
      <c r="E75" s="4">
        <v>281</v>
      </c>
      <c r="F75" s="6">
        <f t="shared" si="4"/>
        <v>374573</v>
      </c>
      <c r="G75" s="6">
        <f t="shared" si="5"/>
        <v>57319</v>
      </c>
      <c r="H75" s="3" t="str">
        <f t="shared" si="6"/>
        <v>February</v>
      </c>
      <c r="I75" s="7" t="str">
        <f t="shared" si="7"/>
        <v>Winter</v>
      </c>
    </row>
    <row r="76" spans="1:9" x14ac:dyDescent="0.25">
      <c r="A76" s="16" t="s">
        <v>155</v>
      </c>
      <c r="B76" s="3" t="s">
        <v>19</v>
      </c>
      <c r="C76" s="4">
        <v>69</v>
      </c>
      <c r="D76" s="5">
        <v>1169</v>
      </c>
      <c r="E76" s="4">
        <v>240</v>
      </c>
      <c r="F76" s="6">
        <f t="shared" si="4"/>
        <v>280560</v>
      </c>
      <c r="G76" s="6">
        <f t="shared" si="5"/>
        <v>80661</v>
      </c>
      <c r="H76" s="3" t="str">
        <f t="shared" si="6"/>
        <v>February</v>
      </c>
      <c r="I76" s="7" t="str">
        <f t="shared" si="7"/>
        <v>Winter</v>
      </c>
    </row>
    <row r="77" spans="1:9" x14ac:dyDescent="0.25">
      <c r="A77" s="16" t="s">
        <v>157</v>
      </c>
      <c r="B77" s="3" t="s">
        <v>19</v>
      </c>
      <c r="C77" s="4">
        <v>80</v>
      </c>
      <c r="D77" s="5">
        <v>697</v>
      </c>
      <c r="E77" s="4">
        <v>169</v>
      </c>
      <c r="F77" s="6">
        <f t="shared" si="4"/>
        <v>117793</v>
      </c>
      <c r="G77" s="6">
        <f t="shared" si="5"/>
        <v>55760</v>
      </c>
      <c r="H77" s="3" t="str">
        <f t="shared" si="6"/>
        <v>February</v>
      </c>
      <c r="I77" s="7" t="str">
        <f t="shared" si="7"/>
        <v>Winter</v>
      </c>
    </row>
    <row r="78" spans="1:9" x14ac:dyDescent="0.25">
      <c r="A78" s="16" t="s">
        <v>160</v>
      </c>
      <c r="B78" s="3" t="s">
        <v>24</v>
      </c>
      <c r="C78" s="4">
        <v>112</v>
      </c>
      <c r="D78" s="5">
        <v>277</v>
      </c>
      <c r="E78" s="4">
        <v>219</v>
      </c>
      <c r="F78" s="6">
        <f t="shared" si="4"/>
        <v>60663</v>
      </c>
      <c r="G78" s="6">
        <f t="shared" si="5"/>
        <v>31024</v>
      </c>
      <c r="H78" s="3" t="str">
        <f t="shared" si="6"/>
        <v>February</v>
      </c>
      <c r="I78" s="7" t="str">
        <f t="shared" si="7"/>
        <v>Winter</v>
      </c>
    </row>
    <row r="79" spans="1:9" x14ac:dyDescent="0.25">
      <c r="A79" s="16" t="s">
        <v>165</v>
      </c>
      <c r="B79" s="3" t="s">
        <v>22</v>
      </c>
      <c r="C79" s="4">
        <v>135</v>
      </c>
      <c r="D79" s="5">
        <v>440</v>
      </c>
      <c r="E79" s="4">
        <v>269</v>
      </c>
      <c r="F79" s="6">
        <f t="shared" si="4"/>
        <v>118360</v>
      </c>
      <c r="G79" s="6">
        <f t="shared" si="5"/>
        <v>59400</v>
      </c>
      <c r="H79" s="3" t="str">
        <f t="shared" si="6"/>
        <v>February</v>
      </c>
      <c r="I79" s="7" t="str">
        <f t="shared" si="7"/>
        <v>Winter</v>
      </c>
    </row>
    <row r="80" spans="1:9" x14ac:dyDescent="0.25">
      <c r="A80" s="16" t="s">
        <v>165</v>
      </c>
      <c r="B80" s="3" t="s">
        <v>19</v>
      </c>
      <c r="C80" s="4">
        <v>189</v>
      </c>
      <c r="D80" s="5">
        <v>1090</v>
      </c>
      <c r="E80" s="4">
        <v>39</v>
      </c>
      <c r="F80" s="6">
        <f t="shared" si="4"/>
        <v>42510</v>
      </c>
      <c r="G80" s="6">
        <f t="shared" si="5"/>
        <v>206010</v>
      </c>
      <c r="H80" s="3" t="str">
        <f t="shared" si="6"/>
        <v>February</v>
      </c>
      <c r="I80" s="7" t="str">
        <f t="shared" si="7"/>
        <v>Winter</v>
      </c>
    </row>
    <row r="81" spans="1:9" x14ac:dyDescent="0.25">
      <c r="A81" s="16" t="s">
        <v>169</v>
      </c>
      <c r="B81" s="3" t="s">
        <v>26</v>
      </c>
      <c r="C81" s="4">
        <v>61</v>
      </c>
      <c r="D81" s="5">
        <v>317</v>
      </c>
      <c r="E81" s="4">
        <v>278</v>
      </c>
      <c r="F81" s="6">
        <f t="shared" si="4"/>
        <v>88126</v>
      </c>
      <c r="G81" s="6">
        <f t="shared" si="5"/>
        <v>19337</v>
      </c>
      <c r="H81" s="3" t="str">
        <f t="shared" si="6"/>
        <v>February</v>
      </c>
      <c r="I81" s="7" t="str">
        <f t="shared" si="7"/>
        <v>Winter</v>
      </c>
    </row>
    <row r="82" spans="1:9" x14ac:dyDescent="0.25">
      <c r="A82" s="16" t="s">
        <v>191</v>
      </c>
      <c r="B82" s="3" t="s">
        <v>22</v>
      </c>
      <c r="C82" s="4">
        <v>94</v>
      </c>
      <c r="D82" s="5">
        <v>730</v>
      </c>
      <c r="E82" s="4">
        <v>77</v>
      </c>
      <c r="F82" s="6">
        <f t="shared" si="4"/>
        <v>56210</v>
      </c>
      <c r="G82" s="6">
        <f t="shared" si="5"/>
        <v>68620</v>
      </c>
      <c r="H82" s="3" t="str">
        <f t="shared" si="6"/>
        <v>February</v>
      </c>
      <c r="I82" s="7" t="str">
        <f t="shared" si="7"/>
        <v>Winter</v>
      </c>
    </row>
    <row r="83" spans="1:9" x14ac:dyDescent="0.25">
      <c r="A83" s="16" t="s">
        <v>160</v>
      </c>
      <c r="B83" s="3" t="s">
        <v>24</v>
      </c>
      <c r="C83" s="4">
        <v>14</v>
      </c>
      <c r="D83" s="5">
        <v>388</v>
      </c>
      <c r="E83" s="4">
        <v>73</v>
      </c>
      <c r="F83" s="6">
        <f t="shared" si="4"/>
        <v>28324</v>
      </c>
      <c r="G83" s="6">
        <f t="shared" si="5"/>
        <v>5432</v>
      </c>
      <c r="H83" s="3" t="str">
        <f t="shared" si="6"/>
        <v>February</v>
      </c>
      <c r="I83" s="7" t="str">
        <f t="shared" si="7"/>
        <v>Winter</v>
      </c>
    </row>
    <row r="84" spans="1:9" x14ac:dyDescent="0.25">
      <c r="A84" s="16" t="s">
        <v>201</v>
      </c>
      <c r="B84" s="3" t="s">
        <v>22</v>
      </c>
      <c r="C84" s="4">
        <v>126</v>
      </c>
      <c r="D84" s="5">
        <v>812</v>
      </c>
      <c r="E84" s="4">
        <v>116</v>
      </c>
      <c r="F84" s="6">
        <f t="shared" si="4"/>
        <v>94192</v>
      </c>
      <c r="G84" s="6">
        <f t="shared" si="5"/>
        <v>102312</v>
      </c>
      <c r="H84" s="3" t="str">
        <f t="shared" si="6"/>
        <v>February</v>
      </c>
      <c r="I84" s="7" t="str">
        <f t="shared" si="7"/>
        <v>Winter</v>
      </c>
    </row>
    <row r="85" spans="1:9" x14ac:dyDescent="0.25">
      <c r="A85" s="16" t="s">
        <v>223</v>
      </c>
      <c r="B85" s="3" t="s">
        <v>22</v>
      </c>
      <c r="C85" s="4">
        <v>174</v>
      </c>
      <c r="D85" s="5">
        <v>1148</v>
      </c>
      <c r="E85" s="4">
        <v>223</v>
      </c>
      <c r="F85" s="6">
        <f t="shared" si="4"/>
        <v>256004</v>
      </c>
      <c r="G85" s="6">
        <f t="shared" si="5"/>
        <v>199752</v>
      </c>
      <c r="H85" s="3" t="str">
        <f t="shared" si="6"/>
        <v>February</v>
      </c>
      <c r="I85" s="7" t="str">
        <f t="shared" si="7"/>
        <v>Winter</v>
      </c>
    </row>
    <row r="86" spans="1:9" x14ac:dyDescent="0.25">
      <c r="A86" s="16" t="s">
        <v>232</v>
      </c>
      <c r="B86" s="3" t="s">
        <v>19</v>
      </c>
      <c r="C86" s="4">
        <v>142</v>
      </c>
      <c r="D86" s="5">
        <v>682</v>
      </c>
      <c r="E86" s="4">
        <v>280</v>
      </c>
      <c r="F86" s="6">
        <f t="shared" si="4"/>
        <v>190960</v>
      </c>
      <c r="G86" s="6">
        <f t="shared" si="5"/>
        <v>96844</v>
      </c>
      <c r="H86" s="3" t="str">
        <f t="shared" si="6"/>
        <v>February</v>
      </c>
      <c r="I86" s="7" t="str">
        <f t="shared" si="7"/>
        <v>Winter</v>
      </c>
    </row>
    <row r="87" spans="1:9" x14ac:dyDescent="0.25">
      <c r="A87" s="16" t="s">
        <v>244</v>
      </c>
      <c r="B87" s="3" t="s">
        <v>31</v>
      </c>
      <c r="C87" s="4">
        <v>152</v>
      </c>
      <c r="D87" s="5">
        <v>1102</v>
      </c>
      <c r="E87" s="4">
        <v>61</v>
      </c>
      <c r="F87" s="6">
        <f t="shared" si="4"/>
        <v>67222</v>
      </c>
      <c r="G87" s="6">
        <f t="shared" si="5"/>
        <v>167504</v>
      </c>
      <c r="H87" s="3" t="str">
        <f t="shared" si="6"/>
        <v>February</v>
      </c>
      <c r="I87" s="7" t="str">
        <f t="shared" si="7"/>
        <v>Winter</v>
      </c>
    </row>
    <row r="88" spans="1:9" x14ac:dyDescent="0.25">
      <c r="A88" s="16" t="s">
        <v>160</v>
      </c>
      <c r="B88" s="3" t="s">
        <v>31</v>
      </c>
      <c r="C88" s="4">
        <v>130</v>
      </c>
      <c r="D88" s="5">
        <v>757</v>
      </c>
      <c r="E88" s="4">
        <v>270</v>
      </c>
      <c r="F88" s="6">
        <f t="shared" si="4"/>
        <v>204390</v>
      </c>
      <c r="G88" s="6">
        <f t="shared" si="5"/>
        <v>98410</v>
      </c>
      <c r="H88" s="3" t="str">
        <f t="shared" si="6"/>
        <v>February</v>
      </c>
      <c r="I88" s="7" t="str">
        <f t="shared" si="7"/>
        <v>Winter</v>
      </c>
    </row>
    <row r="89" spans="1:9" x14ac:dyDescent="0.25">
      <c r="A89" s="16" t="s">
        <v>223</v>
      </c>
      <c r="B89" s="3" t="s">
        <v>19</v>
      </c>
      <c r="C89" s="4">
        <v>176</v>
      </c>
      <c r="D89" s="5">
        <v>1323</v>
      </c>
      <c r="E89" s="4">
        <v>295</v>
      </c>
      <c r="F89" s="6">
        <f t="shared" si="4"/>
        <v>390285</v>
      </c>
      <c r="G89" s="6">
        <f t="shared" si="5"/>
        <v>232848</v>
      </c>
      <c r="H89" s="3" t="str">
        <f t="shared" si="6"/>
        <v>February</v>
      </c>
      <c r="I89" s="7" t="str">
        <f t="shared" si="7"/>
        <v>Winter</v>
      </c>
    </row>
    <row r="90" spans="1:9" x14ac:dyDescent="0.25">
      <c r="A90" s="16" t="s">
        <v>160</v>
      </c>
      <c r="B90" s="3" t="s">
        <v>31</v>
      </c>
      <c r="C90" s="4">
        <v>181</v>
      </c>
      <c r="D90" s="5">
        <v>1168</v>
      </c>
      <c r="E90" s="4">
        <v>215</v>
      </c>
      <c r="F90" s="6">
        <f t="shared" si="4"/>
        <v>251120</v>
      </c>
      <c r="G90" s="6">
        <f t="shared" si="5"/>
        <v>211408</v>
      </c>
      <c r="H90" s="3" t="str">
        <f t="shared" si="6"/>
        <v>February</v>
      </c>
      <c r="I90" s="7" t="str">
        <f t="shared" si="7"/>
        <v>Winter</v>
      </c>
    </row>
    <row r="91" spans="1:9" x14ac:dyDescent="0.25">
      <c r="A91" s="16" t="s">
        <v>254</v>
      </c>
      <c r="B91" s="3" t="s">
        <v>24</v>
      </c>
      <c r="C91" s="4">
        <v>136</v>
      </c>
      <c r="D91" s="5">
        <v>816</v>
      </c>
      <c r="E91" s="4">
        <v>142</v>
      </c>
      <c r="F91" s="6">
        <f t="shared" si="4"/>
        <v>115872</v>
      </c>
      <c r="G91" s="6">
        <f t="shared" si="5"/>
        <v>110976</v>
      </c>
      <c r="H91" s="3" t="str">
        <f t="shared" si="6"/>
        <v>February</v>
      </c>
      <c r="I91" s="7" t="str">
        <f t="shared" si="7"/>
        <v>Winter</v>
      </c>
    </row>
    <row r="92" spans="1:9" x14ac:dyDescent="0.25">
      <c r="A92" s="16" t="s">
        <v>254</v>
      </c>
      <c r="B92" s="3" t="s">
        <v>22</v>
      </c>
      <c r="C92" s="4">
        <v>159</v>
      </c>
      <c r="D92" s="5">
        <v>1220</v>
      </c>
      <c r="E92" s="4">
        <v>63</v>
      </c>
      <c r="F92" s="6">
        <f t="shared" si="4"/>
        <v>76860</v>
      </c>
      <c r="G92" s="6">
        <f t="shared" si="5"/>
        <v>193980</v>
      </c>
      <c r="H92" s="3" t="str">
        <f t="shared" si="6"/>
        <v>February</v>
      </c>
      <c r="I92" s="7" t="str">
        <f t="shared" si="7"/>
        <v>Winter</v>
      </c>
    </row>
    <row r="93" spans="1:9" x14ac:dyDescent="0.25">
      <c r="A93" s="16" t="s">
        <v>254</v>
      </c>
      <c r="B93" s="3" t="s">
        <v>31</v>
      </c>
      <c r="C93" s="4">
        <v>55</v>
      </c>
      <c r="D93" s="5">
        <v>388</v>
      </c>
      <c r="E93" s="4">
        <v>261</v>
      </c>
      <c r="F93" s="6">
        <f t="shared" si="4"/>
        <v>101268</v>
      </c>
      <c r="G93" s="6">
        <f t="shared" si="5"/>
        <v>21340</v>
      </c>
      <c r="H93" s="3" t="str">
        <f t="shared" si="6"/>
        <v>February</v>
      </c>
      <c r="I93" s="7" t="str">
        <f t="shared" si="7"/>
        <v>Winter</v>
      </c>
    </row>
    <row r="94" spans="1:9" x14ac:dyDescent="0.25">
      <c r="A94" s="16" t="s">
        <v>264</v>
      </c>
      <c r="B94" s="3" t="s">
        <v>22</v>
      </c>
      <c r="C94" s="4">
        <v>175</v>
      </c>
      <c r="D94" s="5">
        <v>782</v>
      </c>
      <c r="E94" s="4">
        <v>155</v>
      </c>
      <c r="F94" s="6">
        <f t="shared" si="4"/>
        <v>121210</v>
      </c>
      <c r="G94" s="6">
        <f t="shared" si="5"/>
        <v>136850</v>
      </c>
      <c r="H94" s="3" t="str">
        <f t="shared" si="6"/>
        <v>February</v>
      </c>
      <c r="I94" s="7" t="str">
        <f t="shared" si="7"/>
        <v>Winter</v>
      </c>
    </row>
    <row r="95" spans="1:9" x14ac:dyDescent="0.25">
      <c r="A95" s="16" t="s">
        <v>146</v>
      </c>
      <c r="B95" s="3" t="s">
        <v>22</v>
      </c>
      <c r="C95" s="4">
        <v>178</v>
      </c>
      <c r="D95" s="5">
        <v>599</v>
      </c>
      <c r="E95" s="4">
        <v>216</v>
      </c>
      <c r="F95" s="6">
        <f t="shared" si="4"/>
        <v>129384</v>
      </c>
      <c r="G95" s="6">
        <f t="shared" si="5"/>
        <v>106622</v>
      </c>
      <c r="H95" s="3" t="str">
        <f t="shared" si="6"/>
        <v>February</v>
      </c>
      <c r="I95" s="7" t="str">
        <f t="shared" si="7"/>
        <v>Winter</v>
      </c>
    </row>
    <row r="96" spans="1:9" x14ac:dyDescent="0.25">
      <c r="A96" s="16" t="s">
        <v>279</v>
      </c>
      <c r="B96" s="3" t="s">
        <v>22</v>
      </c>
      <c r="C96" s="4">
        <v>175</v>
      </c>
      <c r="D96" s="5">
        <v>631</v>
      </c>
      <c r="E96" s="4">
        <v>74</v>
      </c>
      <c r="F96" s="6">
        <f t="shared" si="4"/>
        <v>46694</v>
      </c>
      <c r="G96" s="6">
        <f t="shared" si="5"/>
        <v>110425</v>
      </c>
      <c r="H96" s="3" t="str">
        <f t="shared" si="6"/>
        <v>February</v>
      </c>
      <c r="I96" s="7" t="str">
        <f t="shared" si="7"/>
        <v>Winter</v>
      </c>
    </row>
    <row r="97" spans="1:9" x14ac:dyDescent="0.25">
      <c r="A97" s="16" t="s">
        <v>66</v>
      </c>
      <c r="B97" s="3" t="s">
        <v>22</v>
      </c>
      <c r="C97" s="4">
        <v>39</v>
      </c>
      <c r="D97" s="5">
        <v>1362</v>
      </c>
      <c r="E97" s="4">
        <v>247</v>
      </c>
      <c r="F97" s="6">
        <f t="shared" si="4"/>
        <v>336414</v>
      </c>
      <c r="G97" s="6">
        <f t="shared" si="5"/>
        <v>53118</v>
      </c>
      <c r="H97" s="3" t="str">
        <f t="shared" si="6"/>
        <v>February</v>
      </c>
      <c r="I97" s="7" t="str">
        <f t="shared" si="7"/>
        <v>Winter</v>
      </c>
    </row>
    <row r="98" spans="1:9" x14ac:dyDescent="0.25">
      <c r="A98" s="16" t="s">
        <v>81</v>
      </c>
      <c r="B98" s="3" t="s">
        <v>19</v>
      </c>
      <c r="C98" s="4">
        <v>96</v>
      </c>
      <c r="D98" s="5">
        <v>1152</v>
      </c>
      <c r="E98" s="4">
        <v>55</v>
      </c>
      <c r="F98" s="6">
        <f t="shared" si="4"/>
        <v>63360</v>
      </c>
      <c r="G98" s="6">
        <f t="shared" si="5"/>
        <v>110592</v>
      </c>
      <c r="H98" s="3" t="str">
        <f t="shared" si="6"/>
        <v>February</v>
      </c>
      <c r="I98" s="7" t="str">
        <f t="shared" si="7"/>
        <v>Winter</v>
      </c>
    </row>
    <row r="99" spans="1:9" x14ac:dyDescent="0.25">
      <c r="A99" s="16" t="s">
        <v>201</v>
      </c>
      <c r="B99" s="3" t="s">
        <v>22</v>
      </c>
      <c r="C99" s="4">
        <v>81</v>
      </c>
      <c r="D99" s="5">
        <v>502</v>
      </c>
      <c r="E99" s="4">
        <v>199</v>
      </c>
      <c r="F99" s="6">
        <f t="shared" si="4"/>
        <v>99898</v>
      </c>
      <c r="G99" s="6">
        <f t="shared" si="5"/>
        <v>40662</v>
      </c>
      <c r="H99" s="3" t="str">
        <f t="shared" si="6"/>
        <v>February</v>
      </c>
      <c r="I99" s="7" t="str">
        <f t="shared" si="7"/>
        <v>Winter</v>
      </c>
    </row>
    <row r="100" spans="1:9" x14ac:dyDescent="0.25">
      <c r="A100" s="16" t="s">
        <v>232</v>
      </c>
      <c r="B100" s="3" t="s">
        <v>24</v>
      </c>
      <c r="C100" s="4">
        <v>120</v>
      </c>
      <c r="D100" s="5">
        <v>1466</v>
      </c>
      <c r="E100" s="4">
        <v>168</v>
      </c>
      <c r="F100" s="6">
        <f t="shared" si="4"/>
        <v>246288</v>
      </c>
      <c r="G100" s="6">
        <f t="shared" si="5"/>
        <v>175920</v>
      </c>
      <c r="H100" s="3" t="str">
        <f t="shared" si="6"/>
        <v>February</v>
      </c>
      <c r="I100" s="7" t="str">
        <f t="shared" si="7"/>
        <v>Winter</v>
      </c>
    </row>
    <row r="101" spans="1:9" x14ac:dyDescent="0.25">
      <c r="A101" s="16" t="s">
        <v>116</v>
      </c>
      <c r="B101" s="3" t="s">
        <v>31</v>
      </c>
      <c r="C101" s="4">
        <v>103</v>
      </c>
      <c r="D101" s="5">
        <v>1178</v>
      </c>
      <c r="E101" s="4">
        <v>263</v>
      </c>
      <c r="F101" s="6">
        <f t="shared" si="4"/>
        <v>309814</v>
      </c>
      <c r="G101" s="6">
        <f t="shared" si="5"/>
        <v>121334</v>
      </c>
      <c r="H101" s="3" t="str">
        <f t="shared" si="6"/>
        <v>February</v>
      </c>
      <c r="I101" s="7" t="str">
        <f t="shared" si="7"/>
        <v>Winter</v>
      </c>
    </row>
    <row r="102" spans="1:9" x14ac:dyDescent="0.25">
      <c r="A102" s="16" t="s">
        <v>223</v>
      </c>
      <c r="B102" s="3" t="s">
        <v>19</v>
      </c>
      <c r="C102" s="4">
        <v>174</v>
      </c>
      <c r="D102" s="5">
        <v>561</v>
      </c>
      <c r="E102" s="4">
        <v>77</v>
      </c>
      <c r="F102" s="6">
        <f t="shared" si="4"/>
        <v>43197</v>
      </c>
      <c r="G102" s="6">
        <f t="shared" si="5"/>
        <v>97614</v>
      </c>
      <c r="H102" s="3" t="str">
        <f t="shared" si="6"/>
        <v>February</v>
      </c>
      <c r="I102" s="7" t="str">
        <f t="shared" si="7"/>
        <v>Winter</v>
      </c>
    </row>
    <row r="103" spans="1:9" x14ac:dyDescent="0.25">
      <c r="A103" s="16" t="s">
        <v>157</v>
      </c>
      <c r="B103" s="3" t="s">
        <v>19</v>
      </c>
      <c r="C103" s="4">
        <v>12</v>
      </c>
      <c r="D103" s="5">
        <v>808</v>
      </c>
      <c r="E103" s="4">
        <v>147</v>
      </c>
      <c r="F103" s="6">
        <f t="shared" si="4"/>
        <v>118776</v>
      </c>
      <c r="G103" s="6">
        <f t="shared" si="5"/>
        <v>9696</v>
      </c>
      <c r="H103" s="3" t="str">
        <f t="shared" si="6"/>
        <v>February</v>
      </c>
      <c r="I103" s="7" t="str">
        <f t="shared" si="7"/>
        <v>Winter</v>
      </c>
    </row>
    <row r="104" spans="1:9" x14ac:dyDescent="0.25">
      <c r="A104" s="16" t="s">
        <v>116</v>
      </c>
      <c r="B104" s="3" t="s">
        <v>19</v>
      </c>
      <c r="C104" s="4">
        <v>85</v>
      </c>
      <c r="D104" s="5">
        <v>784</v>
      </c>
      <c r="E104" s="4">
        <v>189</v>
      </c>
      <c r="F104" s="6">
        <f t="shared" si="4"/>
        <v>148176</v>
      </c>
      <c r="G104" s="6">
        <f t="shared" si="5"/>
        <v>66640</v>
      </c>
      <c r="H104" s="3" t="str">
        <f t="shared" si="6"/>
        <v>February</v>
      </c>
      <c r="I104" s="7" t="str">
        <f t="shared" si="7"/>
        <v>Winter</v>
      </c>
    </row>
    <row r="105" spans="1:9" x14ac:dyDescent="0.25">
      <c r="A105" s="16" t="s">
        <v>155</v>
      </c>
      <c r="B105" s="3" t="s">
        <v>31</v>
      </c>
      <c r="C105" s="4">
        <v>132</v>
      </c>
      <c r="D105" s="5">
        <v>1016</v>
      </c>
      <c r="E105" s="4">
        <v>223</v>
      </c>
      <c r="F105" s="6">
        <f t="shared" si="4"/>
        <v>226568</v>
      </c>
      <c r="G105" s="6">
        <f t="shared" si="5"/>
        <v>134112</v>
      </c>
      <c r="H105" s="3" t="str">
        <f t="shared" si="6"/>
        <v>February</v>
      </c>
      <c r="I105" s="7" t="str">
        <f t="shared" si="7"/>
        <v>Winter</v>
      </c>
    </row>
    <row r="106" spans="1:9" x14ac:dyDescent="0.25">
      <c r="A106" s="16" t="s">
        <v>191</v>
      </c>
      <c r="B106" s="3" t="s">
        <v>19</v>
      </c>
      <c r="C106" s="4">
        <v>134</v>
      </c>
      <c r="D106" s="5">
        <v>290</v>
      </c>
      <c r="E106" s="4">
        <v>120</v>
      </c>
      <c r="F106" s="6">
        <f t="shared" si="4"/>
        <v>34800</v>
      </c>
      <c r="G106" s="6">
        <f t="shared" si="5"/>
        <v>38860</v>
      </c>
      <c r="H106" s="3" t="str">
        <f t="shared" si="6"/>
        <v>February</v>
      </c>
      <c r="I106" s="7" t="str">
        <f t="shared" si="7"/>
        <v>Winter</v>
      </c>
    </row>
    <row r="107" spans="1:9" x14ac:dyDescent="0.25">
      <c r="A107" s="16" t="s">
        <v>191</v>
      </c>
      <c r="B107" s="3" t="s">
        <v>31</v>
      </c>
      <c r="C107" s="4">
        <v>154</v>
      </c>
      <c r="D107" s="5">
        <v>1166</v>
      </c>
      <c r="E107" s="4">
        <v>23</v>
      </c>
      <c r="F107" s="6">
        <f t="shared" si="4"/>
        <v>26818</v>
      </c>
      <c r="G107" s="6">
        <f t="shared" si="5"/>
        <v>179564</v>
      </c>
      <c r="H107" s="3" t="str">
        <f t="shared" si="6"/>
        <v>February</v>
      </c>
      <c r="I107" s="7" t="str">
        <f t="shared" si="7"/>
        <v>Winter</v>
      </c>
    </row>
    <row r="108" spans="1:9" x14ac:dyDescent="0.25">
      <c r="A108" s="16" t="s">
        <v>232</v>
      </c>
      <c r="B108" s="3" t="s">
        <v>24</v>
      </c>
      <c r="C108" s="4">
        <v>110</v>
      </c>
      <c r="D108" s="5">
        <v>465</v>
      </c>
      <c r="E108" s="4">
        <v>41</v>
      </c>
      <c r="F108" s="6">
        <f t="shared" si="4"/>
        <v>19065</v>
      </c>
      <c r="G108" s="6">
        <f t="shared" si="5"/>
        <v>51150</v>
      </c>
      <c r="H108" s="3" t="str">
        <f t="shared" si="6"/>
        <v>February</v>
      </c>
      <c r="I108" s="7" t="str">
        <f t="shared" si="7"/>
        <v>Winter</v>
      </c>
    </row>
    <row r="109" spans="1:9" x14ac:dyDescent="0.25">
      <c r="A109" s="16" t="s">
        <v>66</v>
      </c>
      <c r="B109" s="3" t="s">
        <v>24</v>
      </c>
      <c r="C109" s="4">
        <v>162</v>
      </c>
      <c r="D109" s="5">
        <v>660</v>
      </c>
      <c r="E109" s="4">
        <v>104</v>
      </c>
      <c r="F109" s="6">
        <f t="shared" si="4"/>
        <v>68640</v>
      </c>
      <c r="G109" s="6">
        <f t="shared" si="5"/>
        <v>106920</v>
      </c>
      <c r="H109" s="3" t="str">
        <f t="shared" si="6"/>
        <v>February</v>
      </c>
      <c r="I109" s="7" t="str">
        <f t="shared" si="7"/>
        <v>Winter</v>
      </c>
    </row>
    <row r="110" spans="1:9" x14ac:dyDescent="0.25">
      <c r="A110" s="16" t="s">
        <v>318</v>
      </c>
      <c r="B110" s="3" t="s">
        <v>26</v>
      </c>
      <c r="C110" s="4">
        <v>140</v>
      </c>
      <c r="D110" s="5">
        <v>728</v>
      </c>
      <c r="E110" s="4">
        <v>247</v>
      </c>
      <c r="F110" s="6">
        <f t="shared" si="4"/>
        <v>179816</v>
      </c>
      <c r="G110" s="6">
        <f t="shared" si="5"/>
        <v>101920</v>
      </c>
      <c r="H110" s="3" t="str">
        <f t="shared" si="6"/>
        <v>February</v>
      </c>
      <c r="I110" s="7" t="str">
        <f t="shared" si="7"/>
        <v>Winter</v>
      </c>
    </row>
    <row r="111" spans="1:9" x14ac:dyDescent="0.25">
      <c r="A111" s="16" t="s">
        <v>169</v>
      </c>
      <c r="B111" s="3" t="s">
        <v>24</v>
      </c>
      <c r="C111" s="4">
        <v>149</v>
      </c>
      <c r="D111" s="5">
        <v>648</v>
      </c>
      <c r="E111" s="4">
        <v>233</v>
      </c>
      <c r="F111" s="6">
        <f t="shared" si="4"/>
        <v>150984</v>
      </c>
      <c r="G111" s="6">
        <f t="shared" si="5"/>
        <v>96552</v>
      </c>
      <c r="H111" s="3" t="str">
        <f t="shared" si="6"/>
        <v>February</v>
      </c>
      <c r="I111" s="7" t="str">
        <f t="shared" si="7"/>
        <v>Winter</v>
      </c>
    </row>
    <row r="112" spans="1:9" x14ac:dyDescent="0.25">
      <c r="A112" s="16" t="s">
        <v>244</v>
      </c>
      <c r="B112" s="3" t="s">
        <v>26</v>
      </c>
      <c r="C112" s="4">
        <v>61</v>
      </c>
      <c r="D112" s="5">
        <v>1341</v>
      </c>
      <c r="E112" s="4">
        <v>253</v>
      </c>
      <c r="F112" s="6">
        <f t="shared" si="4"/>
        <v>339273</v>
      </c>
      <c r="G112" s="6">
        <f t="shared" si="5"/>
        <v>81801</v>
      </c>
      <c r="H112" s="3" t="str">
        <f t="shared" si="6"/>
        <v>February</v>
      </c>
      <c r="I112" s="7" t="str">
        <f t="shared" si="7"/>
        <v>Winter</v>
      </c>
    </row>
    <row r="113" spans="1:9" x14ac:dyDescent="0.25">
      <c r="A113" s="16" t="s">
        <v>81</v>
      </c>
      <c r="B113" s="3" t="s">
        <v>19</v>
      </c>
      <c r="C113" s="4">
        <v>70</v>
      </c>
      <c r="D113" s="5">
        <v>1382</v>
      </c>
      <c r="E113" s="4">
        <v>172</v>
      </c>
      <c r="F113" s="6">
        <f t="shared" si="4"/>
        <v>237704</v>
      </c>
      <c r="G113" s="6">
        <f t="shared" si="5"/>
        <v>96740</v>
      </c>
      <c r="H113" s="3" t="str">
        <f t="shared" si="6"/>
        <v>February</v>
      </c>
      <c r="I113" s="7" t="str">
        <f t="shared" si="7"/>
        <v>Winter</v>
      </c>
    </row>
    <row r="114" spans="1:9" x14ac:dyDescent="0.25">
      <c r="A114" s="16" t="s">
        <v>318</v>
      </c>
      <c r="B114" s="3" t="s">
        <v>31</v>
      </c>
      <c r="C114" s="4">
        <v>104</v>
      </c>
      <c r="D114" s="5">
        <v>618</v>
      </c>
      <c r="E114" s="4">
        <v>33</v>
      </c>
      <c r="F114" s="6">
        <f t="shared" si="4"/>
        <v>20394</v>
      </c>
      <c r="G114" s="6">
        <f t="shared" si="5"/>
        <v>64272</v>
      </c>
      <c r="H114" s="3" t="str">
        <f t="shared" si="6"/>
        <v>February</v>
      </c>
      <c r="I114" s="7" t="str">
        <f t="shared" si="7"/>
        <v>Winter</v>
      </c>
    </row>
    <row r="115" spans="1:9" x14ac:dyDescent="0.25">
      <c r="A115" s="16" t="s">
        <v>157</v>
      </c>
      <c r="B115" s="3" t="s">
        <v>19</v>
      </c>
      <c r="C115" s="4">
        <v>50</v>
      </c>
      <c r="D115" s="5">
        <v>462</v>
      </c>
      <c r="E115" s="4">
        <v>128</v>
      </c>
      <c r="F115" s="6">
        <f t="shared" si="4"/>
        <v>59136</v>
      </c>
      <c r="G115" s="6">
        <f t="shared" si="5"/>
        <v>23100</v>
      </c>
      <c r="H115" s="3" t="str">
        <f t="shared" si="6"/>
        <v>February</v>
      </c>
      <c r="I115" s="7" t="str">
        <f t="shared" si="7"/>
        <v>Winter</v>
      </c>
    </row>
    <row r="116" spans="1:9" x14ac:dyDescent="0.25">
      <c r="A116" s="16" t="s">
        <v>244</v>
      </c>
      <c r="B116" s="3" t="s">
        <v>26</v>
      </c>
      <c r="C116" s="4">
        <v>186</v>
      </c>
      <c r="D116" s="5">
        <v>1028</v>
      </c>
      <c r="E116" s="4">
        <v>208</v>
      </c>
      <c r="F116" s="6">
        <f t="shared" si="4"/>
        <v>213824</v>
      </c>
      <c r="G116" s="6">
        <f t="shared" si="5"/>
        <v>191208</v>
      </c>
      <c r="H116" s="3" t="str">
        <f t="shared" si="6"/>
        <v>February</v>
      </c>
      <c r="I116" s="7" t="str">
        <f t="shared" si="7"/>
        <v>Winter</v>
      </c>
    </row>
    <row r="117" spans="1:9" x14ac:dyDescent="0.25">
      <c r="A117" s="16" t="s">
        <v>318</v>
      </c>
      <c r="B117" s="3" t="s">
        <v>31</v>
      </c>
      <c r="C117" s="4">
        <v>146</v>
      </c>
      <c r="D117" s="5">
        <v>800</v>
      </c>
      <c r="E117" s="4">
        <v>161</v>
      </c>
      <c r="F117" s="6">
        <f t="shared" si="4"/>
        <v>128800</v>
      </c>
      <c r="G117" s="6">
        <f t="shared" si="5"/>
        <v>116800</v>
      </c>
      <c r="H117" s="3" t="str">
        <f t="shared" si="6"/>
        <v>February</v>
      </c>
      <c r="I117" s="7" t="str">
        <f t="shared" si="7"/>
        <v>Winter</v>
      </c>
    </row>
    <row r="118" spans="1:9" x14ac:dyDescent="0.25">
      <c r="A118" s="16" t="s">
        <v>155</v>
      </c>
      <c r="B118" s="3" t="s">
        <v>31</v>
      </c>
      <c r="C118" s="4">
        <v>79</v>
      </c>
      <c r="D118" s="5">
        <v>749</v>
      </c>
      <c r="E118" s="4">
        <v>21</v>
      </c>
      <c r="F118" s="6">
        <f t="shared" si="4"/>
        <v>15729</v>
      </c>
      <c r="G118" s="6">
        <f t="shared" si="5"/>
        <v>59171</v>
      </c>
      <c r="H118" s="3" t="str">
        <f t="shared" si="6"/>
        <v>February</v>
      </c>
      <c r="I118" s="7" t="str">
        <f t="shared" si="7"/>
        <v>Winter</v>
      </c>
    </row>
    <row r="119" spans="1:9" x14ac:dyDescent="0.25">
      <c r="A119" s="16" t="s">
        <v>66</v>
      </c>
      <c r="B119" s="3" t="s">
        <v>19</v>
      </c>
      <c r="C119" s="4">
        <v>192</v>
      </c>
      <c r="D119" s="5">
        <v>1353</v>
      </c>
      <c r="E119" s="4">
        <v>35</v>
      </c>
      <c r="F119" s="6">
        <f t="shared" si="4"/>
        <v>47355</v>
      </c>
      <c r="G119" s="6">
        <f t="shared" si="5"/>
        <v>259776</v>
      </c>
      <c r="H119" s="3" t="str">
        <f t="shared" si="6"/>
        <v>February</v>
      </c>
      <c r="I119" s="7" t="str">
        <f t="shared" si="7"/>
        <v>Winter</v>
      </c>
    </row>
    <row r="120" spans="1:9" x14ac:dyDescent="0.25">
      <c r="A120" s="16" t="s">
        <v>264</v>
      </c>
      <c r="B120" s="3" t="s">
        <v>19</v>
      </c>
      <c r="C120" s="4">
        <v>193</v>
      </c>
      <c r="D120" s="5">
        <v>853</v>
      </c>
      <c r="E120" s="4">
        <v>281</v>
      </c>
      <c r="F120" s="6">
        <f t="shared" si="4"/>
        <v>239693</v>
      </c>
      <c r="G120" s="6">
        <f t="shared" si="5"/>
        <v>164629</v>
      </c>
      <c r="H120" s="3" t="str">
        <f t="shared" si="6"/>
        <v>February</v>
      </c>
      <c r="I120" s="7" t="str">
        <f t="shared" si="7"/>
        <v>Winter</v>
      </c>
    </row>
    <row r="121" spans="1:9" x14ac:dyDescent="0.25">
      <c r="A121" s="16" t="s">
        <v>201</v>
      </c>
      <c r="B121" s="3" t="s">
        <v>31</v>
      </c>
      <c r="C121" s="4">
        <v>30</v>
      </c>
      <c r="D121" s="5">
        <v>234</v>
      </c>
      <c r="E121" s="4">
        <v>168</v>
      </c>
      <c r="F121" s="6">
        <f t="shared" si="4"/>
        <v>39312</v>
      </c>
      <c r="G121" s="6">
        <f t="shared" si="5"/>
        <v>7020</v>
      </c>
      <c r="H121" s="3" t="str">
        <f t="shared" si="6"/>
        <v>February</v>
      </c>
      <c r="I121" s="7" t="str">
        <f t="shared" si="7"/>
        <v>Winter</v>
      </c>
    </row>
    <row r="122" spans="1:9" x14ac:dyDescent="0.25">
      <c r="A122" s="16" t="s">
        <v>30</v>
      </c>
      <c r="B122" s="3" t="s">
        <v>31</v>
      </c>
      <c r="C122" s="4">
        <v>139</v>
      </c>
      <c r="D122" s="5">
        <v>1404</v>
      </c>
      <c r="E122" s="4">
        <v>234</v>
      </c>
      <c r="F122" s="6">
        <f t="shared" si="4"/>
        <v>328536</v>
      </c>
      <c r="G122" s="6">
        <f t="shared" si="5"/>
        <v>195156</v>
      </c>
      <c r="H122" s="3" t="str">
        <f t="shared" si="6"/>
        <v>March</v>
      </c>
      <c r="I122" s="7" t="str">
        <f t="shared" si="7"/>
        <v>Summer</v>
      </c>
    </row>
    <row r="123" spans="1:9" x14ac:dyDescent="0.25">
      <c r="A123" s="16" t="s">
        <v>68</v>
      </c>
      <c r="B123" s="3" t="s">
        <v>24</v>
      </c>
      <c r="C123" s="4">
        <v>47</v>
      </c>
      <c r="D123" s="5">
        <v>436</v>
      </c>
      <c r="E123" s="4">
        <v>256</v>
      </c>
      <c r="F123" s="6">
        <f t="shared" si="4"/>
        <v>111616</v>
      </c>
      <c r="G123" s="6">
        <f t="shared" si="5"/>
        <v>20492</v>
      </c>
      <c r="H123" s="3" t="str">
        <f t="shared" si="6"/>
        <v>March</v>
      </c>
      <c r="I123" s="7" t="str">
        <f t="shared" si="7"/>
        <v>Summer</v>
      </c>
    </row>
    <row r="124" spans="1:9" x14ac:dyDescent="0.25">
      <c r="A124" s="16" t="s">
        <v>107</v>
      </c>
      <c r="B124" s="3" t="s">
        <v>22</v>
      </c>
      <c r="C124" s="4">
        <v>19</v>
      </c>
      <c r="D124" s="5">
        <v>631</v>
      </c>
      <c r="E124" s="4">
        <v>124</v>
      </c>
      <c r="F124" s="6">
        <f t="shared" si="4"/>
        <v>78244</v>
      </c>
      <c r="G124" s="6">
        <f t="shared" si="5"/>
        <v>11989</v>
      </c>
      <c r="H124" s="3" t="str">
        <f t="shared" si="6"/>
        <v>March</v>
      </c>
      <c r="I124" s="7" t="str">
        <f t="shared" si="7"/>
        <v>Summer</v>
      </c>
    </row>
    <row r="125" spans="1:9" x14ac:dyDescent="0.25">
      <c r="A125" s="16" t="s">
        <v>124</v>
      </c>
      <c r="B125" s="3" t="s">
        <v>22</v>
      </c>
      <c r="C125" s="4">
        <v>58</v>
      </c>
      <c r="D125" s="5">
        <v>845</v>
      </c>
      <c r="E125" s="4">
        <v>111</v>
      </c>
      <c r="F125" s="6">
        <f t="shared" si="4"/>
        <v>93795</v>
      </c>
      <c r="G125" s="6">
        <f t="shared" si="5"/>
        <v>49010</v>
      </c>
      <c r="H125" s="3" t="str">
        <f t="shared" si="6"/>
        <v>March</v>
      </c>
      <c r="I125" s="7" t="str">
        <f t="shared" si="7"/>
        <v>Summer</v>
      </c>
    </row>
    <row r="126" spans="1:9" x14ac:dyDescent="0.25">
      <c r="A126" s="16" t="s">
        <v>126</v>
      </c>
      <c r="B126" s="3" t="s">
        <v>19</v>
      </c>
      <c r="C126" s="4">
        <v>175</v>
      </c>
      <c r="D126" s="5">
        <v>809</v>
      </c>
      <c r="E126" s="4">
        <v>37</v>
      </c>
      <c r="F126" s="6">
        <f t="shared" si="4"/>
        <v>29933</v>
      </c>
      <c r="G126" s="6">
        <f t="shared" si="5"/>
        <v>141575</v>
      </c>
      <c r="H126" s="3" t="str">
        <f t="shared" si="6"/>
        <v>March</v>
      </c>
      <c r="I126" s="7" t="str">
        <f t="shared" si="7"/>
        <v>Summer</v>
      </c>
    </row>
    <row r="127" spans="1:9" x14ac:dyDescent="0.25">
      <c r="A127" s="16" t="s">
        <v>129</v>
      </c>
      <c r="B127" s="3" t="s">
        <v>22</v>
      </c>
      <c r="C127" s="4">
        <v>188</v>
      </c>
      <c r="D127" s="5">
        <v>657</v>
      </c>
      <c r="E127" s="4">
        <v>90</v>
      </c>
      <c r="F127" s="6">
        <f t="shared" si="4"/>
        <v>59130</v>
      </c>
      <c r="G127" s="6">
        <f t="shared" si="5"/>
        <v>123516</v>
      </c>
      <c r="H127" s="3" t="str">
        <f t="shared" si="6"/>
        <v>March</v>
      </c>
      <c r="I127" s="7" t="str">
        <f t="shared" si="7"/>
        <v>Summer</v>
      </c>
    </row>
    <row r="128" spans="1:9" x14ac:dyDescent="0.25">
      <c r="A128" s="16" t="s">
        <v>131</v>
      </c>
      <c r="B128" s="3" t="s">
        <v>26</v>
      </c>
      <c r="C128" s="4">
        <v>56</v>
      </c>
      <c r="D128" s="5">
        <v>1450</v>
      </c>
      <c r="E128" s="4">
        <v>163</v>
      </c>
      <c r="F128" s="6">
        <f t="shared" si="4"/>
        <v>236350</v>
      </c>
      <c r="G128" s="6">
        <f t="shared" si="5"/>
        <v>81200</v>
      </c>
      <c r="H128" s="3" t="str">
        <f t="shared" si="6"/>
        <v>March</v>
      </c>
      <c r="I128" s="7" t="str">
        <f t="shared" si="7"/>
        <v>Summer</v>
      </c>
    </row>
    <row r="129" spans="1:9" x14ac:dyDescent="0.25">
      <c r="A129" s="16" t="s">
        <v>30</v>
      </c>
      <c r="B129" s="3" t="s">
        <v>26</v>
      </c>
      <c r="C129" s="4">
        <v>114</v>
      </c>
      <c r="D129" s="5">
        <v>798</v>
      </c>
      <c r="E129" s="4">
        <v>267</v>
      </c>
      <c r="F129" s="6">
        <f t="shared" si="4"/>
        <v>213066</v>
      </c>
      <c r="G129" s="6">
        <f t="shared" si="5"/>
        <v>90972</v>
      </c>
      <c r="H129" s="3" t="str">
        <f t="shared" si="6"/>
        <v>March</v>
      </c>
      <c r="I129" s="7" t="str">
        <f t="shared" si="7"/>
        <v>Summer</v>
      </c>
    </row>
    <row r="130" spans="1:9" x14ac:dyDescent="0.25">
      <c r="A130" s="16" t="s">
        <v>147</v>
      </c>
      <c r="B130" s="3" t="s">
        <v>26</v>
      </c>
      <c r="C130" s="4">
        <v>167</v>
      </c>
      <c r="D130" s="5">
        <v>812</v>
      </c>
      <c r="E130" s="4">
        <v>142</v>
      </c>
      <c r="F130" s="6">
        <f t="shared" ref="F130:F193" si="8">E130 * D130</f>
        <v>115304</v>
      </c>
      <c r="G130" s="6">
        <f t="shared" ref="G130:G193" si="9">C130 * D130</f>
        <v>135604</v>
      </c>
      <c r="H130" s="3" t="str">
        <f t="shared" ref="H130:H193" si="10">TEXT(A130, "mmmm")</f>
        <v>March</v>
      </c>
      <c r="I130" s="7" t="str">
        <f t="shared" ref="I130:I193" si="11">IF(OR(MONTH(A130)=3, MONTH(A130)=4, MONTH(A130)=5), "Summer", IF(OR(MONTH(A130)=6, MONTH(A130)=7, MONTH(A130)=8, MONTH(A130)=9), "Monsoon", IF(OR(MONTH(A130)=10, MONTH(A130)=11), "Post-Monsoon","Winter")))</f>
        <v>Summer</v>
      </c>
    </row>
    <row r="131" spans="1:9" x14ac:dyDescent="0.25">
      <c r="A131" s="16" t="s">
        <v>152</v>
      </c>
      <c r="B131" s="3" t="s">
        <v>24</v>
      </c>
      <c r="C131" s="4">
        <v>197</v>
      </c>
      <c r="D131" s="5">
        <v>820</v>
      </c>
      <c r="E131" s="4">
        <v>213</v>
      </c>
      <c r="F131" s="6">
        <f t="shared" si="8"/>
        <v>174660</v>
      </c>
      <c r="G131" s="6">
        <f t="shared" si="9"/>
        <v>161540</v>
      </c>
      <c r="H131" s="3" t="str">
        <f t="shared" si="10"/>
        <v>March</v>
      </c>
      <c r="I131" s="7" t="str">
        <f t="shared" si="11"/>
        <v>Summer</v>
      </c>
    </row>
    <row r="132" spans="1:9" x14ac:dyDescent="0.25">
      <c r="A132" s="16" t="s">
        <v>166</v>
      </c>
      <c r="B132" s="3" t="s">
        <v>24</v>
      </c>
      <c r="C132" s="4">
        <v>175</v>
      </c>
      <c r="D132" s="5">
        <v>744</v>
      </c>
      <c r="E132" s="4">
        <v>88</v>
      </c>
      <c r="F132" s="6">
        <f t="shared" si="8"/>
        <v>65472</v>
      </c>
      <c r="G132" s="6">
        <f t="shared" si="9"/>
        <v>130200</v>
      </c>
      <c r="H132" s="3" t="str">
        <f t="shared" si="10"/>
        <v>March</v>
      </c>
      <c r="I132" s="7" t="str">
        <f t="shared" si="11"/>
        <v>Summer</v>
      </c>
    </row>
    <row r="133" spans="1:9" x14ac:dyDescent="0.25">
      <c r="A133" s="16" t="s">
        <v>185</v>
      </c>
      <c r="B133" s="3" t="s">
        <v>24</v>
      </c>
      <c r="C133" s="4">
        <v>161</v>
      </c>
      <c r="D133" s="5">
        <v>862</v>
      </c>
      <c r="E133" s="4">
        <v>293</v>
      </c>
      <c r="F133" s="6">
        <f t="shared" si="8"/>
        <v>252566</v>
      </c>
      <c r="G133" s="6">
        <f t="shared" si="9"/>
        <v>138782</v>
      </c>
      <c r="H133" s="3" t="str">
        <f t="shared" si="10"/>
        <v>March</v>
      </c>
      <c r="I133" s="7" t="str">
        <f t="shared" si="11"/>
        <v>Summer</v>
      </c>
    </row>
    <row r="134" spans="1:9" x14ac:dyDescent="0.25">
      <c r="A134" s="16" t="s">
        <v>203</v>
      </c>
      <c r="B134" s="3" t="s">
        <v>19</v>
      </c>
      <c r="C134" s="4">
        <v>59</v>
      </c>
      <c r="D134" s="5">
        <v>1398</v>
      </c>
      <c r="E134" s="4">
        <v>43</v>
      </c>
      <c r="F134" s="6">
        <f t="shared" si="8"/>
        <v>60114</v>
      </c>
      <c r="G134" s="6">
        <f t="shared" si="9"/>
        <v>82482</v>
      </c>
      <c r="H134" s="3" t="str">
        <f t="shared" si="10"/>
        <v>March</v>
      </c>
      <c r="I134" s="7" t="str">
        <f t="shared" si="11"/>
        <v>Summer</v>
      </c>
    </row>
    <row r="135" spans="1:9" x14ac:dyDescent="0.25">
      <c r="A135" s="16" t="s">
        <v>207</v>
      </c>
      <c r="B135" s="3" t="s">
        <v>31</v>
      </c>
      <c r="C135" s="4">
        <v>10</v>
      </c>
      <c r="D135" s="5">
        <v>849</v>
      </c>
      <c r="E135" s="4">
        <v>41</v>
      </c>
      <c r="F135" s="6">
        <f t="shared" si="8"/>
        <v>34809</v>
      </c>
      <c r="G135" s="6">
        <f t="shared" si="9"/>
        <v>8490</v>
      </c>
      <c r="H135" s="3" t="str">
        <f t="shared" si="10"/>
        <v>March</v>
      </c>
      <c r="I135" s="7" t="str">
        <f t="shared" si="11"/>
        <v>Summer</v>
      </c>
    </row>
    <row r="136" spans="1:9" x14ac:dyDescent="0.25">
      <c r="A136" s="16" t="s">
        <v>213</v>
      </c>
      <c r="B136" s="3" t="s">
        <v>19</v>
      </c>
      <c r="C136" s="4">
        <v>129</v>
      </c>
      <c r="D136" s="5">
        <v>636</v>
      </c>
      <c r="E136" s="4">
        <v>79</v>
      </c>
      <c r="F136" s="6">
        <f t="shared" si="8"/>
        <v>50244</v>
      </c>
      <c r="G136" s="6">
        <f t="shared" si="9"/>
        <v>82044</v>
      </c>
      <c r="H136" s="3" t="str">
        <f t="shared" si="10"/>
        <v>March</v>
      </c>
      <c r="I136" s="7" t="str">
        <f t="shared" si="11"/>
        <v>Summer</v>
      </c>
    </row>
    <row r="137" spans="1:9" x14ac:dyDescent="0.25">
      <c r="A137" s="16" t="s">
        <v>68</v>
      </c>
      <c r="B137" s="3" t="s">
        <v>24</v>
      </c>
      <c r="C137" s="4">
        <v>151</v>
      </c>
      <c r="D137" s="5">
        <v>271</v>
      </c>
      <c r="E137" s="4">
        <v>117</v>
      </c>
      <c r="F137" s="6">
        <f t="shared" si="8"/>
        <v>31707</v>
      </c>
      <c r="G137" s="6">
        <f t="shared" si="9"/>
        <v>40921</v>
      </c>
      <c r="H137" s="3" t="str">
        <f t="shared" si="10"/>
        <v>March</v>
      </c>
      <c r="I137" s="7" t="str">
        <f t="shared" si="11"/>
        <v>Summer</v>
      </c>
    </row>
    <row r="138" spans="1:9" x14ac:dyDescent="0.25">
      <c r="A138" s="16" t="s">
        <v>234</v>
      </c>
      <c r="B138" s="3" t="s">
        <v>31</v>
      </c>
      <c r="C138" s="4">
        <v>97</v>
      </c>
      <c r="D138" s="5">
        <v>248</v>
      </c>
      <c r="E138" s="4">
        <v>71</v>
      </c>
      <c r="F138" s="6">
        <f t="shared" si="8"/>
        <v>17608</v>
      </c>
      <c r="G138" s="6">
        <f t="shared" si="9"/>
        <v>24056</v>
      </c>
      <c r="H138" s="3" t="str">
        <f t="shared" si="10"/>
        <v>March</v>
      </c>
      <c r="I138" s="7" t="str">
        <f t="shared" si="11"/>
        <v>Summer</v>
      </c>
    </row>
    <row r="139" spans="1:9" x14ac:dyDescent="0.25">
      <c r="A139" s="16" t="s">
        <v>238</v>
      </c>
      <c r="B139" s="3" t="s">
        <v>22</v>
      </c>
      <c r="C139" s="4">
        <v>20</v>
      </c>
      <c r="D139" s="5">
        <v>1329</v>
      </c>
      <c r="E139" s="4">
        <v>268</v>
      </c>
      <c r="F139" s="6">
        <f t="shared" si="8"/>
        <v>356172</v>
      </c>
      <c r="G139" s="6">
        <f t="shared" si="9"/>
        <v>26580</v>
      </c>
      <c r="H139" s="3" t="str">
        <f t="shared" si="10"/>
        <v>March</v>
      </c>
      <c r="I139" s="7" t="str">
        <f t="shared" si="11"/>
        <v>Summer</v>
      </c>
    </row>
    <row r="140" spans="1:9" x14ac:dyDescent="0.25">
      <c r="A140" s="16" t="s">
        <v>241</v>
      </c>
      <c r="B140" s="3" t="s">
        <v>26</v>
      </c>
      <c r="C140" s="4">
        <v>195</v>
      </c>
      <c r="D140" s="5">
        <v>804</v>
      </c>
      <c r="E140" s="4">
        <v>244</v>
      </c>
      <c r="F140" s="6">
        <f t="shared" si="8"/>
        <v>196176</v>
      </c>
      <c r="G140" s="6">
        <f t="shared" si="9"/>
        <v>156780</v>
      </c>
      <c r="H140" s="3" t="str">
        <f t="shared" si="10"/>
        <v>March</v>
      </c>
      <c r="I140" s="7" t="str">
        <f t="shared" si="11"/>
        <v>Summer</v>
      </c>
    </row>
    <row r="141" spans="1:9" x14ac:dyDescent="0.25">
      <c r="A141" s="16" t="s">
        <v>152</v>
      </c>
      <c r="B141" s="3" t="s">
        <v>24</v>
      </c>
      <c r="C141" s="4">
        <v>139</v>
      </c>
      <c r="D141" s="5">
        <v>222</v>
      </c>
      <c r="E141" s="4">
        <v>209</v>
      </c>
      <c r="F141" s="6">
        <f t="shared" si="8"/>
        <v>46398</v>
      </c>
      <c r="G141" s="6">
        <f t="shared" si="9"/>
        <v>30858</v>
      </c>
      <c r="H141" s="3" t="str">
        <f t="shared" si="10"/>
        <v>March</v>
      </c>
      <c r="I141" s="7" t="str">
        <f t="shared" si="11"/>
        <v>Summer</v>
      </c>
    </row>
    <row r="142" spans="1:9" x14ac:dyDescent="0.25">
      <c r="A142" s="16" t="s">
        <v>203</v>
      </c>
      <c r="B142" s="3" t="s">
        <v>31</v>
      </c>
      <c r="C142" s="4">
        <v>125</v>
      </c>
      <c r="D142" s="5">
        <v>1125</v>
      </c>
      <c r="E142" s="4">
        <v>242</v>
      </c>
      <c r="F142" s="6">
        <f t="shared" si="8"/>
        <v>272250</v>
      </c>
      <c r="G142" s="6">
        <f t="shared" si="9"/>
        <v>140625</v>
      </c>
      <c r="H142" s="3" t="str">
        <f t="shared" si="10"/>
        <v>March</v>
      </c>
      <c r="I142" s="7" t="str">
        <f t="shared" si="11"/>
        <v>Summer</v>
      </c>
    </row>
    <row r="143" spans="1:9" x14ac:dyDescent="0.25">
      <c r="A143" s="16" t="s">
        <v>261</v>
      </c>
      <c r="B143" s="3" t="s">
        <v>31</v>
      </c>
      <c r="C143" s="4">
        <v>178</v>
      </c>
      <c r="D143" s="5">
        <v>1363</v>
      </c>
      <c r="E143" s="4">
        <v>123</v>
      </c>
      <c r="F143" s="6">
        <f t="shared" si="8"/>
        <v>167649</v>
      </c>
      <c r="G143" s="6">
        <f t="shared" si="9"/>
        <v>242614</v>
      </c>
      <c r="H143" s="3" t="str">
        <f t="shared" si="10"/>
        <v>March</v>
      </c>
      <c r="I143" s="7" t="str">
        <f t="shared" si="11"/>
        <v>Summer</v>
      </c>
    </row>
    <row r="144" spans="1:9" x14ac:dyDescent="0.25">
      <c r="A144" s="16" t="s">
        <v>185</v>
      </c>
      <c r="B144" s="3" t="s">
        <v>22</v>
      </c>
      <c r="C144" s="4">
        <v>40</v>
      </c>
      <c r="D144" s="5">
        <v>730</v>
      </c>
      <c r="E144" s="4">
        <v>35</v>
      </c>
      <c r="F144" s="6">
        <f t="shared" si="8"/>
        <v>25550</v>
      </c>
      <c r="G144" s="6">
        <f t="shared" si="9"/>
        <v>29200</v>
      </c>
      <c r="H144" s="3" t="str">
        <f t="shared" si="10"/>
        <v>March</v>
      </c>
      <c r="I144" s="7" t="str">
        <f t="shared" si="11"/>
        <v>Summer</v>
      </c>
    </row>
    <row r="145" spans="1:9" x14ac:dyDescent="0.25">
      <c r="A145" s="16" t="s">
        <v>262</v>
      </c>
      <c r="B145" s="3" t="s">
        <v>19</v>
      </c>
      <c r="C145" s="4">
        <v>67</v>
      </c>
      <c r="D145" s="5">
        <v>534</v>
      </c>
      <c r="E145" s="4">
        <v>248</v>
      </c>
      <c r="F145" s="6">
        <f t="shared" si="8"/>
        <v>132432</v>
      </c>
      <c r="G145" s="6">
        <f t="shared" si="9"/>
        <v>35778</v>
      </c>
      <c r="H145" s="3" t="str">
        <f t="shared" si="10"/>
        <v>March</v>
      </c>
      <c r="I145" s="7" t="str">
        <f t="shared" si="11"/>
        <v>Summer</v>
      </c>
    </row>
    <row r="146" spans="1:9" x14ac:dyDescent="0.25">
      <c r="A146" s="16" t="s">
        <v>213</v>
      </c>
      <c r="B146" s="3" t="s">
        <v>26</v>
      </c>
      <c r="C146" s="4">
        <v>60</v>
      </c>
      <c r="D146" s="5">
        <v>1476</v>
      </c>
      <c r="E146" s="4">
        <v>76</v>
      </c>
      <c r="F146" s="6">
        <f t="shared" si="8"/>
        <v>112176</v>
      </c>
      <c r="G146" s="6">
        <f t="shared" si="9"/>
        <v>88560</v>
      </c>
      <c r="H146" s="3" t="str">
        <f t="shared" si="10"/>
        <v>March</v>
      </c>
      <c r="I146" s="7" t="str">
        <f t="shared" si="11"/>
        <v>Summer</v>
      </c>
    </row>
    <row r="147" spans="1:9" x14ac:dyDescent="0.25">
      <c r="A147" s="16" t="s">
        <v>265</v>
      </c>
      <c r="B147" s="3" t="s">
        <v>22</v>
      </c>
      <c r="C147" s="4">
        <v>123</v>
      </c>
      <c r="D147" s="5">
        <v>1437</v>
      </c>
      <c r="E147" s="4">
        <v>107</v>
      </c>
      <c r="F147" s="6">
        <f t="shared" si="8"/>
        <v>153759</v>
      </c>
      <c r="G147" s="6">
        <f t="shared" si="9"/>
        <v>176751</v>
      </c>
      <c r="H147" s="3" t="str">
        <f t="shared" si="10"/>
        <v>March</v>
      </c>
      <c r="I147" s="7" t="str">
        <f t="shared" si="11"/>
        <v>Summer</v>
      </c>
    </row>
    <row r="148" spans="1:9" x14ac:dyDescent="0.25">
      <c r="A148" s="16" t="s">
        <v>107</v>
      </c>
      <c r="B148" s="3" t="s">
        <v>26</v>
      </c>
      <c r="C148" s="4">
        <v>10</v>
      </c>
      <c r="D148" s="5">
        <v>1005</v>
      </c>
      <c r="E148" s="4">
        <v>22</v>
      </c>
      <c r="F148" s="6">
        <f t="shared" si="8"/>
        <v>22110</v>
      </c>
      <c r="G148" s="6">
        <f t="shared" si="9"/>
        <v>10050</v>
      </c>
      <c r="H148" s="3" t="str">
        <f t="shared" si="10"/>
        <v>March</v>
      </c>
      <c r="I148" s="7" t="str">
        <f t="shared" si="11"/>
        <v>Summer</v>
      </c>
    </row>
    <row r="149" spans="1:9" x14ac:dyDescent="0.25">
      <c r="A149" s="16" t="s">
        <v>207</v>
      </c>
      <c r="B149" s="3" t="s">
        <v>24</v>
      </c>
      <c r="C149" s="4">
        <v>145</v>
      </c>
      <c r="D149" s="5">
        <v>1077</v>
      </c>
      <c r="E149" s="4">
        <v>273</v>
      </c>
      <c r="F149" s="6">
        <f t="shared" si="8"/>
        <v>294021</v>
      </c>
      <c r="G149" s="6">
        <f t="shared" si="9"/>
        <v>156165</v>
      </c>
      <c r="H149" s="3" t="str">
        <f t="shared" si="10"/>
        <v>March</v>
      </c>
      <c r="I149" s="7" t="str">
        <f t="shared" si="11"/>
        <v>Summer</v>
      </c>
    </row>
    <row r="150" spans="1:9" x14ac:dyDescent="0.25">
      <c r="A150" s="16" t="s">
        <v>269</v>
      </c>
      <c r="B150" s="3" t="s">
        <v>31</v>
      </c>
      <c r="C150" s="4">
        <v>169</v>
      </c>
      <c r="D150" s="5">
        <v>802</v>
      </c>
      <c r="E150" s="4">
        <v>111</v>
      </c>
      <c r="F150" s="6">
        <f t="shared" si="8"/>
        <v>89022</v>
      </c>
      <c r="G150" s="6">
        <f t="shared" si="9"/>
        <v>135538</v>
      </c>
      <c r="H150" s="3" t="str">
        <f t="shared" si="10"/>
        <v>March</v>
      </c>
      <c r="I150" s="7" t="str">
        <f t="shared" si="11"/>
        <v>Summer</v>
      </c>
    </row>
    <row r="151" spans="1:9" x14ac:dyDescent="0.25">
      <c r="A151" s="16" t="s">
        <v>185</v>
      </c>
      <c r="B151" s="3" t="s">
        <v>19</v>
      </c>
      <c r="C151" s="4">
        <v>56</v>
      </c>
      <c r="D151" s="5">
        <v>751</v>
      </c>
      <c r="E151" s="4">
        <v>290</v>
      </c>
      <c r="F151" s="6">
        <f t="shared" si="8"/>
        <v>217790</v>
      </c>
      <c r="G151" s="6">
        <f t="shared" si="9"/>
        <v>42056</v>
      </c>
      <c r="H151" s="3" t="str">
        <f t="shared" si="10"/>
        <v>March</v>
      </c>
      <c r="I151" s="7" t="str">
        <f t="shared" si="11"/>
        <v>Summer</v>
      </c>
    </row>
    <row r="152" spans="1:9" x14ac:dyDescent="0.25">
      <c r="A152" s="16" t="s">
        <v>207</v>
      </c>
      <c r="B152" s="3" t="s">
        <v>19</v>
      </c>
      <c r="C152" s="4">
        <v>182</v>
      </c>
      <c r="D152" s="5">
        <v>1434</v>
      </c>
      <c r="E152" s="4">
        <v>130</v>
      </c>
      <c r="F152" s="6">
        <f t="shared" si="8"/>
        <v>186420</v>
      </c>
      <c r="G152" s="6">
        <f t="shared" si="9"/>
        <v>260988</v>
      </c>
      <c r="H152" s="3" t="str">
        <f t="shared" si="10"/>
        <v>March</v>
      </c>
      <c r="I152" s="7" t="str">
        <f t="shared" si="11"/>
        <v>Summer</v>
      </c>
    </row>
    <row r="153" spans="1:9" x14ac:dyDescent="0.25">
      <c r="A153" s="16" t="s">
        <v>152</v>
      </c>
      <c r="B153" s="3" t="s">
        <v>19</v>
      </c>
      <c r="C153" s="4">
        <v>102</v>
      </c>
      <c r="D153" s="5">
        <v>1157</v>
      </c>
      <c r="E153" s="4">
        <v>285</v>
      </c>
      <c r="F153" s="6">
        <f t="shared" si="8"/>
        <v>329745</v>
      </c>
      <c r="G153" s="6">
        <f t="shared" si="9"/>
        <v>118014</v>
      </c>
      <c r="H153" s="3" t="str">
        <f t="shared" si="10"/>
        <v>March</v>
      </c>
      <c r="I153" s="7" t="str">
        <f t="shared" si="11"/>
        <v>Summer</v>
      </c>
    </row>
    <row r="154" spans="1:9" x14ac:dyDescent="0.25">
      <c r="A154" s="16" t="s">
        <v>203</v>
      </c>
      <c r="B154" s="3" t="s">
        <v>26</v>
      </c>
      <c r="C154" s="4">
        <v>123</v>
      </c>
      <c r="D154" s="5">
        <v>1000</v>
      </c>
      <c r="E154" s="4">
        <v>271</v>
      </c>
      <c r="F154" s="6">
        <f t="shared" si="8"/>
        <v>271000</v>
      </c>
      <c r="G154" s="6">
        <f t="shared" si="9"/>
        <v>123000</v>
      </c>
      <c r="H154" s="3" t="str">
        <f t="shared" si="10"/>
        <v>March</v>
      </c>
      <c r="I154" s="7" t="str">
        <f t="shared" si="11"/>
        <v>Summer</v>
      </c>
    </row>
    <row r="155" spans="1:9" x14ac:dyDescent="0.25">
      <c r="A155" s="16" t="s">
        <v>207</v>
      </c>
      <c r="B155" s="3" t="s">
        <v>26</v>
      </c>
      <c r="C155" s="4">
        <v>128</v>
      </c>
      <c r="D155" s="5">
        <v>1029</v>
      </c>
      <c r="E155" s="4">
        <v>190</v>
      </c>
      <c r="F155" s="6">
        <f t="shared" si="8"/>
        <v>195510</v>
      </c>
      <c r="G155" s="6">
        <f t="shared" si="9"/>
        <v>131712</v>
      </c>
      <c r="H155" s="3" t="str">
        <f t="shared" si="10"/>
        <v>March</v>
      </c>
      <c r="I155" s="7" t="str">
        <f t="shared" si="11"/>
        <v>Summer</v>
      </c>
    </row>
    <row r="156" spans="1:9" x14ac:dyDescent="0.25">
      <c r="A156" s="16" t="s">
        <v>124</v>
      </c>
      <c r="B156" s="3" t="s">
        <v>26</v>
      </c>
      <c r="C156" s="4">
        <v>41</v>
      </c>
      <c r="D156" s="5">
        <v>1210</v>
      </c>
      <c r="E156" s="4">
        <v>62</v>
      </c>
      <c r="F156" s="6">
        <f t="shared" si="8"/>
        <v>75020</v>
      </c>
      <c r="G156" s="6">
        <f t="shared" si="9"/>
        <v>49610</v>
      </c>
      <c r="H156" s="3" t="str">
        <f t="shared" si="10"/>
        <v>March</v>
      </c>
      <c r="I156" s="7" t="str">
        <f t="shared" si="11"/>
        <v>Summer</v>
      </c>
    </row>
    <row r="157" spans="1:9" x14ac:dyDescent="0.25">
      <c r="A157" s="16" t="s">
        <v>185</v>
      </c>
      <c r="B157" s="3" t="s">
        <v>31</v>
      </c>
      <c r="C157" s="4">
        <v>41</v>
      </c>
      <c r="D157" s="5">
        <v>941</v>
      </c>
      <c r="E157" s="4">
        <v>189</v>
      </c>
      <c r="F157" s="6">
        <f t="shared" si="8"/>
        <v>177849</v>
      </c>
      <c r="G157" s="6">
        <f t="shared" si="9"/>
        <v>38581</v>
      </c>
      <c r="H157" s="3" t="str">
        <f t="shared" si="10"/>
        <v>March</v>
      </c>
      <c r="I157" s="7" t="str">
        <f t="shared" si="11"/>
        <v>Summer</v>
      </c>
    </row>
    <row r="158" spans="1:9" x14ac:dyDescent="0.25">
      <c r="A158" s="16" t="s">
        <v>152</v>
      </c>
      <c r="B158" s="3" t="s">
        <v>26</v>
      </c>
      <c r="C158" s="4">
        <v>130</v>
      </c>
      <c r="D158" s="5">
        <v>981</v>
      </c>
      <c r="E158" s="4">
        <v>102</v>
      </c>
      <c r="F158" s="6">
        <f t="shared" si="8"/>
        <v>100062</v>
      </c>
      <c r="G158" s="6">
        <f t="shared" si="9"/>
        <v>127530</v>
      </c>
      <c r="H158" s="3" t="str">
        <f t="shared" si="10"/>
        <v>March</v>
      </c>
      <c r="I158" s="7" t="str">
        <f t="shared" si="11"/>
        <v>Summer</v>
      </c>
    </row>
    <row r="159" spans="1:9" x14ac:dyDescent="0.25">
      <c r="A159" s="16" t="s">
        <v>234</v>
      </c>
      <c r="B159" s="3" t="s">
        <v>19</v>
      </c>
      <c r="C159" s="4">
        <v>99</v>
      </c>
      <c r="D159" s="5">
        <v>883</v>
      </c>
      <c r="E159" s="4">
        <v>83</v>
      </c>
      <c r="F159" s="6">
        <f t="shared" si="8"/>
        <v>73289</v>
      </c>
      <c r="G159" s="6">
        <f t="shared" si="9"/>
        <v>87417</v>
      </c>
      <c r="H159" s="3" t="str">
        <f t="shared" si="10"/>
        <v>March</v>
      </c>
      <c r="I159" s="7" t="str">
        <f t="shared" si="11"/>
        <v>Summer</v>
      </c>
    </row>
    <row r="160" spans="1:9" x14ac:dyDescent="0.25">
      <c r="A160" s="16" t="s">
        <v>238</v>
      </c>
      <c r="B160" s="3" t="s">
        <v>19</v>
      </c>
      <c r="C160" s="4">
        <v>107</v>
      </c>
      <c r="D160" s="5">
        <v>292</v>
      </c>
      <c r="E160" s="4">
        <v>290</v>
      </c>
      <c r="F160" s="6">
        <f t="shared" si="8"/>
        <v>84680</v>
      </c>
      <c r="G160" s="6">
        <f t="shared" si="9"/>
        <v>31244</v>
      </c>
      <c r="H160" s="3" t="str">
        <f t="shared" si="10"/>
        <v>March</v>
      </c>
      <c r="I160" s="7" t="str">
        <f t="shared" si="11"/>
        <v>Summer</v>
      </c>
    </row>
    <row r="161" spans="1:9" x14ac:dyDescent="0.25">
      <c r="A161" s="16" t="s">
        <v>213</v>
      </c>
      <c r="B161" s="3" t="s">
        <v>24</v>
      </c>
      <c r="C161" s="4">
        <v>180</v>
      </c>
      <c r="D161" s="5">
        <v>1074</v>
      </c>
      <c r="E161" s="4">
        <v>97</v>
      </c>
      <c r="F161" s="6">
        <f t="shared" si="8"/>
        <v>104178</v>
      </c>
      <c r="G161" s="6">
        <f t="shared" si="9"/>
        <v>193320</v>
      </c>
      <c r="H161" s="3" t="str">
        <f t="shared" si="10"/>
        <v>March</v>
      </c>
      <c r="I161" s="7" t="str">
        <f t="shared" si="11"/>
        <v>Summer</v>
      </c>
    </row>
    <row r="162" spans="1:9" x14ac:dyDescent="0.25">
      <c r="A162" s="16" t="s">
        <v>302</v>
      </c>
      <c r="B162" s="3" t="s">
        <v>26</v>
      </c>
      <c r="C162" s="4">
        <v>40</v>
      </c>
      <c r="D162" s="5">
        <v>1007</v>
      </c>
      <c r="E162" s="4">
        <v>171</v>
      </c>
      <c r="F162" s="6">
        <f t="shared" si="8"/>
        <v>172197</v>
      </c>
      <c r="G162" s="6">
        <f t="shared" si="9"/>
        <v>40280</v>
      </c>
      <c r="H162" s="3" t="str">
        <f t="shared" si="10"/>
        <v>March</v>
      </c>
      <c r="I162" s="7" t="str">
        <f t="shared" si="11"/>
        <v>Summer</v>
      </c>
    </row>
    <row r="163" spans="1:9" x14ac:dyDescent="0.25">
      <c r="A163" s="16" t="s">
        <v>147</v>
      </c>
      <c r="B163" s="3" t="s">
        <v>31</v>
      </c>
      <c r="C163" s="4">
        <v>146</v>
      </c>
      <c r="D163" s="5">
        <v>863</v>
      </c>
      <c r="E163" s="4">
        <v>291</v>
      </c>
      <c r="F163" s="6">
        <f t="shared" si="8"/>
        <v>251133</v>
      </c>
      <c r="G163" s="6">
        <f t="shared" si="9"/>
        <v>125998</v>
      </c>
      <c r="H163" s="3" t="str">
        <f t="shared" si="10"/>
        <v>March</v>
      </c>
      <c r="I163" s="7" t="str">
        <f t="shared" si="11"/>
        <v>Summer</v>
      </c>
    </row>
    <row r="164" spans="1:9" x14ac:dyDescent="0.25">
      <c r="A164" s="16" t="s">
        <v>313</v>
      </c>
      <c r="B164" s="3" t="s">
        <v>22</v>
      </c>
      <c r="C164" s="4">
        <v>100</v>
      </c>
      <c r="D164" s="5">
        <v>923</v>
      </c>
      <c r="E164" s="4">
        <v>73</v>
      </c>
      <c r="F164" s="6">
        <f t="shared" si="8"/>
        <v>67379</v>
      </c>
      <c r="G164" s="6">
        <f t="shared" si="9"/>
        <v>92300</v>
      </c>
      <c r="H164" s="3" t="str">
        <f t="shared" si="10"/>
        <v>March</v>
      </c>
      <c r="I164" s="7" t="str">
        <f t="shared" si="11"/>
        <v>Summer</v>
      </c>
    </row>
    <row r="165" spans="1:9" x14ac:dyDescent="0.25">
      <c r="A165" s="16" t="s">
        <v>269</v>
      </c>
      <c r="B165" s="3" t="s">
        <v>31</v>
      </c>
      <c r="C165" s="4">
        <v>81</v>
      </c>
      <c r="D165" s="5">
        <v>1463</v>
      </c>
      <c r="E165" s="4">
        <v>188</v>
      </c>
      <c r="F165" s="6">
        <f t="shared" si="8"/>
        <v>275044</v>
      </c>
      <c r="G165" s="6">
        <f t="shared" si="9"/>
        <v>118503</v>
      </c>
      <c r="H165" s="3" t="str">
        <f t="shared" si="10"/>
        <v>March</v>
      </c>
      <c r="I165" s="7" t="str">
        <f t="shared" si="11"/>
        <v>Summer</v>
      </c>
    </row>
    <row r="166" spans="1:9" x14ac:dyDescent="0.25">
      <c r="A166" s="16" t="s">
        <v>314</v>
      </c>
      <c r="B166" s="3" t="s">
        <v>22</v>
      </c>
      <c r="C166" s="4">
        <v>50</v>
      </c>
      <c r="D166" s="5">
        <v>1376</v>
      </c>
      <c r="E166" s="4">
        <v>241</v>
      </c>
      <c r="F166" s="6">
        <f t="shared" si="8"/>
        <v>331616</v>
      </c>
      <c r="G166" s="6">
        <f t="shared" si="9"/>
        <v>68800</v>
      </c>
      <c r="H166" s="3" t="str">
        <f t="shared" si="10"/>
        <v>March</v>
      </c>
      <c r="I166" s="7" t="str">
        <f t="shared" si="11"/>
        <v>Summer</v>
      </c>
    </row>
    <row r="167" spans="1:9" x14ac:dyDescent="0.25">
      <c r="A167" s="16" t="s">
        <v>316</v>
      </c>
      <c r="B167" s="3" t="s">
        <v>19</v>
      </c>
      <c r="C167" s="4">
        <v>180</v>
      </c>
      <c r="D167" s="5">
        <v>1235</v>
      </c>
      <c r="E167" s="4">
        <v>208</v>
      </c>
      <c r="F167" s="6">
        <f t="shared" si="8"/>
        <v>256880</v>
      </c>
      <c r="G167" s="6">
        <f t="shared" si="9"/>
        <v>222300</v>
      </c>
      <c r="H167" s="3" t="str">
        <f t="shared" si="10"/>
        <v>March</v>
      </c>
      <c r="I167" s="7" t="str">
        <f t="shared" si="11"/>
        <v>Summer</v>
      </c>
    </row>
    <row r="168" spans="1:9" x14ac:dyDescent="0.25">
      <c r="A168" s="16" t="s">
        <v>324</v>
      </c>
      <c r="B168" s="3" t="s">
        <v>31</v>
      </c>
      <c r="C168" s="4">
        <v>82</v>
      </c>
      <c r="D168" s="5">
        <v>1025</v>
      </c>
      <c r="E168" s="4">
        <v>228</v>
      </c>
      <c r="F168" s="6">
        <f t="shared" si="8"/>
        <v>233700</v>
      </c>
      <c r="G168" s="6">
        <f t="shared" si="9"/>
        <v>84050</v>
      </c>
      <c r="H168" s="3" t="str">
        <f t="shared" si="10"/>
        <v>March</v>
      </c>
      <c r="I168" s="7" t="str">
        <f t="shared" si="11"/>
        <v>Summer</v>
      </c>
    </row>
    <row r="169" spans="1:9" x14ac:dyDescent="0.25">
      <c r="A169" s="16" t="s">
        <v>261</v>
      </c>
      <c r="B169" s="3" t="s">
        <v>31</v>
      </c>
      <c r="C169" s="4">
        <v>143</v>
      </c>
      <c r="D169" s="5">
        <v>1250</v>
      </c>
      <c r="E169" s="4">
        <v>75</v>
      </c>
      <c r="F169" s="6">
        <f t="shared" si="8"/>
        <v>93750</v>
      </c>
      <c r="G169" s="6">
        <f t="shared" si="9"/>
        <v>178750</v>
      </c>
      <c r="H169" s="3" t="str">
        <f t="shared" si="10"/>
        <v>March</v>
      </c>
      <c r="I169" s="7" t="str">
        <f t="shared" si="11"/>
        <v>Summer</v>
      </c>
    </row>
    <row r="170" spans="1:9" x14ac:dyDescent="0.25">
      <c r="A170" s="16" t="s">
        <v>185</v>
      </c>
      <c r="B170" s="3" t="s">
        <v>26</v>
      </c>
      <c r="C170" s="4">
        <v>92</v>
      </c>
      <c r="D170" s="5">
        <v>499</v>
      </c>
      <c r="E170" s="4">
        <v>220</v>
      </c>
      <c r="F170" s="6">
        <f t="shared" si="8"/>
        <v>109780</v>
      </c>
      <c r="G170" s="6">
        <f t="shared" si="9"/>
        <v>45908</v>
      </c>
      <c r="H170" s="3" t="str">
        <f t="shared" si="10"/>
        <v>March</v>
      </c>
      <c r="I170" s="7" t="str">
        <f t="shared" si="11"/>
        <v>Summer</v>
      </c>
    </row>
    <row r="171" spans="1:9" x14ac:dyDescent="0.25">
      <c r="A171" s="16" t="s">
        <v>313</v>
      </c>
      <c r="B171" s="3" t="s">
        <v>24</v>
      </c>
      <c r="C171" s="4">
        <v>54</v>
      </c>
      <c r="D171" s="5">
        <v>986</v>
      </c>
      <c r="E171" s="4">
        <v>256</v>
      </c>
      <c r="F171" s="6">
        <f t="shared" si="8"/>
        <v>252416</v>
      </c>
      <c r="G171" s="6">
        <f t="shared" si="9"/>
        <v>53244</v>
      </c>
      <c r="H171" s="3" t="str">
        <f t="shared" si="10"/>
        <v>March</v>
      </c>
      <c r="I171" s="7" t="str">
        <f t="shared" si="11"/>
        <v>Summer</v>
      </c>
    </row>
    <row r="172" spans="1:9" x14ac:dyDescent="0.25">
      <c r="A172" s="16" t="s">
        <v>131</v>
      </c>
      <c r="B172" s="3" t="s">
        <v>22</v>
      </c>
      <c r="C172" s="4">
        <v>37</v>
      </c>
      <c r="D172" s="5">
        <v>293</v>
      </c>
      <c r="E172" s="4">
        <v>126</v>
      </c>
      <c r="F172" s="6">
        <f t="shared" si="8"/>
        <v>36918</v>
      </c>
      <c r="G172" s="6">
        <f t="shared" si="9"/>
        <v>10841</v>
      </c>
      <c r="H172" s="3" t="str">
        <f t="shared" si="10"/>
        <v>March</v>
      </c>
      <c r="I172" s="7" t="str">
        <f t="shared" si="11"/>
        <v>Summer</v>
      </c>
    </row>
    <row r="173" spans="1:9" x14ac:dyDescent="0.25">
      <c r="A173" s="16" t="s">
        <v>265</v>
      </c>
      <c r="B173" s="3" t="s">
        <v>26</v>
      </c>
      <c r="C173" s="4">
        <v>126</v>
      </c>
      <c r="D173" s="5">
        <v>946</v>
      </c>
      <c r="E173" s="4">
        <v>27</v>
      </c>
      <c r="F173" s="6">
        <f t="shared" si="8"/>
        <v>25542</v>
      </c>
      <c r="G173" s="6">
        <f t="shared" si="9"/>
        <v>119196</v>
      </c>
      <c r="H173" s="3" t="str">
        <f t="shared" si="10"/>
        <v>March</v>
      </c>
      <c r="I173" s="7" t="str">
        <f t="shared" si="11"/>
        <v>Summer</v>
      </c>
    </row>
    <row r="174" spans="1:9" x14ac:dyDescent="0.25">
      <c r="A174" s="16" t="s">
        <v>68</v>
      </c>
      <c r="B174" s="3" t="s">
        <v>22</v>
      </c>
      <c r="C174" s="4">
        <v>187</v>
      </c>
      <c r="D174" s="5">
        <v>402</v>
      </c>
      <c r="E174" s="4">
        <v>268</v>
      </c>
      <c r="F174" s="6">
        <f t="shared" si="8"/>
        <v>107736</v>
      </c>
      <c r="G174" s="6">
        <f t="shared" si="9"/>
        <v>75174</v>
      </c>
      <c r="H174" s="3" t="str">
        <f t="shared" si="10"/>
        <v>March</v>
      </c>
      <c r="I174" s="7" t="str">
        <f t="shared" si="11"/>
        <v>Summer</v>
      </c>
    </row>
    <row r="175" spans="1:9" x14ac:dyDescent="0.25">
      <c r="A175" s="16" t="s">
        <v>234</v>
      </c>
      <c r="B175" s="3" t="s">
        <v>31</v>
      </c>
      <c r="C175" s="4">
        <v>27</v>
      </c>
      <c r="D175" s="5">
        <v>1168</v>
      </c>
      <c r="E175" s="4">
        <v>299</v>
      </c>
      <c r="F175" s="6">
        <f t="shared" si="8"/>
        <v>349232</v>
      </c>
      <c r="G175" s="6">
        <f t="shared" si="9"/>
        <v>31536</v>
      </c>
      <c r="H175" s="3" t="str">
        <f t="shared" si="10"/>
        <v>March</v>
      </c>
      <c r="I175" s="7" t="str">
        <f t="shared" si="11"/>
        <v>Summer</v>
      </c>
    </row>
    <row r="176" spans="1:9" x14ac:dyDescent="0.25">
      <c r="A176" s="16" t="s">
        <v>238</v>
      </c>
      <c r="B176" s="3" t="s">
        <v>26</v>
      </c>
      <c r="C176" s="4">
        <v>23</v>
      </c>
      <c r="D176" s="5">
        <v>1042</v>
      </c>
      <c r="E176" s="4">
        <v>262</v>
      </c>
      <c r="F176" s="6">
        <f t="shared" si="8"/>
        <v>273004</v>
      </c>
      <c r="G176" s="6">
        <f t="shared" si="9"/>
        <v>23966</v>
      </c>
      <c r="H176" s="3" t="str">
        <f t="shared" si="10"/>
        <v>March</v>
      </c>
      <c r="I176" s="7" t="str">
        <f t="shared" si="11"/>
        <v>Summer</v>
      </c>
    </row>
    <row r="177" spans="1:9" x14ac:dyDescent="0.25">
      <c r="A177" s="16" t="s">
        <v>126</v>
      </c>
      <c r="B177" s="3" t="s">
        <v>19</v>
      </c>
      <c r="C177" s="4">
        <v>165</v>
      </c>
      <c r="D177" s="5">
        <v>702</v>
      </c>
      <c r="E177" s="4">
        <v>280</v>
      </c>
      <c r="F177" s="6">
        <f t="shared" si="8"/>
        <v>196560</v>
      </c>
      <c r="G177" s="6">
        <f t="shared" si="9"/>
        <v>115830</v>
      </c>
      <c r="H177" s="3" t="str">
        <f t="shared" si="10"/>
        <v>March</v>
      </c>
      <c r="I177" s="7" t="str">
        <f t="shared" si="11"/>
        <v>Summer</v>
      </c>
    </row>
    <row r="178" spans="1:9" x14ac:dyDescent="0.25">
      <c r="A178" s="16" t="s">
        <v>262</v>
      </c>
      <c r="B178" s="3" t="s">
        <v>22</v>
      </c>
      <c r="C178" s="4">
        <v>145</v>
      </c>
      <c r="D178" s="5">
        <v>723</v>
      </c>
      <c r="E178" s="4">
        <v>86</v>
      </c>
      <c r="F178" s="6">
        <f t="shared" si="8"/>
        <v>62178</v>
      </c>
      <c r="G178" s="6">
        <f t="shared" si="9"/>
        <v>104835</v>
      </c>
      <c r="H178" s="3" t="str">
        <f t="shared" si="10"/>
        <v>March</v>
      </c>
      <c r="I178" s="7" t="str">
        <f t="shared" si="11"/>
        <v>Summer</v>
      </c>
    </row>
    <row r="179" spans="1:9" x14ac:dyDescent="0.25">
      <c r="A179" s="16" t="s">
        <v>338</v>
      </c>
      <c r="B179" s="3" t="s">
        <v>31</v>
      </c>
      <c r="C179" s="4">
        <v>195</v>
      </c>
      <c r="D179" s="5">
        <v>1402</v>
      </c>
      <c r="E179" s="4">
        <v>280</v>
      </c>
      <c r="F179" s="6">
        <f t="shared" si="8"/>
        <v>392560</v>
      </c>
      <c r="G179" s="6">
        <f t="shared" si="9"/>
        <v>273390</v>
      </c>
      <c r="H179" s="3" t="str">
        <f t="shared" si="10"/>
        <v>March</v>
      </c>
      <c r="I179" s="7" t="str">
        <f t="shared" si="11"/>
        <v>Summer</v>
      </c>
    </row>
    <row r="180" spans="1:9" x14ac:dyDescent="0.25">
      <c r="A180" s="16" t="s">
        <v>152</v>
      </c>
      <c r="B180" s="3" t="s">
        <v>31</v>
      </c>
      <c r="C180" s="4">
        <v>151</v>
      </c>
      <c r="D180" s="5">
        <v>297</v>
      </c>
      <c r="E180" s="4">
        <v>87</v>
      </c>
      <c r="F180" s="6">
        <f t="shared" si="8"/>
        <v>25839</v>
      </c>
      <c r="G180" s="6">
        <f t="shared" si="9"/>
        <v>44847</v>
      </c>
      <c r="H180" s="3" t="str">
        <f t="shared" si="10"/>
        <v>March</v>
      </c>
      <c r="I180" s="7" t="str">
        <f t="shared" si="11"/>
        <v>Summer</v>
      </c>
    </row>
    <row r="181" spans="1:9" x14ac:dyDescent="0.25">
      <c r="A181" s="16" t="s">
        <v>207</v>
      </c>
      <c r="B181" s="3" t="s">
        <v>26</v>
      </c>
      <c r="C181" s="4">
        <v>30</v>
      </c>
      <c r="D181" s="5">
        <v>603</v>
      </c>
      <c r="E181" s="4">
        <v>156</v>
      </c>
      <c r="F181" s="6">
        <f t="shared" si="8"/>
        <v>94068</v>
      </c>
      <c r="G181" s="6">
        <f t="shared" si="9"/>
        <v>18090</v>
      </c>
      <c r="H181" s="3" t="str">
        <f t="shared" si="10"/>
        <v>March</v>
      </c>
      <c r="I181" s="7" t="str">
        <f t="shared" si="11"/>
        <v>Summer</v>
      </c>
    </row>
    <row r="182" spans="1:9" x14ac:dyDescent="0.25">
      <c r="A182" s="16" t="s">
        <v>107</v>
      </c>
      <c r="B182" s="3" t="s">
        <v>19</v>
      </c>
      <c r="C182" s="4">
        <v>43</v>
      </c>
      <c r="D182" s="5">
        <v>1201</v>
      </c>
      <c r="E182" s="4">
        <v>47</v>
      </c>
      <c r="F182" s="6">
        <f t="shared" si="8"/>
        <v>56447</v>
      </c>
      <c r="G182" s="6">
        <f t="shared" si="9"/>
        <v>51643</v>
      </c>
      <c r="H182" s="3" t="str">
        <f t="shared" si="10"/>
        <v>March</v>
      </c>
      <c r="I182" s="7" t="str">
        <f t="shared" si="11"/>
        <v>Summer</v>
      </c>
    </row>
    <row r="183" spans="1:9" x14ac:dyDescent="0.25">
      <c r="A183" s="16" t="s">
        <v>338</v>
      </c>
      <c r="B183" s="3" t="s">
        <v>19</v>
      </c>
      <c r="C183" s="4">
        <v>174</v>
      </c>
      <c r="D183" s="5">
        <v>1173</v>
      </c>
      <c r="E183" s="4">
        <v>63</v>
      </c>
      <c r="F183" s="6">
        <f t="shared" si="8"/>
        <v>73899</v>
      </c>
      <c r="G183" s="6">
        <f t="shared" si="9"/>
        <v>204102</v>
      </c>
      <c r="H183" s="3" t="str">
        <f t="shared" si="10"/>
        <v>March</v>
      </c>
      <c r="I183" s="7" t="str">
        <f t="shared" si="11"/>
        <v>Summer</v>
      </c>
    </row>
    <row r="184" spans="1:9" x14ac:dyDescent="0.25">
      <c r="A184" s="16" t="s">
        <v>314</v>
      </c>
      <c r="B184" s="3" t="s">
        <v>22</v>
      </c>
      <c r="C184" s="4">
        <v>90</v>
      </c>
      <c r="D184" s="5">
        <v>1120</v>
      </c>
      <c r="E184" s="4">
        <v>195</v>
      </c>
      <c r="F184" s="6">
        <f t="shared" si="8"/>
        <v>218400</v>
      </c>
      <c r="G184" s="6">
        <f t="shared" si="9"/>
        <v>100800</v>
      </c>
      <c r="H184" s="3" t="str">
        <f t="shared" si="10"/>
        <v>March</v>
      </c>
      <c r="I184" s="7" t="str">
        <f t="shared" si="11"/>
        <v>Summer</v>
      </c>
    </row>
    <row r="185" spans="1:9" x14ac:dyDescent="0.25">
      <c r="A185" s="16" t="s">
        <v>241</v>
      </c>
      <c r="B185" s="3" t="s">
        <v>19</v>
      </c>
      <c r="C185" s="4">
        <v>121</v>
      </c>
      <c r="D185" s="5">
        <v>1079</v>
      </c>
      <c r="E185" s="4">
        <v>185</v>
      </c>
      <c r="F185" s="6">
        <f t="shared" si="8"/>
        <v>199615</v>
      </c>
      <c r="G185" s="6">
        <f t="shared" si="9"/>
        <v>130559</v>
      </c>
      <c r="H185" s="3" t="str">
        <f t="shared" si="10"/>
        <v>March</v>
      </c>
      <c r="I185" s="7" t="str">
        <f t="shared" si="11"/>
        <v>Summer</v>
      </c>
    </row>
    <row r="186" spans="1:9" x14ac:dyDescent="0.25">
      <c r="A186" s="16" t="s">
        <v>213</v>
      </c>
      <c r="B186" s="3" t="s">
        <v>24</v>
      </c>
      <c r="C186" s="4">
        <v>109</v>
      </c>
      <c r="D186" s="5">
        <v>879</v>
      </c>
      <c r="E186" s="4">
        <v>40</v>
      </c>
      <c r="F186" s="6">
        <f t="shared" si="8"/>
        <v>35160</v>
      </c>
      <c r="G186" s="6">
        <f t="shared" si="9"/>
        <v>95811</v>
      </c>
      <c r="H186" s="3" t="str">
        <f t="shared" si="10"/>
        <v>March</v>
      </c>
      <c r="I186" s="7" t="str">
        <f t="shared" si="11"/>
        <v>Summer</v>
      </c>
    </row>
    <row r="187" spans="1:9" x14ac:dyDescent="0.25">
      <c r="A187" s="16" t="s">
        <v>147</v>
      </c>
      <c r="B187" s="3" t="s">
        <v>19</v>
      </c>
      <c r="C187" s="4">
        <v>198</v>
      </c>
      <c r="D187" s="5">
        <v>777</v>
      </c>
      <c r="E187" s="4">
        <v>292</v>
      </c>
      <c r="F187" s="6">
        <f t="shared" si="8"/>
        <v>226884</v>
      </c>
      <c r="G187" s="6">
        <f t="shared" si="9"/>
        <v>153846</v>
      </c>
      <c r="H187" s="3" t="str">
        <f t="shared" si="10"/>
        <v>March</v>
      </c>
      <c r="I187" s="7" t="str">
        <f t="shared" si="11"/>
        <v>Summer</v>
      </c>
    </row>
    <row r="188" spans="1:9" x14ac:dyDescent="0.25">
      <c r="A188" s="16" t="s">
        <v>21</v>
      </c>
      <c r="B188" s="3" t="s">
        <v>22</v>
      </c>
      <c r="C188" s="4">
        <v>63</v>
      </c>
      <c r="D188" s="5">
        <v>967</v>
      </c>
      <c r="E188" s="4">
        <v>230</v>
      </c>
      <c r="F188" s="6">
        <f t="shared" si="8"/>
        <v>222410</v>
      </c>
      <c r="G188" s="6">
        <f t="shared" si="9"/>
        <v>60921</v>
      </c>
      <c r="H188" s="3" t="str">
        <f t="shared" si="10"/>
        <v>April</v>
      </c>
      <c r="I188" s="7" t="str">
        <f t="shared" si="11"/>
        <v>Summer</v>
      </c>
    </row>
    <row r="189" spans="1:9" x14ac:dyDescent="0.25">
      <c r="A189" s="16" t="s">
        <v>53</v>
      </c>
      <c r="B189" s="3" t="s">
        <v>22</v>
      </c>
      <c r="C189" s="4">
        <v>176</v>
      </c>
      <c r="D189" s="5">
        <v>934</v>
      </c>
      <c r="E189" s="4">
        <v>133</v>
      </c>
      <c r="F189" s="6">
        <f t="shared" si="8"/>
        <v>124222</v>
      </c>
      <c r="G189" s="6">
        <f t="shared" si="9"/>
        <v>164384</v>
      </c>
      <c r="H189" s="3" t="str">
        <f t="shared" si="10"/>
        <v>April</v>
      </c>
      <c r="I189" s="7" t="str">
        <f t="shared" si="11"/>
        <v>Summer</v>
      </c>
    </row>
    <row r="190" spans="1:9" x14ac:dyDescent="0.25">
      <c r="A190" s="16" t="s">
        <v>56</v>
      </c>
      <c r="B190" s="3" t="s">
        <v>22</v>
      </c>
      <c r="C190" s="4">
        <v>38</v>
      </c>
      <c r="D190" s="5">
        <v>1012</v>
      </c>
      <c r="E190" s="4">
        <v>66</v>
      </c>
      <c r="F190" s="6">
        <f t="shared" si="8"/>
        <v>66792</v>
      </c>
      <c r="G190" s="6">
        <f t="shared" si="9"/>
        <v>38456</v>
      </c>
      <c r="H190" s="3" t="str">
        <f t="shared" si="10"/>
        <v>April</v>
      </c>
      <c r="I190" s="7" t="str">
        <f t="shared" si="11"/>
        <v>Summer</v>
      </c>
    </row>
    <row r="191" spans="1:9" x14ac:dyDescent="0.25">
      <c r="A191" s="16" t="s">
        <v>75</v>
      </c>
      <c r="B191" s="3" t="s">
        <v>26</v>
      </c>
      <c r="C191" s="4">
        <v>193</v>
      </c>
      <c r="D191" s="5">
        <v>839</v>
      </c>
      <c r="E191" s="4">
        <v>41</v>
      </c>
      <c r="F191" s="6">
        <f t="shared" si="8"/>
        <v>34399</v>
      </c>
      <c r="G191" s="6">
        <f t="shared" si="9"/>
        <v>161927</v>
      </c>
      <c r="H191" s="3" t="str">
        <f t="shared" si="10"/>
        <v>April</v>
      </c>
      <c r="I191" s="7" t="str">
        <f t="shared" si="11"/>
        <v>Summer</v>
      </c>
    </row>
    <row r="192" spans="1:9" x14ac:dyDescent="0.25">
      <c r="A192" s="16" t="s">
        <v>86</v>
      </c>
      <c r="B192" s="3" t="s">
        <v>22</v>
      </c>
      <c r="C192" s="4">
        <v>107</v>
      </c>
      <c r="D192" s="5">
        <v>743</v>
      </c>
      <c r="E192" s="4">
        <v>90</v>
      </c>
      <c r="F192" s="6">
        <f t="shared" si="8"/>
        <v>66870</v>
      </c>
      <c r="G192" s="6">
        <f t="shared" si="9"/>
        <v>79501</v>
      </c>
      <c r="H192" s="3" t="str">
        <f t="shared" si="10"/>
        <v>April</v>
      </c>
      <c r="I192" s="7" t="str">
        <f t="shared" si="11"/>
        <v>Summer</v>
      </c>
    </row>
    <row r="193" spans="1:9" x14ac:dyDescent="0.25">
      <c r="A193" s="16" t="s">
        <v>90</v>
      </c>
      <c r="B193" s="3" t="s">
        <v>22</v>
      </c>
      <c r="C193" s="4">
        <v>23</v>
      </c>
      <c r="D193" s="5">
        <v>364</v>
      </c>
      <c r="E193" s="4">
        <v>276</v>
      </c>
      <c r="F193" s="6">
        <f t="shared" si="8"/>
        <v>100464</v>
      </c>
      <c r="G193" s="6">
        <f t="shared" si="9"/>
        <v>8372</v>
      </c>
      <c r="H193" s="3" t="str">
        <f t="shared" si="10"/>
        <v>April</v>
      </c>
      <c r="I193" s="7" t="str">
        <f t="shared" si="11"/>
        <v>Summer</v>
      </c>
    </row>
    <row r="194" spans="1:9" x14ac:dyDescent="0.25">
      <c r="A194" s="16" t="s">
        <v>106</v>
      </c>
      <c r="B194" s="3" t="s">
        <v>22</v>
      </c>
      <c r="C194" s="4">
        <v>149</v>
      </c>
      <c r="D194" s="5">
        <v>420</v>
      </c>
      <c r="E194" s="4">
        <v>241</v>
      </c>
      <c r="F194" s="6">
        <f t="shared" ref="F194:F257" si="12">E194 * D194</f>
        <v>101220</v>
      </c>
      <c r="G194" s="6">
        <f t="shared" ref="G194:G257" si="13">C194 * D194</f>
        <v>62580</v>
      </c>
      <c r="H194" s="3" t="str">
        <f t="shared" ref="H194:H257" si="14">TEXT(A194, "mmmm")</f>
        <v>April</v>
      </c>
      <c r="I194" s="7" t="str">
        <f t="shared" ref="I194:I257" si="15">IF(OR(MONTH(A194)=3, MONTH(A194)=4, MONTH(A194)=5), "Summer", IF(OR(MONTH(A194)=6, MONTH(A194)=7, MONTH(A194)=8, MONTH(A194)=9), "Monsoon", IF(OR(MONTH(A194)=10, MONTH(A194)=11), "Post-Monsoon","Winter")))</f>
        <v>Summer</v>
      </c>
    </row>
    <row r="195" spans="1:9" x14ac:dyDescent="0.25">
      <c r="A195" s="16" t="s">
        <v>110</v>
      </c>
      <c r="B195" s="3" t="s">
        <v>24</v>
      </c>
      <c r="C195" s="4">
        <v>190</v>
      </c>
      <c r="D195" s="5">
        <v>847</v>
      </c>
      <c r="E195" s="4">
        <v>41</v>
      </c>
      <c r="F195" s="6">
        <f t="shared" si="12"/>
        <v>34727</v>
      </c>
      <c r="G195" s="6">
        <f t="shared" si="13"/>
        <v>160930</v>
      </c>
      <c r="H195" s="3" t="str">
        <f t="shared" si="14"/>
        <v>April</v>
      </c>
      <c r="I195" s="7" t="str">
        <f t="shared" si="15"/>
        <v>Summer</v>
      </c>
    </row>
    <row r="196" spans="1:9" x14ac:dyDescent="0.25">
      <c r="A196" s="16" t="s">
        <v>119</v>
      </c>
      <c r="B196" s="3" t="s">
        <v>24</v>
      </c>
      <c r="C196" s="4">
        <v>68</v>
      </c>
      <c r="D196" s="5">
        <v>1219</v>
      </c>
      <c r="E196" s="4">
        <v>75</v>
      </c>
      <c r="F196" s="6">
        <f t="shared" si="12"/>
        <v>91425</v>
      </c>
      <c r="G196" s="6">
        <f t="shared" si="13"/>
        <v>82892</v>
      </c>
      <c r="H196" s="3" t="str">
        <f t="shared" si="14"/>
        <v>April</v>
      </c>
      <c r="I196" s="7" t="str">
        <f t="shared" si="15"/>
        <v>Summer</v>
      </c>
    </row>
    <row r="197" spans="1:9" x14ac:dyDescent="0.25">
      <c r="A197" s="16" t="s">
        <v>121</v>
      </c>
      <c r="B197" s="3" t="s">
        <v>19</v>
      </c>
      <c r="C197" s="4">
        <v>161</v>
      </c>
      <c r="D197" s="5">
        <v>1249</v>
      </c>
      <c r="E197" s="4">
        <v>60</v>
      </c>
      <c r="F197" s="6">
        <f t="shared" si="12"/>
        <v>74940</v>
      </c>
      <c r="G197" s="6">
        <f t="shared" si="13"/>
        <v>201089</v>
      </c>
      <c r="H197" s="3" t="str">
        <f t="shared" si="14"/>
        <v>April</v>
      </c>
      <c r="I197" s="7" t="str">
        <f t="shared" si="15"/>
        <v>Summer</v>
      </c>
    </row>
    <row r="198" spans="1:9" x14ac:dyDescent="0.25">
      <c r="A198" s="16" t="s">
        <v>75</v>
      </c>
      <c r="B198" s="3" t="s">
        <v>24</v>
      </c>
      <c r="C198" s="4">
        <v>124</v>
      </c>
      <c r="D198" s="5">
        <v>1435</v>
      </c>
      <c r="E198" s="4">
        <v>88</v>
      </c>
      <c r="F198" s="6">
        <f t="shared" si="12"/>
        <v>126280</v>
      </c>
      <c r="G198" s="6">
        <f t="shared" si="13"/>
        <v>177940</v>
      </c>
      <c r="H198" s="3" t="str">
        <f t="shared" si="14"/>
        <v>April</v>
      </c>
      <c r="I198" s="7" t="str">
        <f t="shared" si="15"/>
        <v>Summer</v>
      </c>
    </row>
    <row r="199" spans="1:9" x14ac:dyDescent="0.25">
      <c r="A199" s="16" t="s">
        <v>135</v>
      </c>
      <c r="B199" s="3" t="s">
        <v>31</v>
      </c>
      <c r="C199" s="4">
        <v>16</v>
      </c>
      <c r="D199" s="5">
        <v>463</v>
      </c>
      <c r="E199" s="4">
        <v>234</v>
      </c>
      <c r="F199" s="6">
        <f t="shared" si="12"/>
        <v>108342</v>
      </c>
      <c r="G199" s="6">
        <f t="shared" si="13"/>
        <v>7408</v>
      </c>
      <c r="H199" s="3" t="str">
        <f t="shared" si="14"/>
        <v>April</v>
      </c>
      <c r="I199" s="7" t="str">
        <f t="shared" si="15"/>
        <v>Summer</v>
      </c>
    </row>
    <row r="200" spans="1:9" x14ac:dyDescent="0.25">
      <c r="A200" s="16" t="s">
        <v>150</v>
      </c>
      <c r="B200" s="3" t="s">
        <v>22</v>
      </c>
      <c r="C200" s="4">
        <v>35</v>
      </c>
      <c r="D200" s="5">
        <v>380</v>
      </c>
      <c r="E200" s="4">
        <v>91</v>
      </c>
      <c r="F200" s="6">
        <f t="shared" si="12"/>
        <v>34580</v>
      </c>
      <c r="G200" s="6">
        <f t="shared" si="13"/>
        <v>13300</v>
      </c>
      <c r="H200" s="3" t="str">
        <f t="shared" si="14"/>
        <v>April</v>
      </c>
      <c r="I200" s="7" t="str">
        <f t="shared" si="15"/>
        <v>Summer</v>
      </c>
    </row>
    <row r="201" spans="1:9" x14ac:dyDescent="0.25">
      <c r="A201" s="16" t="s">
        <v>167</v>
      </c>
      <c r="B201" s="3" t="s">
        <v>26</v>
      </c>
      <c r="C201" s="4">
        <v>119</v>
      </c>
      <c r="D201" s="5">
        <v>1344</v>
      </c>
      <c r="E201" s="4">
        <v>89</v>
      </c>
      <c r="F201" s="6">
        <f t="shared" si="12"/>
        <v>119616</v>
      </c>
      <c r="G201" s="6">
        <f t="shared" si="13"/>
        <v>159936</v>
      </c>
      <c r="H201" s="3" t="str">
        <f t="shared" si="14"/>
        <v>April</v>
      </c>
      <c r="I201" s="7" t="str">
        <f t="shared" si="15"/>
        <v>Summer</v>
      </c>
    </row>
    <row r="202" spans="1:9" x14ac:dyDescent="0.25">
      <c r="A202" s="16" t="s">
        <v>86</v>
      </c>
      <c r="B202" s="3" t="s">
        <v>24</v>
      </c>
      <c r="C202" s="4">
        <v>161</v>
      </c>
      <c r="D202" s="5">
        <v>389</v>
      </c>
      <c r="E202" s="4">
        <v>204</v>
      </c>
      <c r="F202" s="6">
        <f t="shared" si="12"/>
        <v>79356</v>
      </c>
      <c r="G202" s="6">
        <f t="shared" si="13"/>
        <v>62629</v>
      </c>
      <c r="H202" s="3" t="str">
        <f t="shared" si="14"/>
        <v>April</v>
      </c>
      <c r="I202" s="7" t="str">
        <f t="shared" si="15"/>
        <v>Summer</v>
      </c>
    </row>
    <row r="203" spans="1:9" x14ac:dyDescent="0.25">
      <c r="A203" s="16" t="s">
        <v>180</v>
      </c>
      <c r="B203" s="3" t="s">
        <v>24</v>
      </c>
      <c r="C203" s="4">
        <v>142</v>
      </c>
      <c r="D203" s="5">
        <v>896</v>
      </c>
      <c r="E203" s="4">
        <v>225</v>
      </c>
      <c r="F203" s="6">
        <f t="shared" si="12"/>
        <v>201600</v>
      </c>
      <c r="G203" s="6">
        <f t="shared" si="13"/>
        <v>127232</v>
      </c>
      <c r="H203" s="3" t="str">
        <f t="shared" si="14"/>
        <v>April</v>
      </c>
      <c r="I203" s="7" t="str">
        <f t="shared" si="15"/>
        <v>Summer</v>
      </c>
    </row>
    <row r="204" spans="1:9" x14ac:dyDescent="0.25">
      <c r="A204" s="16" t="s">
        <v>90</v>
      </c>
      <c r="B204" s="3" t="s">
        <v>31</v>
      </c>
      <c r="C204" s="4">
        <v>195</v>
      </c>
      <c r="D204" s="5">
        <v>260</v>
      </c>
      <c r="E204" s="4">
        <v>263</v>
      </c>
      <c r="F204" s="6">
        <f t="shared" si="12"/>
        <v>68380</v>
      </c>
      <c r="G204" s="6">
        <f t="shared" si="13"/>
        <v>50700</v>
      </c>
      <c r="H204" s="3" t="str">
        <f t="shared" si="14"/>
        <v>April</v>
      </c>
      <c r="I204" s="7" t="str">
        <f t="shared" si="15"/>
        <v>Summer</v>
      </c>
    </row>
    <row r="205" spans="1:9" x14ac:dyDescent="0.25">
      <c r="A205" s="16" t="s">
        <v>189</v>
      </c>
      <c r="B205" s="3" t="s">
        <v>19</v>
      </c>
      <c r="C205" s="4">
        <v>51</v>
      </c>
      <c r="D205" s="5">
        <v>238</v>
      </c>
      <c r="E205" s="4">
        <v>156</v>
      </c>
      <c r="F205" s="6">
        <f t="shared" si="12"/>
        <v>37128</v>
      </c>
      <c r="G205" s="6">
        <f t="shared" si="13"/>
        <v>12138</v>
      </c>
      <c r="H205" s="3" t="str">
        <f t="shared" si="14"/>
        <v>April</v>
      </c>
      <c r="I205" s="7" t="str">
        <f t="shared" si="15"/>
        <v>Summer</v>
      </c>
    </row>
    <row r="206" spans="1:9" x14ac:dyDescent="0.25">
      <c r="A206" s="16" t="s">
        <v>121</v>
      </c>
      <c r="B206" s="3" t="s">
        <v>24</v>
      </c>
      <c r="C206" s="4">
        <v>118</v>
      </c>
      <c r="D206" s="5">
        <v>470</v>
      </c>
      <c r="E206" s="4">
        <v>231</v>
      </c>
      <c r="F206" s="6">
        <f t="shared" si="12"/>
        <v>108570</v>
      </c>
      <c r="G206" s="6">
        <f t="shared" si="13"/>
        <v>55460</v>
      </c>
      <c r="H206" s="3" t="str">
        <f t="shared" si="14"/>
        <v>April</v>
      </c>
      <c r="I206" s="7" t="str">
        <f t="shared" si="15"/>
        <v>Summer</v>
      </c>
    </row>
    <row r="207" spans="1:9" x14ac:dyDescent="0.25">
      <c r="A207" s="16" t="s">
        <v>217</v>
      </c>
      <c r="B207" s="3" t="s">
        <v>31</v>
      </c>
      <c r="C207" s="4">
        <v>95</v>
      </c>
      <c r="D207" s="5">
        <v>653</v>
      </c>
      <c r="E207" s="4">
        <v>144</v>
      </c>
      <c r="F207" s="6">
        <f t="shared" si="12"/>
        <v>94032</v>
      </c>
      <c r="G207" s="6">
        <f t="shared" si="13"/>
        <v>62035</v>
      </c>
      <c r="H207" s="3" t="str">
        <f t="shared" si="14"/>
        <v>April</v>
      </c>
      <c r="I207" s="7" t="str">
        <f t="shared" si="15"/>
        <v>Summer</v>
      </c>
    </row>
    <row r="208" spans="1:9" x14ac:dyDescent="0.25">
      <c r="A208" s="16" t="s">
        <v>135</v>
      </c>
      <c r="B208" s="3" t="s">
        <v>22</v>
      </c>
      <c r="C208" s="4">
        <v>49</v>
      </c>
      <c r="D208" s="5">
        <v>1481</v>
      </c>
      <c r="E208" s="4">
        <v>51</v>
      </c>
      <c r="F208" s="6">
        <f t="shared" si="12"/>
        <v>75531</v>
      </c>
      <c r="G208" s="6">
        <f t="shared" si="13"/>
        <v>72569</v>
      </c>
      <c r="H208" s="3" t="str">
        <f t="shared" si="14"/>
        <v>April</v>
      </c>
      <c r="I208" s="7" t="str">
        <f t="shared" si="15"/>
        <v>Summer</v>
      </c>
    </row>
    <row r="209" spans="1:9" x14ac:dyDescent="0.25">
      <c r="A209" s="16" t="s">
        <v>90</v>
      </c>
      <c r="B209" s="3" t="s">
        <v>26</v>
      </c>
      <c r="C209" s="4">
        <v>66</v>
      </c>
      <c r="D209" s="5">
        <v>399</v>
      </c>
      <c r="E209" s="4">
        <v>210</v>
      </c>
      <c r="F209" s="6">
        <f t="shared" si="12"/>
        <v>83790</v>
      </c>
      <c r="G209" s="6">
        <f t="shared" si="13"/>
        <v>26334</v>
      </c>
      <c r="H209" s="3" t="str">
        <f t="shared" si="14"/>
        <v>April</v>
      </c>
      <c r="I209" s="7" t="str">
        <f t="shared" si="15"/>
        <v>Summer</v>
      </c>
    </row>
    <row r="210" spans="1:9" x14ac:dyDescent="0.25">
      <c r="A210" s="16" t="s">
        <v>260</v>
      </c>
      <c r="B210" s="3" t="s">
        <v>22</v>
      </c>
      <c r="C210" s="4">
        <v>185</v>
      </c>
      <c r="D210" s="5">
        <v>829</v>
      </c>
      <c r="E210" s="4">
        <v>112</v>
      </c>
      <c r="F210" s="6">
        <f t="shared" si="12"/>
        <v>92848</v>
      </c>
      <c r="G210" s="6">
        <f t="shared" si="13"/>
        <v>153365</v>
      </c>
      <c r="H210" s="3" t="str">
        <f t="shared" si="14"/>
        <v>April</v>
      </c>
      <c r="I210" s="7" t="str">
        <f t="shared" si="15"/>
        <v>Summer</v>
      </c>
    </row>
    <row r="211" spans="1:9" x14ac:dyDescent="0.25">
      <c r="A211" s="16" t="s">
        <v>119</v>
      </c>
      <c r="B211" s="3" t="s">
        <v>19</v>
      </c>
      <c r="C211" s="4">
        <v>149</v>
      </c>
      <c r="D211" s="5">
        <v>1257</v>
      </c>
      <c r="E211" s="4">
        <v>157</v>
      </c>
      <c r="F211" s="6">
        <f t="shared" si="12"/>
        <v>197349</v>
      </c>
      <c r="G211" s="6">
        <f t="shared" si="13"/>
        <v>187293</v>
      </c>
      <c r="H211" s="3" t="str">
        <f t="shared" si="14"/>
        <v>April</v>
      </c>
      <c r="I211" s="7" t="str">
        <f t="shared" si="15"/>
        <v>Summer</v>
      </c>
    </row>
    <row r="212" spans="1:9" x14ac:dyDescent="0.25">
      <c r="A212" s="16" t="s">
        <v>119</v>
      </c>
      <c r="B212" s="3" t="s">
        <v>31</v>
      </c>
      <c r="C212" s="4">
        <v>10</v>
      </c>
      <c r="D212" s="5">
        <v>1385</v>
      </c>
      <c r="E212" s="4">
        <v>72</v>
      </c>
      <c r="F212" s="6">
        <f t="shared" si="12"/>
        <v>99720</v>
      </c>
      <c r="G212" s="6">
        <f t="shared" si="13"/>
        <v>13850</v>
      </c>
      <c r="H212" s="3" t="str">
        <f t="shared" si="14"/>
        <v>April</v>
      </c>
      <c r="I212" s="7" t="str">
        <f t="shared" si="15"/>
        <v>Summer</v>
      </c>
    </row>
    <row r="213" spans="1:9" x14ac:dyDescent="0.25">
      <c r="A213" s="16" t="s">
        <v>53</v>
      </c>
      <c r="B213" s="3" t="s">
        <v>26</v>
      </c>
      <c r="C213" s="4">
        <v>143</v>
      </c>
      <c r="D213" s="5">
        <v>555</v>
      </c>
      <c r="E213" s="4">
        <v>178</v>
      </c>
      <c r="F213" s="6">
        <f t="shared" si="12"/>
        <v>98790</v>
      </c>
      <c r="G213" s="6">
        <f t="shared" si="13"/>
        <v>79365</v>
      </c>
      <c r="H213" s="3" t="str">
        <f t="shared" si="14"/>
        <v>April</v>
      </c>
      <c r="I213" s="7" t="str">
        <f t="shared" si="15"/>
        <v>Summer</v>
      </c>
    </row>
    <row r="214" spans="1:9" x14ac:dyDescent="0.25">
      <c r="A214" s="16" t="s">
        <v>274</v>
      </c>
      <c r="B214" s="3" t="s">
        <v>31</v>
      </c>
      <c r="C214" s="4">
        <v>27</v>
      </c>
      <c r="D214" s="5">
        <v>663</v>
      </c>
      <c r="E214" s="4">
        <v>251</v>
      </c>
      <c r="F214" s="6">
        <f t="shared" si="12"/>
        <v>166413</v>
      </c>
      <c r="G214" s="6">
        <f t="shared" si="13"/>
        <v>17901</v>
      </c>
      <c r="H214" s="3" t="str">
        <f t="shared" si="14"/>
        <v>April</v>
      </c>
      <c r="I214" s="7" t="str">
        <f t="shared" si="15"/>
        <v>Summer</v>
      </c>
    </row>
    <row r="215" spans="1:9" x14ac:dyDescent="0.25">
      <c r="A215" s="16" t="s">
        <v>282</v>
      </c>
      <c r="B215" s="3" t="s">
        <v>19</v>
      </c>
      <c r="C215" s="4">
        <v>22</v>
      </c>
      <c r="D215" s="5">
        <v>250</v>
      </c>
      <c r="E215" s="4">
        <v>212</v>
      </c>
      <c r="F215" s="6">
        <f t="shared" si="12"/>
        <v>53000</v>
      </c>
      <c r="G215" s="6">
        <f t="shared" si="13"/>
        <v>5500</v>
      </c>
      <c r="H215" s="3" t="str">
        <f t="shared" si="14"/>
        <v>April</v>
      </c>
      <c r="I215" s="7" t="str">
        <f t="shared" si="15"/>
        <v>Summer</v>
      </c>
    </row>
    <row r="216" spans="1:9" x14ac:dyDescent="0.25">
      <c r="A216" s="16" t="s">
        <v>180</v>
      </c>
      <c r="B216" s="3" t="s">
        <v>24</v>
      </c>
      <c r="C216" s="4">
        <v>81</v>
      </c>
      <c r="D216" s="5">
        <v>566</v>
      </c>
      <c r="E216" s="4">
        <v>190</v>
      </c>
      <c r="F216" s="6">
        <f t="shared" si="12"/>
        <v>107540</v>
      </c>
      <c r="G216" s="6">
        <f t="shared" si="13"/>
        <v>45846</v>
      </c>
      <c r="H216" s="3" t="str">
        <f t="shared" si="14"/>
        <v>April</v>
      </c>
      <c r="I216" s="7" t="str">
        <f t="shared" si="15"/>
        <v>Summer</v>
      </c>
    </row>
    <row r="217" spans="1:9" x14ac:dyDescent="0.25">
      <c r="A217" s="16" t="s">
        <v>53</v>
      </c>
      <c r="B217" s="3" t="s">
        <v>31</v>
      </c>
      <c r="C217" s="4">
        <v>67</v>
      </c>
      <c r="D217" s="5">
        <v>545</v>
      </c>
      <c r="E217" s="4">
        <v>184</v>
      </c>
      <c r="F217" s="6">
        <f t="shared" si="12"/>
        <v>100280</v>
      </c>
      <c r="G217" s="6">
        <f t="shared" si="13"/>
        <v>36515</v>
      </c>
      <c r="H217" s="3" t="str">
        <f t="shared" si="14"/>
        <v>April</v>
      </c>
      <c r="I217" s="7" t="str">
        <f t="shared" si="15"/>
        <v>Summer</v>
      </c>
    </row>
    <row r="218" spans="1:9" x14ac:dyDescent="0.25">
      <c r="A218" s="16" t="s">
        <v>53</v>
      </c>
      <c r="B218" s="3" t="s">
        <v>19</v>
      </c>
      <c r="C218" s="4">
        <v>160</v>
      </c>
      <c r="D218" s="5">
        <v>1108</v>
      </c>
      <c r="E218" s="4">
        <v>130</v>
      </c>
      <c r="F218" s="6">
        <f t="shared" si="12"/>
        <v>144040</v>
      </c>
      <c r="G218" s="6">
        <f t="shared" si="13"/>
        <v>177280</v>
      </c>
      <c r="H218" s="3" t="str">
        <f t="shared" si="14"/>
        <v>April</v>
      </c>
      <c r="I218" s="7" t="str">
        <f t="shared" si="15"/>
        <v>Summer</v>
      </c>
    </row>
    <row r="219" spans="1:9" x14ac:dyDescent="0.25">
      <c r="A219" s="16" t="s">
        <v>56</v>
      </c>
      <c r="B219" s="3" t="s">
        <v>19</v>
      </c>
      <c r="C219" s="4">
        <v>166</v>
      </c>
      <c r="D219" s="5">
        <v>1177</v>
      </c>
      <c r="E219" s="4">
        <v>153</v>
      </c>
      <c r="F219" s="6">
        <f t="shared" si="12"/>
        <v>180081</v>
      </c>
      <c r="G219" s="6">
        <f t="shared" si="13"/>
        <v>195382</v>
      </c>
      <c r="H219" s="3" t="str">
        <f t="shared" si="14"/>
        <v>April</v>
      </c>
      <c r="I219" s="7" t="str">
        <f t="shared" si="15"/>
        <v>Summer</v>
      </c>
    </row>
    <row r="220" spans="1:9" x14ac:dyDescent="0.25">
      <c r="A220" s="16" t="s">
        <v>90</v>
      </c>
      <c r="B220" s="3" t="s">
        <v>26</v>
      </c>
      <c r="C220" s="4">
        <v>108</v>
      </c>
      <c r="D220" s="5">
        <v>756</v>
      </c>
      <c r="E220" s="4">
        <v>236</v>
      </c>
      <c r="F220" s="6">
        <f t="shared" si="12"/>
        <v>178416</v>
      </c>
      <c r="G220" s="6">
        <f t="shared" si="13"/>
        <v>81648</v>
      </c>
      <c r="H220" s="3" t="str">
        <f t="shared" si="14"/>
        <v>April</v>
      </c>
      <c r="I220" s="7" t="str">
        <f t="shared" si="15"/>
        <v>Summer</v>
      </c>
    </row>
    <row r="221" spans="1:9" x14ac:dyDescent="0.25">
      <c r="A221" s="16" t="s">
        <v>21</v>
      </c>
      <c r="B221" s="3" t="s">
        <v>19</v>
      </c>
      <c r="C221" s="4">
        <v>116</v>
      </c>
      <c r="D221" s="5">
        <v>911</v>
      </c>
      <c r="E221" s="4">
        <v>122</v>
      </c>
      <c r="F221" s="6">
        <f t="shared" si="12"/>
        <v>111142</v>
      </c>
      <c r="G221" s="6">
        <f t="shared" si="13"/>
        <v>105676</v>
      </c>
      <c r="H221" s="3" t="str">
        <f t="shared" si="14"/>
        <v>April</v>
      </c>
      <c r="I221" s="7" t="str">
        <f t="shared" si="15"/>
        <v>Summer</v>
      </c>
    </row>
    <row r="222" spans="1:9" x14ac:dyDescent="0.25">
      <c r="A222" s="16" t="s">
        <v>298</v>
      </c>
      <c r="B222" s="3" t="s">
        <v>19</v>
      </c>
      <c r="C222" s="4">
        <v>158</v>
      </c>
      <c r="D222" s="5">
        <v>1152</v>
      </c>
      <c r="E222" s="4">
        <v>38</v>
      </c>
      <c r="F222" s="6">
        <f t="shared" si="12"/>
        <v>43776</v>
      </c>
      <c r="G222" s="6">
        <f t="shared" si="13"/>
        <v>182016</v>
      </c>
      <c r="H222" s="3" t="str">
        <f t="shared" si="14"/>
        <v>April</v>
      </c>
      <c r="I222" s="7" t="str">
        <f t="shared" si="15"/>
        <v>Summer</v>
      </c>
    </row>
    <row r="223" spans="1:9" x14ac:dyDescent="0.25">
      <c r="A223" s="16" t="s">
        <v>21</v>
      </c>
      <c r="B223" s="3" t="s">
        <v>31</v>
      </c>
      <c r="C223" s="4">
        <v>79</v>
      </c>
      <c r="D223" s="5">
        <v>1372</v>
      </c>
      <c r="E223" s="4">
        <v>25</v>
      </c>
      <c r="F223" s="6">
        <f t="shared" si="12"/>
        <v>34300</v>
      </c>
      <c r="G223" s="6">
        <f t="shared" si="13"/>
        <v>108388</v>
      </c>
      <c r="H223" s="3" t="str">
        <f t="shared" si="14"/>
        <v>April</v>
      </c>
      <c r="I223" s="7" t="str">
        <f t="shared" si="15"/>
        <v>Summer</v>
      </c>
    </row>
    <row r="224" spans="1:9" x14ac:dyDescent="0.25">
      <c r="A224" s="16" t="s">
        <v>106</v>
      </c>
      <c r="B224" s="3" t="s">
        <v>26</v>
      </c>
      <c r="C224" s="4">
        <v>34</v>
      </c>
      <c r="D224" s="5">
        <v>745</v>
      </c>
      <c r="E224" s="4">
        <v>110</v>
      </c>
      <c r="F224" s="6">
        <f t="shared" si="12"/>
        <v>81950</v>
      </c>
      <c r="G224" s="6">
        <f t="shared" si="13"/>
        <v>25330</v>
      </c>
      <c r="H224" s="3" t="str">
        <f t="shared" si="14"/>
        <v>April</v>
      </c>
      <c r="I224" s="7" t="str">
        <f t="shared" si="15"/>
        <v>Summer</v>
      </c>
    </row>
    <row r="225" spans="1:9" x14ac:dyDescent="0.25">
      <c r="A225" s="16" t="s">
        <v>260</v>
      </c>
      <c r="B225" s="3" t="s">
        <v>26</v>
      </c>
      <c r="C225" s="4">
        <v>103</v>
      </c>
      <c r="D225" s="5">
        <v>1154</v>
      </c>
      <c r="E225" s="4">
        <v>152</v>
      </c>
      <c r="F225" s="6">
        <f t="shared" si="12"/>
        <v>175408</v>
      </c>
      <c r="G225" s="6">
        <f t="shared" si="13"/>
        <v>118862</v>
      </c>
      <c r="H225" s="3" t="str">
        <f t="shared" si="14"/>
        <v>April</v>
      </c>
      <c r="I225" s="7" t="str">
        <f t="shared" si="15"/>
        <v>Summer</v>
      </c>
    </row>
    <row r="226" spans="1:9" x14ac:dyDescent="0.25">
      <c r="A226" s="16" t="s">
        <v>86</v>
      </c>
      <c r="B226" s="3" t="s">
        <v>31</v>
      </c>
      <c r="C226" s="4">
        <v>113</v>
      </c>
      <c r="D226" s="5">
        <v>238</v>
      </c>
      <c r="E226" s="4">
        <v>73</v>
      </c>
      <c r="F226" s="6">
        <f t="shared" si="12"/>
        <v>17374</v>
      </c>
      <c r="G226" s="6">
        <f t="shared" si="13"/>
        <v>26894</v>
      </c>
      <c r="H226" s="3" t="str">
        <f t="shared" si="14"/>
        <v>April</v>
      </c>
      <c r="I226" s="7" t="str">
        <f t="shared" si="15"/>
        <v>Summer</v>
      </c>
    </row>
    <row r="227" spans="1:9" x14ac:dyDescent="0.25">
      <c r="A227" s="16" t="s">
        <v>309</v>
      </c>
      <c r="B227" s="3" t="s">
        <v>24</v>
      </c>
      <c r="C227" s="4">
        <v>173</v>
      </c>
      <c r="D227" s="5">
        <v>459</v>
      </c>
      <c r="E227" s="4">
        <v>40</v>
      </c>
      <c r="F227" s="6">
        <f t="shared" si="12"/>
        <v>18360</v>
      </c>
      <c r="G227" s="6">
        <f t="shared" si="13"/>
        <v>79407</v>
      </c>
      <c r="H227" s="3" t="str">
        <f t="shared" si="14"/>
        <v>April</v>
      </c>
      <c r="I227" s="7" t="str">
        <f t="shared" si="15"/>
        <v>Summer</v>
      </c>
    </row>
    <row r="228" spans="1:9" x14ac:dyDescent="0.25">
      <c r="A228" s="16" t="s">
        <v>180</v>
      </c>
      <c r="B228" s="3" t="s">
        <v>19</v>
      </c>
      <c r="C228" s="4">
        <v>80</v>
      </c>
      <c r="D228" s="5">
        <v>1469</v>
      </c>
      <c r="E228" s="4">
        <v>72</v>
      </c>
      <c r="F228" s="6">
        <f t="shared" si="12"/>
        <v>105768</v>
      </c>
      <c r="G228" s="6">
        <f t="shared" si="13"/>
        <v>117520</v>
      </c>
      <c r="H228" s="3" t="str">
        <f t="shared" si="14"/>
        <v>April</v>
      </c>
      <c r="I228" s="7" t="str">
        <f t="shared" si="15"/>
        <v>Summer</v>
      </c>
    </row>
    <row r="229" spans="1:9" x14ac:dyDescent="0.25">
      <c r="A229" s="16" t="s">
        <v>150</v>
      </c>
      <c r="B229" s="3" t="s">
        <v>19</v>
      </c>
      <c r="C229" s="4">
        <v>87</v>
      </c>
      <c r="D229" s="5">
        <v>771</v>
      </c>
      <c r="E229" s="4">
        <v>178</v>
      </c>
      <c r="F229" s="6">
        <f t="shared" si="12"/>
        <v>137238</v>
      </c>
      <c r="G229" s="6">
        <f t="shared" si="13"/>
        <v>67077</v>
      </c>
      <c r="H229" s="3" t="str">
        <f t="shared" si="14"/>
        <v>April</v>
      </c>
      <c r="I229" s="7" t="str">
        <f t="shared" si="15"/>
        <v>Summer</v>
      </c>
    </row>
    <row r="230" spans="1:9" x14ac:dyDescent="0.25">
      <c r="A230" s="16" t="s">
        <v>312</v>
      </c>
      <c r="B230" s="3" t="s">
        <v>26</v>
      </c>
      <c r="C230" s="4">
        <v>38</v>
      </c>
      <c r="D230" s="5">
        <v>1075</v>
      </c>
      <c r="E230" s="4">
        <v>106</v>
      </c>
      <c r="F230" s="6">
        <f t="shared" si="12"/>
        <v>113950</v>
      </c>
      <c r="G230" s="6">
        <f t="shared" si="13"/>
        <v>40850</v>
      </c>
      <c r="H230" s="3" t="str">
        <f t="shared" si="14"/>
        <v>April</v>
      </c>
      <c r="I230" s="7" t="str">
        <f t="shared" si="15"/>
        <v>Summer</v>
      </c>
    </row>
    <row r="231" spans="1:9" x14ac:dyDescent="0.25">
      <c r="A231" s="16" t="s">
        <v>189</v>
      </c>
      <c r="B231" s="3" t="s">
        <v>19</v>
      </c>
      <c r="C231" s="4">
        <v>54</v>
      </c>
      <c r="D231" s="5">
        <v>1160</v>
      </c>
      <c r="E231" s="4">
        <v>23</v>
      </c>
      <c r="F231" s="6">
        <f t="shared" si="12"/>
        <v>26680</v>
      </c>
      <c r="G231" s="6">
        <f t="shared" si="13"/>
        <v>62640</v>
      </c>
      <c r="H231" s="3" t="str">
        <f t="shared" si="14"/>
        <v>April</v>
      </c>
      <c r="I231" s="7" t="str">
        <f t="shared" si="15"/>
        <v>Summer</v>
      </c>
    </row>
    <row r="232" spans="1:9" x14ac:dyDescent="0.25">
      <c r="A232" s="16" t="s">
        <v>150</v>
      </c>
      <c r="B232" s="3" t="s">
        <v>22</v>
      </c>
      <c r="C232" s="4">
        <v>89</v>
      </c>
      <c r="D232" s="5">
        <v>474</v>
      </c>
      <c r="E232" s="4">
        <v>32</v>
      </c>
      <c r="F232" s="6">
        <f t="shared" si="12"/>
        <v>15168</v>
      </c>
      <c r="G232" s="6">
        <f t="shared" si="13"/>
        <v>42186</v>
      </c>
      <c r="H232" s="3" t="str">
        <f t="shared" si="14"/>
        <v>April</v>
      </c>
      <c r="I232" s="7" t="str">
        <f t="shared" si="15"/>
        <v>Summer</v>
      </c>
    </row>
    <row r="233" spans="1:9" x14ac:dyDescent="0.25">
      <c r="A233" s="16" t="s">
        <v>167</v>
      </c>
      <c r="B233" s="3" t="s">
        <v>22</v>
      </c>
      <c r="C233" s="4">
        <v>35</v>
      </c>
      <c r="D233" s="5">
        <v>1080</v>
      </c>
      <c r="E233" s="4">
        <v>266</v>
      </c>
      <c r="F233" s="6">
        <f t="shared" si="12"/>
        <v>287280</v>
      </c>
      <c r="G233" s="6">
        <f t="shared" si="13"/>
        <v>37800</v>
      </c>
      <c r="H233" s="3" t="str">
        <f t="shared" si="14"/>
        <v>April</v>
      </c>
      <c r="I233" s="7" t="str">
        <f t="shared" si="15"/>
        <v>Summer</v>
      </c>
    </row>
    <row r="234" spans="1:9" x14ac:dyDescent="0.25">
      <c r="A234" s="16" t="s">
        <v>298</v>
      </c>
      <c r="B234" s="3" t="s">
        <v>31</v>
      </c>
      <c r="C234" s="4">
        <v>93</v>
      </c>
      <c r="D234" s="5">
        <v>344</v>
      </c>
      <c r="E234" s="4">
        <v>141</v>
      </c>
      <c r="F234" s="6">
        <f t="shared" si="12"/>
        <v>48504</v>
      </c>
      <c r="G234" s="6">
        <f t="shared" si="13"/>
        <v>31992</v>
      </c>
      <c r="H234" s="3" t="str">
        <f t="shared" si="14"/>
        <v>April</v>
      </c>
      <c r="I234" s="7" t="str">
        <f t="shared" si="15"/>
        <v>Summer</v>
      </c>
    </row>
    <row r="235" spans="1:9" x14ac:dyDescent="0.25">
      <c r="A235" s="16" t="s">
        <v>325</v>
      </c>
      <c r="B235" s="3" t="s">
        <v>19</v>
      </c>
      <c r="C235" s="4">
        <v>57</v>
      </c>
      <c r="D235" s="5">
        <v>528</v>
      </c>
      <c r="E235" s="4">
        <v>258</v>
      </c>
      <c r="F235" s="6">
        <f t="shared" si="12"/>
        <v>136224</v>
      </c>
      <c r="G235" s="6">
        <f t="shared" si="13"/>
        <v>30096</v>
      </c>
      <c r="H235" s="3" t="str">
        <f t="shared" si="14"/>
        <v>April</v>
      </c>
      <c r="I235" s="7" t="str">
        <f t="shared" si="15"/>
        <v>Summer</v>
      </c>
    </row>
    <row r="236" spans="1:9" x14ac:dyDescent="0.25">
      <c r="A236" s="16" t="s">
        <v>90</v>
      </c>
      <c r="B236" s="3" t="s">
        <v>19</v>
      </c>
      <c r="C236" s="4">
        <v>76</v>
      </c>
      <c r="D236" s="5">
        <v>340</v>
      </c>
      <c r="E236" s="4">
        <v>22</v>
      </c>
      <c r="F236" s="6">
        <f t="shared" si="12"/>
        <v>7480</v>
      </c>
      <c r="G236" s="6">
        <f t="shared" si="13"/>
        <v>25840</v>
      </c>
      <c r="H236" s="3" t="str">
        <f t="shared" si="14"/>
        <v>April</v>
      </c>
      <c r="I236" s="7" t="str">
        <f t="shared" si="15"/>
        <v>Summer</v>
      </c>
    </row>
    <row r="237" spans="1:9" x14ac:dyDescent="0.25">
      <c r="A237" s="16" t="s">
        <v>21</v>
      </c>
      <c r="B237" s="3" t="s">
        <v>31</v>
      </c>
      <c r="C237" s="4">
        <v>103</v>
      </c>
      <c r="D237" s="5">
        <v>1330</v>
      </c>
      <c r="E237" s="4">
        <v>69</v>
      </c>
      <c r="F237" s="6">
        <f t="shared" si="12"/>
        <v>91770</v>
      </c>
      <c r="G237" s="6">
        <f t="shared" si="13"/>
        <v>136990</v>
      </c>
      <c r="H237" s="3" t="str">
        <f t="shared" si="14"/>
        <v>April</v>
      </c>
      <c r="I237" s="7" t="str">
        <f t="shared" si="15"/>
        <v>Summer</v>
      </c>
    </row>
    <row r="238" spans="1:9" x14ac:dyDescent="0.25">
      <c r="A238" s="16" t="s">
        <v>332</v>
      </c>
      <c r="B238" s="3" t="s">
        <v>24</v>
      </c>
      <c r="C238" s="4">
        <v>23</v>
      </c>
      <c r="D238" s="5">
        <v>1238</v>
      </c>
      <c r="E238" s="4">
        <v>103</v>
      </c>
      <c r="F238" s="6">
        <f t="shared" si="12"/>
        <v>127514</v>
      </c>
      <c r="G238" s="6">
        <f t="shared" si="13"/>
        <v>28474</v>
      </c>
      <c r="H238" s="3" t="str">
        <f t="shared" si="14"/>
        <v>April</v>
      </c>
      <c r="I238" s="7" t="str">
        <f t="shared" si="15"/>
        <v>Summer</v>
      </c>
    </row>
    <row r="239" spans="1:9" x14ac:dyDescent="0.25">
      <c r="A239" s="16" t="s">
        <v>189</v>
      </c>
      <c r="B239" s="3" t="s">
        <v>22</v>
      </c>
      <c r="C239" s="4">
        <v>140</v>
      </c>
      <c r="D239" s="5">
        <v>318</v>
      </c>
      <c r="E239" s="4">
        <v>95</v>
      </c>
      <c r="F239" s="6">
        <f t="shared" si="12"/>
        <v>30210</v>
      </c>
      <c r="G239" s="6">
        <f t="shared" si="13"/>
        <v>44520</v>
      </c>
      <c r="H239" s="3" t="str">
        <f t="shared" si="14"/>
        <v>April</v>
      </c>
      <c r="I239" s="7" t="str">
        <f t="shared" si="15"/>
        <v>Summer</v>
      </c>
    </row>
    <row r="240" spans="1:9" x14ac:dyDescent="0.25">
      <c r="A240" s="16" t="s">
        <v>336</v>
      </c>
      <c r="B240" s="3" t="s">
        <v>26</v>
      </c>
      <c r="C240" s="4">
        <v>111</v>
      </c>
      <c r="D240" s="5">
        <v>591</v>
      </c>
      <c r="E240" s="4">
        <v>88</v>
      </c>
      <c r="F240" s="6">
        <f t="shared" si="12"/>
        <v>52008</v>
      </c>
      <c r="G240" s="6">
        <f t="shared" si="13"/>
        <v>65601</v>
      </c>
      <c r="H240" s="3" t="str">
        <f t="shared" si="14"/>
        <v>April</v>
      </c>
      <c r="I240" s="7" t="str">
        <f t="shared" si="15"/>
        <v>Summer</v>
      </c>
    </row>
    <row r="241" spans="1:9" x14ac:dyDescent="0.25">
      <c r="A241" s="16" t="s">
        <v>332</v>
      </c>
      <c r="B241" s="3" t="s">
        <v>31</v>
      </c>
      <c r="C241" s="4">
        <v>76</v>
      </c>
      <c r="D241" s="5">
        <v>538</v>
      </c>
      <c r="E241" s="4">
        <v>179</v>
      </c>
      <c r="F241" s="6">
        <f t="shared" si="12"/>
        <v>96302</v>
      </c>
      <c r="G241" s="6">
        <f t="shared" si="13"/>
        <v>40888</v>
      </c>
      <c r="H241" s="3" t="str">
        <f t="shared" si="14"/>
        <v>April</v>
      </c>
      <c r="I241" s="7" t="str">
        <f t="shared" si="15"/>
        <v>Summer</v>
      </c>
    </row>
    <row r="242" spans="1:9" x14ac:dyDescent="0.25">
      <c r="A242" s="16" t="s">
        <v>75</v>
      </c>
      <c r="B242" s="3" t="s">
        <v>31</v>
      </c>
      <c r="C242" s="4">
        <v>103</v>
      </c>
      <c r="D242" s="5">
        <v>1250</v>
      </c>
      <c r="E242" s="4">
        <v>242</v>
      </c>
      <c r="F242" s="6">
        <f t="shared" si="12"/>
        <v>302500</v>
      </c>
      <c r="G242" s="6">
        <f t="shared" si="13"/>
        <v>128750</v>
      </c>
      <c r="H242" s="3" t="str">
        <f t="shared" si="14"/>
        <v>April</v>
      </c>
      <c r="I242" s="7" t="str">
        <f t="shared" si="15"/>
        <v>Summer</v>
      </c>
    </row>
    <row r="243" spans="1:9" x14ac:dyDescent="0.25">
      <c r="A243" s="16" t="s">
        <v>189</v>
      </c>
      <c r="B243" s="3" t="s">
        <v>22</v>
      </c>
      <c r="C243" s="4">
        <v>130</v>
      </c>
      <c r="D243" s="5">
        <v>1467</v>
      </c>
      <c r="E243" s="4">
        <v>85</v>
      </c>
      <c r="F243" s="6">
        <f t="shared" si="12"/>
        <v>124695</v>
      </c>
      <c r="G243" s="6">
        <f t="shared" si="13"/>
        <v>190710</v>
      </c>
      <c r="H243" s="3" t="str">
        <f t="shared" si="14"/>
        <v>April</v>
      </c>
      <c r="I243" s="7" t="str">
        <f t="shared" si="15"/>
        <v>Summer</v>
      </c>
    </row>
    <row r="244" spans="1:9" x14ac:dyDescent="0.25">
      <c r="A244" s="16" t="s">
        <v>336</v>
      </c>
      <c r="B244" s="3" t="s">
        <v>24</v>
      </c>
      <c r="C244" s="4">
        <v>128</v>
      </c>
      <c r="D244" s="5">
        <v>1004</v>
      </c>
      <c r="E244" s="4">
        <v>260</v>
      </c>
      <c r="F244" s="6">
        <f t="shared" si="12"/>
        <v>261040</v>
      </c>
      <c r="G244" s="6">
        <f t="shared" si="13"/>
        <v>128512</v>
      </c>
      <c r="H244" s="3" t="str">
        <f t="shared" si="14"/>
        <v>April</v>
      </c>
      <c r="I244" s="7" t="str">
        <f t="shared" si="15"/>
        <v>Summer</v>
      </c>
    </row>
    <row r="245" spans="1:9" x14ac:dyDescent="0.25">
      <c r="A245" s="16" t="s">
        <v>119</v>
      </c>
      <c r="B245" s="3" t="s">
        <v>26</v>
      </c>
      <c r="C245" s="4">
        <v>46</v>
      </c>
      <c r="D245" s="5">
        <v>1080</v>
      </c>
      <c r="E245" s="4">
        <v>290</v>
      </c>
      <c r="F245" s="6">
        <f t="shared" si="12"/>
        <v>313200</v>
      </c>
      <c r="G245" s="6">
        <f t="shared" si="13"/>
        <v>49680</v>
      </c>
      <c r="H245" s="3" t="str">
        <f t="shared" si="14"/>
        <v>April</v>
      </c>
      <c r="I245" s="7" t="str">
        <f t="shared" si="15"/>
        <v>Summer</v>
      </c>
    </row>
    <row r="246" spans="1:9" x14ac:dyDescent="0.25">
      <c r="A246" s="16" t="s">
        <v>119</v>
      </c>
      <c r="B246" s="3" t="s">
        <v>31</v>
      </c>
      <c r="C246" s="4">
        <v>110</v>
      </c>
      <c r="D246" s="5">
        <v>862</v>
      </c>
      <c r="E246" s="4">
        <v>150</v>
      </c>
      <c r="F246" s="6">
        <f t="shared" si="12"/>
        <v>129300</v>
      </c>
      <c r="G246" s="6">
        <f t="shared" si="13"/>
        <v>94820</v>
      </c>
      <c r="H246" s="3" t="str">
        <f t="shared" si="14"/>
        <v>April</v>
      </c>
      <c r="I246" s="7" t="str">
        <f t="shared" si="15"/>
        <v>Summer</v>
      </c>
    </row>
    <row r="247" spans="1:9" x14ac:dyDescent="0.25">
      <c r="A247" s="16" t="s">
        <v>189</v>
      </c>
      <c r="B247" s="3" t="s">
        <v>31</v>
      </c>
      <c r="C247" s="4">
        <v>128</v>
      </c>
      <c r="D247" s="5">
        <v>387</v>
      </c>
      <c r="E247" s="4">
        <v>264</v>
      </c>
      <c r="F247" s="6">
        <f t="shared" si="12"/>
        <v>102168</v>
      </c>
      <c r="G247" s="6">
        <f t="shared" si="13"/>
        <v>49536</v>
      </c>
      <c r="H247" s="3" t="str">
        <f t="shared" si="14"/>
        <v>April</v>
      </c>
      <c r="I247" s="7" t="str">
        <f t="shared" si="15"/>
        <v>Summer</v>
      </c>
    </row>
    <row r="248" spans="1:9" x14ac:dyDescent="0.25">
      <c r="A248" s="16" t="s">
        <v>56</v>
      </c>
      <c r="B248" s="3" t="s">
        <v>22</v>
      </c>
      <c r="C248" s="4">
        <v>67</v>
      </c>
      <c r="D248" s="5">
        <v>767</v>
      </c>
      <c r="E248" s="4">
        <v>139</v>
      </c>
      <c r="F248" s="6">
        <f t="shared" si="12"/>
        <v>106613</v>
      </c>
      <c r="G248" s="6">
        <f t="shared" si="13"/>
        <v>51389</v>
      </c>
      <c r="H248" s="3" t="str">
        <f t="shared" si="14"/>
        <v>April</v>
      </c>
      <c r="I248" s="7" t="str">
        <f t="shared" si="15"/>
        <v>Summer</v>
      </c>
    </row>
    <row r="249" spans="1:9" x14ac:dyDescent="0.25">
      <c r="A249" s="16" t="s">
        <v>90</v>
      </c>
      <c r="B249" s="3" t="s">
        <v>19</v>
      </c>
      <c r="C249" s="4">
        <v>171</v>
      </c>
      <c r="D249" s="5">
        <v>404</v>
      </c>
      <c r="E249" s="4">
        <v>244</v>
      </c>
      <c r="F249" s="6">
        <f t="shared" si="12"/>
        <v>98576</v>
      </c>
      <c r="G249" s="6">
        <f t="shared" si="13"/>
        <v>69084</v>
      </c>
      <c r="H249" s="3" t="str">
        <f t="shared" si="14"/>
        <v>April</v>
      </c>
      <c r="I249" s="7" t="str">
        <f t="shared" si="15"/>
        <v>Summer</v>
      </c>
    </row>
    <row r="250" spans="1:9" x14ac:dyDescent="0.25">
      <c r="A250" s="16" t="s">
        <v>21</v>
      </c>
      <c r="B250" s="3" t="s">
        <v>22</v>
      </c>
      <c r="C250" s="4">
        <v>170</v>
      </c>
      <c r="D250" s="5">
        <v>1300</v>
      </c>
      <c r="E250" s="4">
        <v>195</v>
      </c>
      <c r="F250" s="6">
        <f t="shared" si="12"/>
        <v>253500</v>
      </c>
      <c r="G250" s="6">
        <f t="shared" si="13"/>
        <v>221000</v>
      </c>
      <c r="H250" s="3" t="str">
        <f t="shared" si="14"/>
        <v>April</v>
      </c>
      <c r="I250" s="7" t="str">
        <f t="shared" si="15"/>
        <v>Summer</v>
      </c>
    </row>
    <row r="251" spans="1:9" x14ac:dyDescent="0.25">
      <c r="A251" s="16" t="s">
        <v>167</v>
      </c>
      <c r="B251" s="3" t="s">
        <v>31</v>
      </c>
      <c r="C251" s="4">
        <v>176</v>
      </c>
      <c r="D251" s="5">
        <v>992</v>
      </c>
      <c r="E251" s="4">
        <v>95</v>
      </c>
      <c r="F251" s="6">
        <f t="shared" si="12"/>
        <v>94240</v>
      </c>
      <c r="G251" s="6">
        <f t="shared" si="13"/>
        <v>174592</v>
      </c>
      <c r="H251" s="3" t="str">
        <f t="shared" si="14"/>
        <v>April</v>
      </c>
      <c r="I251" s="7" t="str">
        <f t="shared" si="15"/>
        <v>Summer</v>
      </c>
    </row>
    <row r="252" spans="1:9" x14ac:dyDescent="0.25">
      <c r="A252" s="16" t="s">
        <v>21</v>
      </c>
      <c r="B252" s="3" t="s">
        <v>24</v>
      </c>
      <c r="C252" s="4">
        <v>187</v>
      </c>
      <c r="D252" s="5">
        <v>1401</v>
      </c>
      <c r="E252" s="4">
        <v>242</v>
      </c>
      <c r="F252" s="6">
        <f t="shared" si="12"/>
        <v>339042</v>
      </c>
      <c r="G252" s="6">
        <f t="shared" si="13"/>
        <v>261987</v>
      </c>
      <c r="H252" s="3" t="str">
        <f t="shared" si="14"/>
        <v>April</v>
      </c>
      <c r="I252" s="7" t="str">
        <f t="shared" si="15"/>
        <v>Summer</v>
      </c>
    </row>
    <row r="253" spans="1:9" x14ac:dyDescent="0.25">
      <c r="A253" s="16" t="s">
        <v>38</v>
      </c>
      <c r="B253" s="3" t="s">
        <v>22</v>
      </c>
      <c r="C253" s="4">
        <v>150</v>
      </c>
      <c r="D253" s="5">
        <v>449</v>
      </c>
      <c r="E253" s="4">
        <v>26</v>
      </c>
      <c r="F253" s="6">
        <f t="shared" si="12"/>
        <v>11674</v>
      </c>
      <c r="G253" s="6">
        <f t="shared" si="13"/>
        <v>67350</v>
      </c>
      <c r="H253" s="3" t="str">
        <f t="shared" si="14"/>
        <v>May</v>
      </c>
      <c r="I253" s="7" t="str">
        <f t="shared" si="15"/>
        <v>Summer</v>
      </c>
    </row>
    <row r="254" spans="1:9" x14ac:dyDescent="0.25">
      <c r="A254" s="16" t="s">
        <v>41</v>
      </c>
      <c r="B254" s="3" t="s">
        <v>24</v>
      </c>
      <c r="C254" s="4">
        <v>77</v>
      </c>
      <c r="D254" s="5">
        <v>326</v>
      </c>
      <c r="E254" s="4">
        <v>172</v>
      </c>
      <c r="F254" s="6">
        <f t="shared" si="12"/>
        <v>56072</v>
      </c>
      <c r="G254" s="6">
        <f t="shared" si="13"/>
        <v>25102</v>
      </c>
      <c r="H254" s="3" t="str">
        <f t="shared" si="14"/>
        <v>May</v>
      </c>
      <c r="I254" s="7" t="str">
        <f t="shared" si="15"/>
        <v>Summer</v>
      </c>
    </row>
    <row r="255" spans="1:9" x14ac:dyDescent="0.25">
      <c r="A255" s="16" t="s">
        <v>43</v>
      </c>
      <c r="B255" s="3" t="s">
        <v>19</v>
      </c>
      <c r="C255" s="4">
        <v>57</v>
      </c>
      <c r="D255" s="5">
        <v>419</v>
      </c>
      <c r="E255" s="4">
        <v>22</v>
      </c>
      <c r="F255" s="6">
        <f t="shared" si="12"/>
        <v>9218</v>
      </c>
      <c r="G255" s="6">
        <f t="shared" si="13"/>
        <v>23883</v>
      </c>
      <c r="H255" s="3" t="str">
        <f t="shared" si="14"/>
        <v>May</v>
      </c>
      <c r="I255" s="7" t="str">
        <f t="shared" si="15"/>
        <v>Summer</v>
      </c>
    </row>
    <row r="256" spans="1:9" x14ac:dyDescent="0.25">
      <c r="A256" s="16" t="s">
        <v>71</v>
      </c>
      <c r="B256" s="3" t="s">
        <v>26</v>
      </c>
      <c r="C256" s="4">
        <v>129</v>
      </c>
      <c r="D256" s="5">
        <v>950</v>
      </c>
      <c r="E256" s="4">
        <v>244</v>
      </c>
      <c r="F256" s="6">
        <f t="shared" si="12"/>
        <v>231800</v>
      </c>
      <c r="G256" s="6">
        <f t="shared" si="13"/>
        <v>122550</v>
      </c>
      <c r="H256" s="3" t="str">
        <f t="shared" si="14"/>
        <v>May</v>
      </c>
      <c r="I256" s="7" t="str">
        <f t="shared" si="15"/>
        <v>Summer</v>
      </c>
    </row>
    <row r="257" spans="1:9" x14ac:dyDescent="0.25">
      <c r="A257" s="16" t="s">
        <v>72</v>
      </c>
      <c r="B257" s="3" t="s">
        <v>22</v>
      </c>
      <c r="C257" s="4">
        <v>11</v>
      </c>
      <c r="D257" s="5">
        <v>582</v>
      </c>
      <c r="E257" s="4">
        <v>89</v>
      </c>
      <c r="F257" s="6">
        <f t="shared" si="12"/>
        <v>51798</v>
      </c>
      <c r="G257" s="6">
        <f t="shared" si="13"/>
        <v>6402</v>
      </c>
      <c r="H257" s="3" t="str">
        <f t="shared" si="14"/>
        <v>May</v>
      </c>
      <c r="I257" s="7" t="str">
        <f t="shared" si="15"/>
        <v>Summer</v>
      </c>
    </row>
    <row r="258" spans="1:9" x14ac:dyDescent="0.25">
      <c r="A258" s="16" t="s">
        <v>80</v>
      </c>
      <c r="B258" s="3" t="s">
        <v>26</v>
      </c>
      <c r="C258" s="4">
        <v>137</v>
      </c>
      <c r="D258" s="5">
        <v>1154</v>
      </c>
      <c r="E258" s="4">
        <v>92</v>
      </c>
      <c r="F258" s="6">
        <f t="shared" ref="F258:F321" si="16">E258 * D258</f>
        <v>106168</v>
      </c>
      <c r="G258" s="6">
        <f t="shared" ref="G258:G321" si="17">C258 * D258</f>
        <v>158098</v>
      </c>
      <c r="H258" s="3" t="str">
        <f t="shared" ref="H258:H321" si="18">TEXT(A258, "mmmm")</f>
        <v>May</v>
      </c>
      <c r="I258" s="7" t="str">
        <f t="shared" ref="I258:I321" si="19">IF(OR(MONTH(A258)=3, MONTH(A258)=4, MONTH(A258)=5), "Summer", IF(OR(MONTH(A258)=6, MONTH(A258)=7, MONTH(A258)=8, MONTH(A258)=9), "Monsoon", IF(OR(MONTH(A258)=10, MONTH(A258)=11), "Post-Monsoon","Winter")))</f>
        <v>Summer</v>
      </c>
    </row>
    <row r="259" spans="1:9" x14ac:dyDescent="0.25">
      <c r="A259" s="16" t="s">
        <v>85</v>
      </c>
      <c r="B259" s="3" t="s">
        <v>24</v>
      </c>
      <c r="C259" s="4">
        <v>190</v>
      </c>
      <c r="D259" s="5">
        <v>1340</v>
      </c>
      <c r="E259" s="4">
        <v>249</v>
      </c>
      <c r="F259" s="6">
        <f t="shared" si="16"/>
        <v>333660</v>
      </c>
      <c r="G259" s="6">
        <f t="shared" si="17"/>
        <v>254600</v>
      </c>
      <c r="H259" s="3" t="str">
        <f t="shared" si="18"/>
        <v>May</v>
      </c>
      <c r="I259" s="7" t="str">
        <f t="shared" si="19"/>
        <v>Summer</v>
      </c>
    </row>
    <row r="260" spans="1:9" x14ac:dyDescent="0.25">
      <c r="A260" s="16" t="s">
        <v>88</v>
      </c>
      <c r="B260" s="3" t="s">
        <v>24</v>
      </c>
      <c r="C260" s="4">
        <v>123</v>
      </c>
      <c r="D260" s="5">
        <v>1497</v>
      </c>
      <c r="E260" s="4">
        <v>192</v>
      </c>
      <c r="F260" s="6">
        <f t="shared" si="16"/>
        <v>287424</v>
      </c>
      <c r="G260" s="6">
        <f t="shared" si="17"/>
        <v>184131</v>
      </c>
      <c r="H260" s="3" t="str">
        <f t="shared" si="18"/>
        <v>May</v>
      </c>
      <c r="I260" s="7" t="str">
        <f t="shared" si="19"/>
        <v>Summer</v>
      </c>
    </row>
    <row r="261" spans="1:9" x14ac:dyDescent="0.25">
      <c r="A261" s="16" t="s">
        <v>43</v>
      </c>
      <c r="B261" s="3" t="s">
        <v>22</v>
      </c>
      <c r="C261" s="4">
        <v>149</v>
      </c>
      <c r="D261" s="5">
        <v>500</v>
      </c>
      <c r="E261" s="4">
        <v>149</v>
      </c>
      <c r="F261" s="6">
        <f t="shared" si="16"/>
        <v>74500</v>
      </c>
      <c r="G261" s="6">
        <f t="shared" si="17"/>
        <v>74500</v>
      </c>
      <c r="H261" s="3" t="str">
        <f t="shared" si="18"/>
        <v>May</v>
      </c>
      <c r="I261" s="7" t="str">
        <f t="shared" si="19"/>
        <v>Summer</v>
      </c>
    </row>
    <row r="262" spans="1:9" x14ac:dyDescent="0.25">
      <c r="A262" s="16" t="s">
        <v>88</v>
      </c>
      <c r="B262" s="3" t="s">
        <v>31</v>
      </c>
      <c r="C262" s="4">
        <v>42</v>
      </c>
      <c r="D262" s="5">
        <v>736</v>
      </c>
      <c r="E262" s="4">
        <v>111</v>
      </c>
      <c r="F262" s="6">
        <f t="shared" si="16"/>
        <v>81696</v>
      </c>
      <c r="G262" s="6">
        <f t="shared" si="17"/>
        <v>30912</v>
      </c>
      <c r="H262" s="3" t="str">
        <f t="shared" si="18"/>
        <v>May</v>
      </c>
      <c r="I262" s="7" t="str">
        <f t="shared" si="19"/>
        <v>Summer</v>
      </c>
    </row>
    <row r="263" spans="1:9" x14ac:dyDescent="0.25">
      <c r="A263" s="16" t="s">
        <v>118</v>
      </c>
      <c r="B263" s="3" t="s">
        <v>24</v>
      </c>
      <c r="C263" s="4">
        <v>200</v>
      </c>
      <c r="D263" s="5">
        <v>1343</v>
      </c>
      <c r="E263" s="4">
        <v>142</v>
      </c>
      <c r="F263" s="6">
        <f t="shared" si="16"/>
        <v>190706</v>
      </c>
      <c r="G263" s="6">
        <f t="shared" si="17"/>
        <v>268600</v>
      </c>
      <c r="H263" s="3" t="str">
        <f t="shared" si="18"/>
        <v>May</v>
      </c>
      <c r="I263" s="7" t="str">
        <f t="shared" si="19"/>
        <v>Summer</v>
      </c>
    </row>
    <row r="264" spans="1:9" x14ac:dyDescent="0.25">
      <c r="A264" s="16" t="s">
        <v>128</v>
      </c>
      <c r="B264" s="3" t="s">
        <v>22</v>
      </c>
      <c r="C264" s="4">
        <v>143</v>
      </c>
      <c r="D264" s="5">
        <v>529</v>
      </c>
      <c r="E264" s="4">
        <v>95</v>
      </c>
      <c r="F264" s="6">
        <f t="shared" si="16"/>
        <v>50255</v>
      </c>
      <c r="G264" s="6">
        <f t="shared" si="17"/>
        <v>75647</v>
      </c>
      <c r="H264" s="3" t="str">
        <f t="shared" si="18"/>
        <v>May</v>
      </c>
      <c r="I264" s="7" t="str">
        <f t="shared" si="19"/>
        <v>Summer</v>
      </c>
    </row>
    <row r="265" spans="1:9" x14ac:dyDescent="0.25">
      <c r="A265" s="16" t="s">
        <v>85</v>
      </c>
      <c r="B265" s="3" t="s">
        <v>22</v>
      </c>
      <c r="C265" s="4">
        <v>69</v>
      </c>
      <c r="D265" s="5">
        <v>545</v>
      </c>
      <c r="E265" s="4">
        <v>29</v>
      </c>
      <c r="F265" s="6">
        <f t="shared" si="16"/>
        <v>15805</v>
      </c>
      <c r="G265" s="6">
        <f t="shared" si="17"/>
        <v>37605</v>
      </c>
      <c r="H265" s="3" t="str">
        <f t="shared" si="18"/>
        <v>May</v>
      </c>
      <c r="I265" s="7" t="str">
        <f t="shared" si="19"/>
        <v>Summer</v>
      </c>
    </row>
    <row r="266" spans="1:9" x14ac:dyDescent="0.25">
      <c r="A266" s="16" t="s">
        <v>139</v>
      </c>
      <c r="B266" s="3" t="s">
        <v>26</v>
      </c>
      <c r="C266" s="4">
        <v>86</v>
      </c>
      <c r="D266" s="5">
        <v>579</v>
      </c>
      <c r="E266" s="4">
        <v>57</v>
      </c>
      <c r="F266" s="6">
        <f t="shared" si="16"/>
        <v>33003</v>
      </c>
      <c r="G266" s="6">
        <f t="shared" si="17"/>
        <v>49794</v>
      </c>
      <c r="H266" s="3" t="str">
        <f t="shared" si="18"/>
        <v>May</v>
      </c>
      <c r="I266" s="7" t="str">
        <f t="shared" si="19"/>
        <v>Summer</v>
      </c>
    </row>
    <row r="267" spans="1:9" x14ac:dyDescent="0.25">
      <c r="A267" s="16" t="s">
        <v>153</v>
      </c>
      <c r="B267" s="3" t="s">
        <v>31</v>
      </c>
      <c r="C267" s="4">
        <v>57</v>
      </c>
      <c r="D267" s="5">
        <v>1360</v>
      </c>
      <c r="E267" s="4">
        <v>47</v>
      </c>
      <c r="F267" s="6">
        <f t="shared" si="16"/>
        <v>63920</v>
      </c>
      <c r="G267" s="6">
        <f t="shared" si="17"/>
        <v>77520</v>
      </c>
      <c r="H267" s="3" t="str">
        <f t="shared" si="18"/>
        <v>May</v>
      </c>
      <c r="I267" s="7" t="str">
        <f t="shared" si="19"/>
        <v>Summer</v>
      </c>
    </row>
    <row r="268" spans="1:9" x14ac:dyDescent="0.25">
      <c r="A268" s="16" t="s">
        <v>161</v>
      </c>
      <c r="B268" s="3" t="s">
        <v>22</v>
      </c>
      <c r="C268" s="4">
        <v>98</v>
      </c>
      <c r="D268" s="5">
        <v>592</v>
      </c>
      <c r="E268" s="4">
        <v>58</v>
      </c>
      <c r="F268" s="6">
        <f t="shared" si="16"/>
        <v>34336</v>
      </c>
      <c r="G268" s="6">
        <f t="shared" si="17"/>
        <v>58016</v>
      </c>
      <c r="H268" s="3" t="str">
        <f t="shared" si="18"/>
        <v>May</v>
      </c>
      <c r="I268" s="7" t="str">
        <f t="shared" si="19"/>
        <v>Summer</v>
      </c>
    </row>
    <row r="269" spans="1:9" x14ac:dyDescent="0.25">
      <c r="A269" s="16" t="s">
        <v>88</v>
      </c>
      <c r="B269" s="3" t="s">
        <v>26</v>
      </c>
      <c r="C269" s="4">
        <v>195</v>
      </c>
      <c r="D269" s="5">
        <v>1037</v>
      </c>
      <c r="E269" s="4">
        <v>154</v>
      </c>
      <c r="F269" s="6">
        <f t="shared" si="16"/>
        <v>159698</v>
      </c>
      <c r="G269" s="6">
        <f t="shared" si="17"/>
        <v>202215</v>
      </c>
      <c r="H269" s="3" t="str">
        <f t="shared" si="18"/>
        <v>May</v>
      </c>
      <c r="I269" s="7" t="str">
        <f t="shared" si="19"/>
        <v>Summer</v>
      </c>
    </row>
    <row r="270" spans="1:9" x14ac:dyDescent="0.25">
      <c r="A270" s="16" t="s">
        <v>175</v>
      </c>
      <c r="B270" s="3" t="s">
        <v>26</v>
      </c>
      <c r="C270" s="4">
        <v>98</v>
      </c>
      <c r="D270" s="5">
        <v>426</v>
      </c>
      <c r="E270" s="4">
        <v>46</v>
      </c>
      <c r="F270" s="6">
        <f t="shared" si="16"/>
        <v>19596</v>
      </c>
      <c r="G270" s="6">
        <f t="shared" si="17"/>
        <v>41748</v>
      </c>
      <c r="H270" s="3" t="str">
        <f t="shared" si="18"/>
        <v>May</v>
      </c>
      <c r="I270" s="7" t="str">
        <f t="shared" si="19"/>
        <v>Summer</v>
      </c>
    </row>
    <row r="271" spans="1:9" x14ac:dyDescent="0.25">
      <c r="A271" s="16" t="s">
        <v>181</v>
      </c>
      <c r="B271" s="3" t="s">
        <v>19</v>
      </c>
      <c r="C271" s="4">
        <v>21</v>
      </c>
      <c r="D271" s="5">
        <v>618</v>
      </c>
      <c r="E271" s="4">
        <v>188</v>
      </c>
      <c r="F271" s="6">
        <f t="shared" si="16"/>
        <v>116184</v>
      </c>
      <c r="G271" s="6">
        <f t="shared" si="17"/>
        <v>12978</v>
      </c>
      <c r="H271" s="3" t="str">
        <f t="shared" si="18"/>
        <v>May</v>
      </c>
      <c r="I271" s="7" t="str">
        <f t="shared" si="19"/>
        <v>Summer</v>
      </c>
    </row>
    <row r="272" spans="1:9" x14ac:dyDescent="0.25">
      <c r="A272" s="16" t="s">
        <v>41</v>
      </c>
      <c r="B272" s="3" t="s">
        <v>22</v>
      </c>
      <c r="C272" s="4">
        <v>21</v>
      </c>
      <c r="D272" s="5">
        <v>967</v>
      </c>
      <c r="E272" s="4">
        <v>142</v>
      </c>
      <c r="F272" s="6">
        <f t="shared" si="16"/>
        <v>137314</v>
      </c>
      <c r="G272" s="6">
        <f t="shared" si="17"/>
        <v>20307</v>
      </c>
      <c r="H272" s="3" t="str">
        <f t="shared" si="18"/>
        <v>May</v>
      </c>
      <c r="I272" s="7" t="str">
        <f t="shared" si="19"/>
        <v>Summer</v>
      </c>
    </row>
    <row r="273" spans="1:9" x14ac:dyDescent="0.25">
      <c r="A273" s="16" t="s">
        <v>38</v>
      </c>
      <c r="B273" s="3" t="s">
        <v>19</v>
      </c>
      <c r="C273" s="4">
        <v>73</v>
      </c>
      <c r="D273" s="5">
        <v>1345</v>
      </c>
      <c r="E273" s="4">
        <v>142</v>
      </c>
      <c r="F273" s="6">
        <f t="shared" si="16"/>
        <v>190990</v>
      </c>
      <c r="G273" s="6">
        <f t="shared" si="17"/>
        <v>98185</v>
      </c>
      <c r="H273" s="3" t="str">
        <f t="shared" si="18"/>
        <v>May</v>
      </c>
      <c r="I273" s="7" t="str">
        <f t="shared" si="19"/>
        <v>Summer</v>
      </c>
    </row>
    <row r="274" spans="1:9" x14ac:dyDescent="0.25">
      <c r="A274" s="16" t="s">
        <v>230</v>
      </c>
      <c r="B274" s="3" t="s">
        <v>26</v>
      </c>
      <c r="C274" s="4">
        <v>174</v>
      </c>
      <c r="D274" s="5">
        <v>1484</v>
      </c>
      <c r="E274" s="4">
        <v>108</v>
      </c>
      <c r="F274" s="6">
        <f t="shared" si="16"/>
        <v>160272</v>
      </c>
      <c r="G274" s="6">
        <f t="shared" si="17"/>
        <v>258216</v>
      </c>
      <c r="H274" s="3" t="str">
        <f t="shared" si="18"/>
        <v>May</v>
      </c>
      <c r="I274" s="7" t="str">
        <f t="shared" si="19"/>
        <v>Summer</v>
      </c>
    </row>
    <row r="275" spans="1:9" x14ac:dyDescent="0.25">
      <c r="A275" s="16" t="s">
        <v>161</v>
      </c>
      <c r="B275" s="3" t="s">
        <v>19</v>
      </c>
      <c r="C275" s="4">
        <v>170</v>
      </c>
      <c r="D275" s="5">
        <v>478</v>
      </c>
      <c r="E275" s="4">
        <v>48</v>
      </c>
      <c r="F275" s="6">
        <f t="shared" si="16"/>
        <v>22944</v>
      </c>
      <c r="G275" s="6">
        <f t="shared" si="17"/>
        <v>81260</v>
      </c>
      <c r="H275" s="3" t="str">
        <f t="shared" si="18"/>
        <v>May</v>
      </c>
      <c r="I275" s="7" t="str">
        <f t="shared" si="19"/>
        <v>Summer</v>
      </c>
    </row>
    <row r="276" spans="1:9" x14ac:dyDescent="0.25">
      <c r="A276" s="16" t="s">
        <v>230</v>
      </c>
      <c r="B276" s="3" t="s">
        <v>22</v>
      </c>
      <c r="C276" s="4">
        <v>29</v>
      </c>
      <c r="D276" s="5">
        <v>257</v>
      </c>
      <c r="E276" s="4">
        <v>230</v>
      </c>
      <c r="F276" s="6">
        <f t="shared" si="16"/>
        <v>59110</v>
      </c>
      <c r="G276" s="6">
        <f t="shared" si="17"/>
        <v>7453</v>
      </c>
      <c r="H276" s="3" t="str">
        <f t="shared" si="18"/>
        <v>May</v>
      </c>
      <c r="I276" s="7" t="str">
        <f t="shared" si="19"/>
        <v>Summer</v>
      </c>
    </row>
    <row r="277" spans="1:9" x14ac:dyDescent="0.25">
      <c r="A277" s="16" t="s">
        <v>118</v>
      </c>
      <c r="B277" s="3" t="s">
        <v>26</v>
      </c>
      <c r="C277" s="4">
        <v>124</v>
      </c>
      <c r="D277" s="5">
        <v>1327</v>
      </c>
      <c r="E277" s="4">
        <v>108</v>
      </c>
      <c r="F277" s="6">
        <f t="shared" si="16"/>
        <v>143316</v>
      </c>
      <c r="G277" s="6">
        <f t="shared" si="17"/>
        <v>164548</v>
      </c>
      <c r="H277" s="3" t="str">
        <f t="shared" si="18"/>
        <v>May</v>
      </c>
      <c r="I277" s="7" t="str">
        <f t="shared" si="19"/>
        <v>Summer</v>
      </c>
    </row>
    <row r="278" spans="1:9" x14ac:dyDescent="0.25">
      <c r="A278" s="16" t="s">
        <v>80</v>
      </c>
      <c r="B278" s="3" t="s">
        <v>19</v>
      </c>
      <c r="C278" s="4">
        <v>170</v>
      </c>
      <c r="D278" s="5">
        <v>806</v>
      </c>
      <c r="E278" s="4">
        <v>51</v>
      </c>
      <c r="F278" s="6">
        <f t="shared" si="16"/>
        <v>41106</v>
      </c>
      <c r="G278" s="6">
        <f t="shared" si="17"/>
        <v>137020</v>
      </c>
      <c r="H278" s="3" t="str">
        <f t="shared" si="18"/>
        <v>May</v>
      </c>
      <c r="I278" s="7" t="str">
        <f t="shared" si="19"/>
        <v>Summer</v>
      </c>
    </row>
    <row r="279" spans="1:9" x14ac:dyDescent="0.25">
      <c r="A279" s="16" t="s">
        <v>85</v>
      </c>
      <c r="B279" s="3" t="s">
        <v>26</v>
      </c>
      <c r="C279" s="4">
        <v>142</v>
      </c>
      <c r="D279" s="5">
        <v>908</v>
      </c>
      <c r="E279" s="4">
        <v>245</v>
      </c>
      <c r="F279" s="6">
        <f t="shared" si="16"/>
        <v>222460</v>
      </c>
      <c r="G279" s="6">
        <f t="shared" si="17"/>
        <v>128936</v>
      </c>
      <c r="H279" s="3" t="str">
        <f t="shared" si="18"/>
        <v>May</v>
      </c>
      <c r="I279" s="7" t="str">
        <f t="shared" si="19"/>
        <v>Summer</v>
      </c>
    </row>
    <row r="280" spans="1:9" x14ac:dyDescent="0.25">
      <c r="A280" s="16" t="s">
        <v>175</v>
      </c>
      <c r="B280" s="3" t="s">
        <v>19</v>
      </c>
      <c r="C280" s="4">
        <v>13</v>
      </c>
      <c r="D280" s="5">
        <v>945</v>
      </c>
      <c r="E280" s="4">
        <v>190</v>
      </c>
      <c r="F280" s="6">
        <f t="shared" si="16"/>
        <v>179550</v>
      </c>
      <c r="G280" s="6">
        <f t="shared" si="17"/>
        <v>12285</v>
      </c>
      <c r="H280" s="3" t="str">
        <f t="shared" si="18"/>
        <v>May</v>
      </c>
      <c r="I280" s="7" t="str">
        <f t="shared" si="19"/>
        <v>Summer</v>
      </c>
    </row>
    <row r="281" spans="1:9" x14ac:dyDescent="0.25">
      <c r="A281" s="16" t="s">
        <v>71</v>
      </c>
      <c r="B281" s="3" t="s">
        <v>26</v>
      </c>
      <c r="C281" s="4">
        <v>22</v>
      </c>
      <c r="D281" s="5">
        <v>770</v>
      </c>
      <c r="E281" s="4">
        <v>72</v>
      </c>
      <c r="F281" s="6">
        <f t="shared" si="16"/>
        <v>55440</v>
      </c>
      <c r="G281" s="6">
        <f t="shared" si="17"/>
        <v>16940</v>
      </c>
      <c r="H281" s="3" t="str">
        <f t="shared" si="18"/>
        <v>May</v>
      </c>
      <c r="I281" s="7" t="str">
        <f t="shared" si="19"/>
        <v>Summer</v>
      </c>
    </row>
    <row r="282" spans="1:9" x14ac:dyDescent="0.25">
      <c r="A282" s="16" t="s">
        <v>230</v>
      </c>
      <c r="B282" s="3" t="s">
        <v>26</v>
      </c>
      <c r="C282" s="4">
        <v>184</v>
      </c>
      <c r="D282" s="5">
        <v>1181</v>
      </c>
      <c r="E282" s="4">
        <v>105</v>
      </c>
      <c r="F282" s="6">
        <f t="shared" si="16"/>
        <v>124005</v>
      </c>
      <c r="G282" s="6">
        <f t="shared" si="17"/>
        <v>217304</v>
      </c>
      <c r="H282" s="3" t="str">
        <f t="shared" si="18"/>
        <v>May</v>
      </c>
      <c r="I282" s="7" t="str">
        <f t="shared" si="19"/>
        <v>Summer</v>
      </c>
    </row>
    <row r="283" spans="1:9" x14ac:dyDescent="0.25">
      <c r="A283" s="16" t="s">
        <v>181</v>
      </c>
      <c r="B283" s="3" t="s">
        <v>19</v>
      </c>
      <c r="C283" s="4">
        <v>87</v>
      </c>
      <c r="D283" s="5">
        <v>455</v>
      </c>
      <c r="E283" s="4">
        <v>79</v>
      </c>
      <c r="F283" s="6">
        <f t="shared" si="16"/>
        <v>35945</v>
      </c>
      <c r="G283" s="6">
        <f t="shared" si="17"/>
        <v>39585</v>
      </c>
      <c r="H283" s="3" t="str">
        <f t="shared" si="18"/>
        <v>May</v>
      </c>
      <c r="I283" s="7" t="str">
        <f t="shared" si="19"/>
        <v>Summer</v>
      </c>
    </row>
    <row r="284" spans="1:9" x14ac:dyDescent="0.25">
      <c r="A284" s="16" t="s">
        <v>253</v>
      </c>
      <c r="B284" s="3" t="s">
        <v>31</v>
      </c>
      <c r="C284" s="4">
        <v>79</v>
      </c>
      <c r="D284" s="5">
        <v>1498</v>
      </c>
      <c r="E284" s="4">
        <v>164</v>
      </c>
      <c r="F284" s="6">
        <f t="shared" si="16"/>
        <v>245672</v>
      </c>
      <c r="G284" s="6">
        <f t="shared" si="17"/>
        <v>118342</v>
      </c>
      <c r="H284" s="3" t="str">
        <f t="shared" si="18"/>
        <v>May</v>
      </c>
      <c r="I284" s="7" t="str">
        <f t="shared" si="19"/>
        <v>Summer</v>
      </c>
    </row>
    <row r="285" spans="1:9" x14ac:dyDescent="0.25">
      <c r="A285" s="16" t="s">
        <v>128</v>
      </c>
      <c r="B285" s="3" t="s">
        <v>26</v>
      </c>
      <c r="C285" s="4">
        <v>19</v>
      </c>
      <c r="D285" s="5">
        <v>1286</v>
      </c>
      <c r="E285" s="4">
        <v>248</v>
      </c>
      <c r="F285" s="6">
        <f t="shared" si="16"/>
        <v>318928</v>
      </c>
      <c r="G285" s="6">
        <f t="shared" si="17"/>
        <v>24434</v>
      </c>
      <c r="H285" s="3" t="str">
        <f t="shared" si="18"/>
        <v>May</v>
      </c>
      <c r="I285" s="7" t="str">
        <f t="shared" si="19"/>
        <v>Summer</v>
      </c>
    </row>
    <row r="286" spans="1:9" x14ac:dyDescent="0.25">
      <c r="A286" s="16" t="s">
        <v>253</v>
      </c>
      <c r="B286" s="3" t="s">
        <v>22</v>
      </c>
      <c r="C286" s="4">
        <v>83</v>
      </c>
      <c r="D286" s="5">
        <v>240</v>
      </c>
      <c r="E286" s="4">
        <v>28</v>
      </c>
      <c r="F286" s="6">
        <f t="shared" si="16"/>
        <v>6720</v>
      </c>
      <c r="G286" s="6">
        <f t="shared" si="17"/>
        <v>19920</v>
      </c>
      <c r="H286" s="3" t="str">
        <f t="shared" si="18"/>
        <v>May</v>
      </c>
      <c r="I286" s="7" t="str">
        <f t="shared" si="19"/>
        <v>Summer</v>
      </c>
    </row>
    <row r="287" spans="1:9" x14ac:dyDescent="0.25">
      <c r="A287" s="16" t="s">
        <v>263</v>
      </c>
      <c r="B287" s="3" t="s">
        <v>22</v>
      </c>
      <c r="C287" s="4">
        <v>11</v>
      </c>
      <c r="D287" s="5">
        <v>740</v>
      </c>
      <c r="E287" s="4">
        <v>46</v>
      </c>
      <c r="F287" s="6">
        <f t="shared" si="16"/>
        <v>34040</v>
      </c>
      <c r="G287" s="6">
        <f t="shared" si="17"/>
        <v>8140</v>
      </c>
      <c r="H287" s="3" t="str">
        <f t="shared" si="18"/>
        <v>May</v>
      </c>
      <c r="I287" s="7" t="str">
        <f t="shared" si="19"/>
        <v>Summer</v>
      </c>
    </row>
    <row r="288" spans="1:9" x14ac:dyDescent="0.25">
      <c r="A288" s="16" t="s">
        <v>118</v>
      </c>
      <c r="B288" s="3" t="s">
        <v>24</v>
      </c>
      <c r="C288" s="4">
        <v>44</v>
      </c>
      <c r="D288" s="5">
        <v>1141</v>
      </c>
      <c r="E288" s="4">
        <v>78</v>
      </c>
      <c r="F288" s="6">
        <f t="shared" si="16"/>
        <v>88998</v>
      </c>
      <c r="G288" s="6">
        <f t="shared" si="17"/>
        <v>50204</v>
      </c>
      <c r="H288" s="3" t="str">
        <f t="shared" si="18"/>
        <v>May</v>
      </c>
      <c r="I288" s="7" t="str">
        <f t="shared" si="19"/>
        <v>Summer</v>
      </c>
    </row>
    <row r="289" spans="1:9" x14ac:dyDescent="0.25">
      <c r="A289" s="16" t="s">
        <v>118</v>
      </c>
      <c r="B289" s="3" t="s">
        <v>19</v>
      </c>
      <c r="C289" s="4">
        <v>49</v>
      </c>
      <c r="D289" s="5">
        <v>285</v>
      </c>
      <c r="E289" s="4">
        <v>66</v>
      </c>
      <c r="F289" s="6">
        <f t="shared" si="16"/>
        <v>18810</v>
      </c>
      <c r="G289" s="6">
        <f t="shared" si="17"/>
        <v>13965</v>
      </c>
      <c r="H289" s="3" t="str">
        <f t="shared" si="18"/>
        <v>May</v>
      </c>
      <c r="I289" s="7" t="str">
        <f t="shared" si="19"/>
        <v>Summer</v>
      </c>
    </row>
    <row r="290" spans="1:9" x14ac:dyDescent="0.25">
      <c r="A290" s="16" t="s">
        <v>118</v>
      </c>
      <c r="B290" s="3" t="s">
        <v>22</v>
      </c>
      <c r="C290" s="4">
        <v>126</v>
      </c>
      <c r="D290" s="5">
        <v>896</v>
      </c>
      <c r="E290" s="4">
        <v>54</v>
      </c>
      <c r="F290" s="6">
        <f t="shared" si="16"/>
        <v>48384</v>
      </c>
      <c r="G290" s="6">
        <f t="shared" si="17"/>
        <v>112896</v>
      </c>
      <c r="H290" s="3" t="str">
        <f t="shared" si="18"/>
        <v>May</v>
      </c>
      <c r="I290" s="7" t="str">
        <f t="shared" si="19"/>
        <v>Summer</v>
      </c>
    </row>
    <row r="291" spans="1:9" x14ac:dyDescent="0.25">
      <c r="A291" s="16" t="s">
        <v>273</v>
      </c>
      <c r="B291" s="3" t="s">
        <v>19</v>
      </c>
      <c r="C291" s="4">
        <v>24</v>
      </c>
      <c r="D291" s="5">
        <v>948</v>
      </c>
      <c r="E291" s="4">
        <v>276</v>
      </c>
      <c r="F291" s="6">
        <f t="shared" si="16"/>
        <v>261648</v>
      </c>
      <c r="G291" s="6">
        <f t="shared" si="17"/>
        <v>22752</v>
      </c>
      <c r="H291" s="3" t="str">
        <f t="shared" si="18"/>
        <v>May</v>
      </c>
      <c r="I291" s="7" t="str">
        <f t="shared" si="19"/>
        <v>Summer</v>
      </c>
    </row>
    <row r="292" spans="1:9" x14ac:dyDescent="0.25">
      <c r="A292" s="16" t="s">
        <v>280</v>
      </c>
      <c r="B292" s="3" t="s">
        <v>19</v>
      </c>
      <c r="C292" s="4">
        <v>143</v>
      </c>
      <c r="D292" s="5">
        <v>1252</v>
      </c>
      <c r="E292" s="4">
        <v>283</v>
      </c>
      <c r="F292" s="6">
        <f t="shared" si="16"/>
        <v>354316</v>
      </c>
      <c r="G292" s="6">
        <f t="shared" si="17"/>
        <v>179036</v>
      </c>
      <c r="H292" s="3" t="str">
        <f t="shared" si="18"/>
        <v>May</v>
      </c>
      <c r="I292" s="7" t="str">
        <f t="shared" si="19"/>
        <v>Summer</v>
      </c>
    </row>
    <row r="293" spans="1:9" x14ac:dyDescent="0.25">
      <c r="A293" s="16" t="s">
        <v>71</v>
      </c>
      <c r="B293" s="3" t="s">
        <v>22</v>
      </c>
      <c r="C293" s="4">
        <v>165</v>
      </c>
      <c r="D293" s="5">
        <v>435</v>
      </c>
      <c r="E293" s="4">
        <v>203</v>
      </c>
      <c r="F293" s="6">
        <f t="shared" si="16"/>
        <v>88305</v>
      </c>
      <c r="G293" s="6">
        <f t="shared" si="17"/>
        <v>71775</v>
      </c>
      <c r="H293" s="3" t="str">
        <f t="shared" si="18"/>
        <v>May</v>
      </c>
      <c r="I293" s="7" t="str">
        <f t="shared" si="19"/>
        <v>Summer</v>
      </c>
    </row>
    <row r="294" spans="1:9" x14ac:dyDescent="0.25">
      <c r="A294" s="16" t="s">
        <v>181</v>
      </c>
      <c r="B294" s="3" t="s">
        <v>26</v>
      </c>
      <c r="C294" s="4">
        <v>192</v>
      </c>
      <c r="D294" s="5">
        <v>1262</v>
      </c>
      <c r="E294" s="4">
        <v>115</v>
      </c>
      <c r="F294" s="6">
        <f t="shared" si="16"/>
        <v>145130</v>
      </c>
      <c r="G294" s="6">
        <f t="shared" si="17"/>
        <v>242304</v>
      </c>
      <c r="H294" s="3" t="str">
        <f t="shared" si="18"/>
        <v>May</v>
      </c>
      <c r="I294" s="7" t="str">
        <f t="shared" si="19"/>
        <v>Summer</v>
      </c>
    </row>
    <row r="295" spans="1:9" x14ac:dyDescent="0.25">
      <c r="A295" s="16" t="s">
        <v>128</v>
      </c>
      <c r="B295" s="3" t="s">
        <v>31</v>
      </c>
      <c r="C295" s="4">
        <v>156</v>
      </c>
      <c r="D295" s="5">
        <v>1038</v>
      </c>
      <c r="E295" s="4">
        <v>130</v>
      </c>
      <c r="F295" s="6">
        <f t="shared" si="16"/>
        <v>134940</v>
      </c>
      <c r="G295" s="6">
        <f t="shared" si="17"/>
        <v>161928</v>
      </c>
      <c r="H295" s="3" t="str">
        <f t="shared" si="18"/>
        <v>May</v>
      </c>
      <c r="I295" s="7" t="str">
        <f t="shared" si="19"/>
        <v>Summer</v>
      </c>
    </row>
    <row r="296" spans="1:9" x14ac:dyDescent="0.25">
      <c r="A296" s="16" t="s">
        <v>289</v>
      </c>
      <c r="B296" s="3" t="s">
        <v>26</v>
      </c>
      <c r="C296" s="4">
        <v>196</v>
      </c>
      <c r="D296" s="5">
        <v>1114</v>
      </c>
      <c r="E296" s="4">
        <v>64</v>
      </c>
      <c r="F296" s="6">
        <f t="shared" si="16"/>
        <v>71296</v>
      </c>
      <c r="G296" s="6">
        <f t="shared" si="17"/>
        <v>218344</v>
      </c>
      <c r="H296" s="3" t="str">
        <f t="shared" si="18"/>
        <v>May</v>
      </c>
      <c r="I296" s="7" t="str">
        <f t="shared" si="19"/>
        <v>Summer</v>
      </c>
    </row>
    <row r="297" spans="1:9" x14ac:dyDescent="0.25">
      <c r="A297" s="16" t="s">
        <v>290</v>
      </c>
      <c r="B297" s="3" t="s">
        <v>19</v>
      </c>
      <c r="C297" s="4">
        <v>20</v>
      </c>
      <c r="D297" s="5">
        <v>252</v>
      </c>
      <c r="E297" s="4">
        <v>86</v>
      </c>
      <c r="F297" s="6">
        <f t="shared" si="16"/>
        <v>21672</v>
      </c>
      <c r="G297" s="6">
        <f t="shared" si="17"/>
        <v>5040</v>
      </c>
      <c r="H297" s="3" t="str">
        <f t="shared" si="18"/>
        <v>May</v>
      </c>
      <c r="I297" s="7" t="str">
        <f t="shared" si="19"/>
        <v>Summer</v>
      </c>
    </row>
    <row r="298" spans="1:9" x14ac:dyDescent="0.25">
      <c r="A298" s="16" t="s">
        <v>263</v>
      </c>
      <c r="B298" s="3" t="s">
        <v>31</v>
      </c>
      <c r="C298" s="4">
        <v>29</v>
      </c>
      <c r="D298" s="5">
        <v>1391</v>
      </c>
      <c r="E298" s="4">
        <v>212</v>
      </c>
      <c r="F298" s="6">
        <f t="shared" si="16"/>
        <v>294892</v>
      </c>
      <c r="G298" s="6">
        <f t="shared" si="17"/>
        <v>40339</v>
      </c>
      <c r="H298" s="3" t="str">
        <f t="shared" si="18"/>
        <v>May</v>
      </c>
      <c r="I298" s="7" t="str">
        <f t="shared" si="19"/>
        <v>Summer</v>
      </c>
    </row>
    <row r="299" spans="1:9" x14ac:dyDescent="0.25">
      <c r="A299" s="16" t="s">
        <v>289</v>
      </c>
      <c r="B299" s="3" t="s">
        <v>31</v>
      </c>
      <c r="C299" s="4">
        <v>98</v>
      </c>
      <c r="D299" s="5">
        <v>1064</v>
      </c>
      <c r="E299" s="4">
        <v>111</v>
      </c>
      <c r="F299" s="6">
        <f t="shared" si="16"/>
        <v>118104</v>
      </c>
      <c r="G299" s="6">
        <f t="shared" si="17"/>
        <v>104272</v>
      </c>
      <c r="H299" s="3" t="str">
        <f t="shared" si="18"/>
        <v>May</v>
      </c>
      <c r="I299" s="7" t="str">
        <f t="shared" si="19"/>
        <v>Summer</v>
      </c>
    </row>
    <row r="300" spans="1:9" x14ac:dyDescent="0.25">
      <c r="A300" s="16" t="s">
        <v>295</v>
      </c>
      <c r="B300" s="3" t="s">
        <v>19</v>
      </c>
      <c r="C300" s="4">
        <v>55</v>
      </c>
      <c r="D300" s="5">
        <v>679</v>
      </c>
      <c r="E300" s="4">
        <v>140</v>
      </c>
      <c r="F300" s="6">
        <f t="shared" si="16"/>
        <v>95060</v>
      </c>
      <c r="G300" s="6">
        <f t="shared" si="17"/>
        <v>37345</v>
      </c>
      <c r="H300" s="3" t="str">
        <f t="shared" si="18"/>
        <v>May</v>
      </c>
      <c r="I300" s="7" t="str">
        <f t="shared" si="19"/>
        <v>Summer</v>
      </c>
    </row>
    <row r="301" spans="1:9" x14ac:dyDescent="0.25">
      <c r="A301" s="16" t="s">
        <v>80</v>
      </c>
      <c r="B301" s="3" t="s">
        <v>22</v>
      </c>
      <c r="C301" s="4">
        <v>127</v>
      </c>
      <c r="D301" s="5">
        <v>1277</v>
      </c>
      <c r="E301" s="4">
        <v>126</v>
      </c>
      <c r="F301" s="6">
        <f t="shared" si="16"/>
        <v>160902</v>
      </c>
      <c r="G301" s="6">
        <f t="shared" si="17"/>
        <v>162179</v>
      </c>
      <c r="H301" s="3" t="str">
        <f t="shared" si="18"/>
        <v>May</v>
      </c>
      <c r="I301" s="7" t="str">
        <f t="shared" si="19"/>
        <v>Summer</v>
      </c>
    </row>
    <row r="302" spans="1:9" x14ac:dyDescent="0.25">
      <c r="A302" s="16" t="s">
        <v>290</v>
      </c>
      <c r="B302" s="3" t="s">
        <v>22</v>
      </c>
      <c r="C302" s="4">
        <v>67</v>
      </c>
      <c r="D302" s="5">
        <v>1290</v>
      </c>
      <c r="E302" s="4">
        <v>234</v>
      </c>
      <c r="F302" s="6">
        <f t="shared" si="16"/>
        <v>301860</v>
      </c>
      <c r="G302" s="6">
        <f t="shared" si="17"/>
        <v>86430</v>
      </c>
      <c r="H302" s="3" t="str">
        <f t="shared" si="18"/>
        <v>May</v>
      </c>
      <c r="I302" s="7" t="str">
        <f t="shared" si="19"/>
        <v>Summer</v>
      </c>
    </row>
    <row r="303" spans="1:9" x14ac:dyDescent="0.25">
      <c r="A303" s="16" t="s">
        <v>161</v>
      </c>
      <c r="B303" s="3" t="s">
        <v>19</v>
      </c>
      <c r="C303" s="4">
        <v>90</v>
      </c>
      <c r="D303" s="5">
        <v>563</v>
      </c>
      <c r="E303" s="4">
        <v>244</v>
      </c>
      <c r="F303" s="6">
        <f t="shared" si="16"/>
        <v>137372</v>
      </c>
      <c r="G303" s="6">
        <f t="shared" si="17"/>
        <v>50670</v>
      </c>
      <c r="H303" s="3" t="str">
        <f t="shared" si="18"/>
        <v>May</v>
      </c>
      <c r="I303" s="7" t="str">
        <f t="shared" si="19"/>
        <v>Summer</v>
      </c>
    </row>
    <row r="304" spans="1:9" x14ac:dyDescent="0.25">
      <c r="A304" s="16" t="s">
        <v>71</v>
      </c>
      <c r="B304" s="3" t="s">
        <v>24</v>
      </c>
      <c r="C304" s="4">
        <v>169</v>
      </c>
      <c r="D304" s="5">
        <v>986</v>
      </c>
      <c r="E304" s="4">
        <v>275</v>
      </c>
      <c r="F304" s="6">
        <f t="shared" si="16"/>
        <v>271150</v>
      </c>
      <c r="G304" s="6">
        <f t="shared" si="17"/>
        <v>166634</v>
      </c>
      <c r="H304" s="3" t="str">
        <f t="shared" si="18"/>
        <v>May</v>
      </c>
      <c r="I304" s="7" t="str">
        <f t="shared" si="19"/>
        <v>Summer</v>
      </c>
    </row>
    <row r="305" spans="1:9" x14ac:dyDescent="0.25">
      <c r="A305" s="16" t="s">
        <v>304</v>
      </c>
      <c r="B305" s="3" t="s">
        <v>19</v>
      </c>
      <c r="C305" s="4">
        <v>69</v>
      </c>
      <c r="D305" s="5">
        <v>1468</v>
      </c>
      <c r="E305" s="4">
        <v>298</v>
      </c>
      <c r="F305" s="6">
        <f t="shared" si="16"/>
        <v>437464</v>
      </c>
      <c r="G305" s="6">
        <f t="shared" si="17"/>
        <v>101292</v>
      </c>
      <c r="H305" s="3" t="str">
        <f t="shared" si="18"/>
        <v>May</v>
      </c>
      <c r="I305" s="7" t="str">
        <f t="shared" si="19"/>
        <v>Summer</v>
      </c>
    </row>
    <row r="306" spans="1:9" x14ac:dyDescent="0.25">
      <c r="A306" s="16" t="s">
        <v>305</v>
      </c>
      <c r="B306" s="3" t="s">
        <v>26</v>
      </c>
      <c r="C306" s="4">
        <v>142</v>
      </c>
      <c r="D306" s="5">
        <v>234</v>
      </c>
      <c r="E306" s="4">
        <v>119</v>
      </c>
      <c r="F306" s="6">
        <f t="shared" si="16"/>
        <v>27846</v>
      </c>
      <c r="G306" s="6">
        <f t="shared" si="17"/>
        <v>33228</v>
      </c>
      <c r="H306" s="3" t="str">
        <f t="shared" si="18"/>
        <v>May</v>
      </c>
      <c r="I306" s="7" t="str">
        <f t="shared" si="19"/>
        <v>Summer</v>
      </c>
    </row>
    <row r="307" spans="1:9" x14ac:dyDescent="0.25">
      <c r="A307" s="16" t="s">
        <v>295</v>
      </c>
      <c r="B307" s="3" t="s">
        <v>31</v>
      </c>
      <c r="C307" s="4">
        <v>132</v>
      </c>
      <c r="D307" s="5">
        <v>886</v>
      </c>
      <c r="E307" s="4">
        <v>152</v>
      </c>
      <c r="F307" s="6">
        <f t="shared" si="16"/>
        <v>134672</v>
      </c>
      <c r="G307" s="6">
        <f t="shared" si="17"/>
        <v>116952</v>
      </c>
      <c r="H307" s="3" t="str">
        <f t="shared" si="18"/>
        <v>May</v>
      </c>
      <c r="I307" s="7" t="str">
        <f t="shared" si="19"/>
        <v>Summer</v>
      </c>
    </row>
    <row r="308" spans="1:9" x14ac:dyDescent="0.25">
      <c r="A308" s="16" t="s">
        <v>71</v>
      </c>
      <c r="B308" s="3" t="s">
        <v>19</v>
      </c>
      <c r="C308" s="4">
        <v>83</v>
      </c>
      <c r="D308" s="5">
        <v>1273</v>
      </c>
      <c r="E308" s="4">
        <v>89</v>
      </c>
      <c r="F308" s="6">
        <f t="shared" si="16"/>
        <v>113297</v>
      </c>
      <c r="G308" s="6">
        <f t="shared" si="17"/>
        <v>105659</v>
      </c>
      <c r="H308" s="3" t="str">
        <f t="shared" si="18"/>
        <v>May</v>
      </c>
      <c r="I308" s="7" t="str">
        <f t="shared" si="19"/>
        <v>Summer</v>
      </c>
    </row>
    <row r="309" spans="1:9" x14ac:dyDescent="0.25">
      <c r="A309" s="16" t="s">
        <v>85</v>
      </c>
      <c r="B309" s="3" t="s">
        <v>22</v>
      </c>
      <c r="C309" s="4">
        <v>103</v>
      </c>
      <c r="D309" s="5">
        <v>1269</v>
      </c>
      <c r="E309" s="4">
        <v>240</v>
      </c>
      <c r="F309" s="6">
        <f t="shared" si="16"/>
        <v>304560</v>
      </c>
      <c r="G309" s="6">
        <f t="shared" si="17"/>
        <v>130707</v>
      </c>
      <c r="H309" s="3" t="str">
        <f t="shared" si="18"/>
        <v>May</v>
      </c>
      <c r="I309" s="7" t="str">
        <f t="shared" si="19"/>
        <v>Summer</v>
      </c>
    </row>
    <row r="310" spans="1:9" x14ac:dyDescent="0.25">
      <c r="A310" s="16" t="s">
        <v>290</v>
      </c>
      <c r="B310" s="3" t="s">
        <v>19</v>
      </c>
      <c r="C310" s="4">
        <v>140</v>
      </c>
      <c r="D310" s="5">
        <v>1415</v>
      </c>
      <c r="E310" s="4">
        <v>167</v>
      </c>
      <c r="F310" s="6">
        <f t="shared" si="16"/>
        <v>236305</v>
      </c>
      <c r="G310" s="6">
        <f t="shared" si="17"/>
        <v>198100</v>
      </c>
      <c r="H310" s="3" t="str">
        <f t="shared" si="18"/>
        <v>May</v>
      </c>
      <c r="I310" s="7" t="str">
        <f t="shared" si="19"/>
        <v>Summer</v>
      </c>
    </row>
    <row r="311" spans="1:9" x14ac:dyDescent="0.25">
      <c r="A311" s="16" t="s">
        <v>321</v>
      </c>
      <c r="B311" s="3" t="s">
        <v>31</v>
      </c>
      <c r="C311" s="4">
        <v>134</v>
      </c>
      <c r="D311" s="5">
        <v>368</v>
      </c>
      <c r="E311" s="4">
        <v>299</v>
      </c>
      <c r="F311" s="6">
        <f t="shared" si="16"/>
        <v>110032</v>
      </c>
      <c r="G311" s="6">
        <f t="shared" si="17"/>
        <v>49312</v>
      </c>
      <c r="H311" s="3" t="str">
        <f t="shared" si="18"/>
        <v>May</v>
      </c>
      <c r="I311" s="7" t="str">
        <f t="shared" si="19"/>
        <v>Summer</v>
      </c>
    </row>
    <row r="312" spans="1:9" x14ac:dyDescent="0.25">
      <c r="A312" s="16" t="s">
        <v>305</v>
      </c>
      <c r="B312" s="3" t="s">
        <v>19</v>
      </c>
      <c r="C312" s="4">
        <v>26</v>
      </c>
      <c r="D312" s="5">
        <v>462</v>
      </c>
      <c r="E312" s="4">
        <v>184</v>
      </c>
      <c r="F312" s="6">
        <f t="shared" si="16"/>
        <v>85008</v>
      </c>
      <c r="G312" s="6">
        <f t="shared" si="17"/>
        <v>12012</v>
      </c>
      <c r="H312" s="3" t="str">
        <f t="shared" si="18"/>
        <v>May</v>
      </c>
      <c r="I312" s="7" t="str">
        <f t="shared" si="19"/>
        <v>Summer</v>
      </c>
    </row>
    <row r="313" spans="1:9" x14ac:dyDescent="0.25">
      <c r="A313" s="16" t="s">
        <v>329</v>
      </c>
      <c r="B313" s="3" t="s">
        <v>26</v>
      </c>
      <c r="C313" s="4">
        <v>64</v>
      </c>
      <c r="D313" s="5">
        <v>258</v>
      </c>
      <c r="E313" s="4">
        <v>243</v>
      </c>
      <c r="F313" s="6">
        <f t="shared" si="16"/>
        <v>62694</v>
      </c>
      <c r="G313" s="6">
        <f t="shared" si="17"/>
        <v>16512</v>
      </c>
      <c r="H313" s="3" t="str">
        <f t="shared" si="18"/>
        <v>May</v>
      </c>
      <c r="I313" s="7" t="str">
        <f t="shared" si="19"/>
        <v>Summer</v>
      </c>
    </row>
    <row r="314" spans="1:9" x14ac:dyDescent="0.25">
      <c r="A314" s="16" t="s">
        <v>330</v>
      </c>
      <c r="B314" s="3" t="s">
        <v>19</v>
      </c>
      <c r="C314" s="4">
        <v>57</v>
      </c>
      <c r="D314" s="5">
        <v>421</v>
      </c>
      <c r="E314" s="4">
        <v>155</v>
      </c>
      <c r="F314" s="6">
        <f t="shared" si="16"/>
        <v>65255</v>
      </c>
      <c r="G314" s="6">
        <f t="shared" si="17"/>
        <v>23997</v>
      </c>
      <c r="H314" s="3" t="str">
        <f t="shared" si="18"/>
        <v>May</v>
      </c>
      <c r="I314" s="7" t="str">
        <f t="shared" si="19"/>
        <v>Summer</v>
      </c>
    </row>
    <row r="315" spans="1:9" x14ac:dyDescent="0.25">
      <c r="A315" s="16" t="s">
        <v>43</v>
      </c>
      <c r="B315" s="3" t="s">
        <v>22</v>
      </c>
      <c r="C315" s="4">
        <v>75</v>
      </c>
      <c r="D315" s="5">
        <v>392</v>
      </c>
      <c r="E315" s="4">
        <v>147</v>
      </c>
      <c r="F315" s="6">
        <f t="shared" si="16"/>
        <v>57624</v>
      </c>
      <c r="G315" s="6">
        <f t="shared" si="17"/>
        <v>29400</v>
      </c>
      <c r="H315" s="3" t="str">
        <f t="shared" si="18"/>
        <v>May</v>
      </c>
      <c r="I315" s="7" t="str">
        <f t="shared" si="19"/>
        <v>Summer</v>
      </c>
    </row>
    <row r="316" spans="1:9" x14ac:dyDescent="0.25">
      <c r="A316" s="16" t="s">
        <v>305</v>
      </c>
      <c r="B316" s="3" t="s">
        <v>19</v>
      </c>
      <c r="C316" s="4">
        <v>10</v>
      </c>
      <c r="D316" s="5">
        <v>1204</v>
      </c>
      <c r="E316" s="4">
        <v>259</v>
      </c>
      <c r="F316" s="6">
        <f t="shared" si="16"/>
        <v>311836</v>
      </c>
      <c r="G316" s="6">
        <f t="shared" si="17"/>
        <v>12040</v>
      </c>
      <c r="H316" s="3" t="str">
        <f t="shared" si="18"/>
        <v>May</v>
      </c>
      <c r="I316" s="7" t="str">
        <f t="shared" si="19"/>
        <v>Summer</v>
      </c>
    </row>
    <row r="317" spans="1:9" x14ac:dyDescent="0.25">
      <c r="A317" s="16" t="s">
        <v>263</v>
      </c>
      <c r="B317" s="3" t="s">
        <v>19</v>
      </c>
      <c r="C317" s="4">
        <v>200</v>
      </c>
      <c r="D317" s="5">
        <v>488</v>
      </c>
      <c r="E317" s="4">
        <v>250</v>
      </c>
      <c r="F317" s="6">
        <f t="shared" si="16"/>
        <v>122000</v>
      </c>
      <c r="G317" s="6">
        <f t="shared" si="17"/>
        <v>97600</v>
      </c>
      <c r="H317" s="3" t="str">
        <f t="shared" si="18"/>
        <v>May</v>
      </c>
      <c r="I317" s="7" t="str">
        <f t="shared" si="19"/>
        <v>Summer</v>
      </c>
    </row>
    <row r="318" spans="1:9" x14ac:dyDescent="0.25">
      <c r="A318" s="16" t="s">
        <v>289</v>
      </c>
      <c r="B318" s="3" t="s">
        <v>26</v>
      </c>
      <c r="C318" s="4">
        <v>52</v>
      </c>
      <c r="D318" s="5">
        <v>635</v>
      </c>
      <c r="E318" s="4">
        <v>73</v>
      </c>
      <c r="F318" s="6">
        <f t="shared" si="16"/>
        <v>46355</v>
      </c>
      <c r="G318" s="6">
        <f t="shared" si="17"/>
        <v>33020</v>
      </c>
      <c r="H318" s="3" t="str">
        <f t="shared" si="18"/>
        <v>May</v>
      </c>
      <c r="I318" s="7" t="str">
        <f t="shared" si="19"/>
        <v>Summer</v>
      </c>
    </row>
    <row r="319" spans="1:9" x14ac:dyDescent="0.25">
      <c r="A319" s="16" t="s">
        <v>263</v>
      </c>
      <c r="B319" s="3" t="s">
        <v>22</v>
      </c>
      <c r="C319" s="4">
        <v>31</v>
      </c>
      <c r="D319" s="5">
        <v>783</v>
      </c>
      <c r="E319" s="4">
        <v>196</v>
      </c>
      <c r="F319" s="6">
        <f t="shared" si="16"/>
        <v>153468</v>
      </c>
      <c r="G319" s="6">
        <f t="shared" si="17"/>
        <v>24273</v>
      </c>
      <c r="H319" s="3" t="str">
        <f t="shared" si="18"/>
        <v>May</v>
      </c>
      <c r="I319" s="7" t="str">
        <f t="shared" si="19"/>
        <v>Summer</v>
      </c>
    </row>
    <row r="320" spans="1:9" x14ac:dyDescent="0.25">
      <c r="A320" s="16" t="s">
        <v>153</v>
      </c>
      <c r="B320" s="3" t="s">
        <v>31</v>
      </c>
      <c r="C320" s="4">
        <v>182</v>
      </c>
      <c r="D320" s="5">
        <v>977</v>
      </c>
      <c r="E320" s="4">
        <v>137</v>
      </c>
      <c r="F320" s="6">
        <f t="shared" si="16"/>
        <v>133849</v>
      </c>
      <c r="G320" s="6">
        <f t="shared" si="17"/>
        <v>177814</v>
      </c>
      <c r="H320" s="3" t="str">
        <f t="shared" si="18"/>
        <v>May</v>
      </c>
      <c r="I320" s="7" t="str">
        <f t="shared" si="19"/>
        <v>Summer</v>
      </c>
    </row>
    <row r="321" spans="1:9" x14ac:dyDescent="0.25">
      <c r="A321" s="16" t="s">
        <v>253</v>
      </c>
      <c r="B321" s="3" t="s">
        <v>22</v>
      </c>
      <c r="C321" s="4">
        <v>96</v>
      </c>
      <c r="D321" s="5">
        <v>590</v>
      </c>
      <c r="E321" s="4">
        <v>119</v>
      </c>
      <c r="F321" s="6">
        <f t="shared" si="16"/>
        <v>70210</v>
      </c>
      <c r="G321" s="6">
        <f t="shared" si="17"/>
        <v>56640</v>
      </c>
      <c r="H321" s="3" t="str">
        <f t="shared" si="18"/>
        <v>May</v>
      </c>
      <c r="I321" s="7" t="str">
        <f t="shared" si="19"/>
        <v>Summer</v>
      </c>
    </row>
    <row r="322" spans="1:9" x14ac:dyDescent="0.25">
      <c r="A322" s="16" t="s">
        <v>43</v>
      </c>
      <c r="B322" s="3" t="s">
        <v>22</v>
      </c>
      <c r="C322" s="4">
        <v>103</v>
      </c>
      <c r="D322" s="5">
        <v>235</v>
      </c>
      <c r="E322" s="4">
        <v>223</v>
      </c>
      <c r="F322" s="6">
        <f t="shared" ref="F322:F385" si="20">E322 * D322</f>
        <v>52405</v>
      </c>
      <c r="G322" s="6">
        <f t="shared" ref="G322:G385" si="21">C322 * D322</f>
        <v>24205</v>
      </c>
      <c r="H322" s="3" t="str">
        <f t="shared" ref="H322:H385" si="22">TEXT(A322, "mmmm")</f>
        <v>May</v>
      </c>
      <c r="I322" s="7" t="str">
        <f t="shared" ref="I322:I385" si="23">IF(OR(MONTH(A322)=3, MONTH(A322)=4, MONTH(A322)=5), "Summer", IF(OR(MONTH(A322)=6, MONTH(A322)=7, MONTH(A322)=8, MONTH(A322)=9), "Monsoon", IF(OR(MONTH(A322)=10, MONTH(A322)=11), "Post-Monsoon","Winter")))</f>
        <v>Summer</v>
      </c>
    </row>
    <row r="323" spans="1:9" x14ac:dyDescent="0.25">
      <c r="A323" s="16" t="s">
        <v>32</v>
      </c>
      <c r="B323" s="3" t="s">
        <v>26</v>
      </c>
      <c r="C323" s="4">
        <v>191</v>
      </c>
      <c r="D323" s="5">
        <v>816</v>
      </c>
      <c r="E323" s="4">
        <v>298</v>
      </c>
      <c r="F323" s="6">
        <f t="shared" si="20"/>
        <v>243168</v>
      </c>
      <c r="G323" s="6">
        <f t="shared" si="21"/>
        <v>155856</v>
      </c>
      <c r="H323" s="3" t="str">
        <f t="shared" si="22"/>
        <v>June</v>
      </c>
      <c r="I323" s="7" t="str">
        <f t="shared" si="23"/>
        <v>Monsoon</v>
      </c>
    </row>
    <row r="324" spans="1:9" x14ac:dyDescent="0.25">
      <c r="A324" s="16" t="s">
        <v>33</v>
      </c>
      <c r="B324" s="3" t="s">
        <v>31</v>
      </c>
      <c r="C324" s="4">
        <v>12</v>
      </c>
      <c r="D324" s="5">
        <v>956</v>
      </c>
      <c r="E324" s="4">
        <v>209</v>
      </c>
      <c r="F324" s="6">
        <f t="shared" si="20"/>
        <v>199804</v>
      </c>
      <c r="G324" s="6">
        <f t="shared" si="21"/>
        <v>11472</v>
      </c>
      <c r="H324" s="3" t="str">
        <f t="shared" si="22"/>
        <v>June</v>
      </c>
      <c r="I324" s="7" t="str">
        <f t="shared" si="23"/>
        <v>Monsoon</v>
      </c>
    </row>
    <row r="325" spans="1:9" x14ac:dyDescent="0.25">
      <c r="A325" s="16" t="s">
        <v>42</v>
      </c>
      <c r="B325" s="3" t="s">
        <v>22</v>
      </c>
      <c r="C325" s="4">
        <v>30</v>
      </c>
      <c r="D325" s="5">
        <v>373</v>
      </c>
      <c r="E325" s="4">
        <v>89</v>
      </c>
      <c r="F325" s="6">
        <f t="shared" si="20"/>
        <v>33197</v>
      </c>
      <c r="G325" s="6">
        <f t="shared" si="21"/>
        <v>11190</v>
      </c>
      <c r="H325" s="3" t="str">
        <f t="shared" si="22"/>
        <v>June</v>
      </c>
      <c r="I325" s="7" t="str">
        <f t="shared" si="23"/>
        <v>Monsoon</v>
      </c>
    </row>
    <row r="326" spans="1:9" x14ac:dyDescent="0.25">
      <c r="A326" s="16" t="s">
        <v>47</v>
      </c>
      <c r="B326" s="3" t="s">
        <v>19</v>
      </c>
      <c r="C326" s="4">
        <v>103</v>
      </c>
      <c r="D326" s="5">
        <v>1060</v>
      </c>
      <c r="E326" s="4">
        <v>214</v>
      </c>
      <c r="F326" s="6">
        <f t="shared" si="20"/>
        <v>226840</v>
      </c>
      <c r="G326" s="6">
        <f t="shared" si="21"/>
        <v>109180</v>
      </c>
      <c r="H326" s="3" t="str">
        <f t="shared" si="22"/>
        <v>June</v>
      </c>
      <c r="I326" s="7" t="str">
        <f t="shared" si="23"/>
        <v>Monsoon</v>
      </c>
    </row>
    <row r="327" spans="1:9" x14ac:dyDescent="0.25">
      <c r="A327" s="16" t="s">
        <v>52</v>
      </c>
      <c r="B327" s="3" t="s">
        <v>19</v>
      </c>
      <c r="C327" s="4">
        <v>147</v>
      </c>
      <c r="D327" s="5">
        <v>505</v>
      </c>
      <c r="E327" s="4">
        <v>247</v>
      </c>
      <c r="F327" s="6">
        <f t="shared" si="20"/>
        <v>124735</v>
      </c>
      <c r="G327" s="6">
        <f t="shared" si="21"/>
        <v>74235</v>
      </c>
      <c r="H327" s="3" t="str">
        <f t="shared" si="22"/>
        <v>June</v>
      </c>
      <c r="I327" s="7" t="str">
        <f t="shared" si="23"/>
        <v>Monsoon</v>
      </c>
    </row>
    <row r="328" spans="1:9" x14ac:dyDescent="0.25">
      <c r="A328" s="16" t="s">
        <v>61</v>
      </c>
      <c r="B328" s="3" t="s">
        <v>19</v>
      </c>
      <c r="C328" s="4">
        <v>74</v>
      </c>
      <c r="D328" s="5">
        <v>640</v>
      </c>
      <c r="E328" s="4">
        <v>299</v>
      </c>
      <c r="F328" s="6">
        <f t="shared" si="20"/>
        <v>191360</v>
      </c>
      <c r="G328" s="6">
        <f t="shared" si="21"/>
        <v>47360</v>
      </c>
      <c r="H328" s="3" t="str">
        <f t="shared" si="22"/>
        <v>June</v>
      </c>
      <c r="I328" s="7" t="str">
        <f t="shared" si="23"/>
        <v>Monsoon</v>
      </c>
    </row>
    <row r="329" spans="1:9" x14ac:dyDescent="0.25">
      <c r="A329" s="16" t="s">
        <v>67</v>
      </c>
      <c r="B329" s="3" t="s">
        <v>24</v>
      </c>
      <c r="C329" s="4">
        <v>133</v>
      </c>
      <c r="D329" s="5">
        <v>1423</v>
      </c>
      <c r="E329" s="4">
        <v>160</v>
      </c>
      <c r="F329" s="6">
        <f t="shared" si="20"/>
        <v>227680</v>
      </c>
      <c r="G329" s="6">
        <f t="shared" si="21"/>
        <v>189259</v>
      </c>
      <c r="H329" s="3" t="str">
        <f t="shared" si="22"/>
        <v>June</v>
      </c>
      <c r="I329" s="7" t="str">
        <f t="shared" si="23"/>
        <v>Monsoon</v>
      </c>
    </row>
    <row r="330" spans="1:9" x14ac:dyDescent="0.25">
      <c r="A330" s="16" t="s">
        <v>69</v>
      </c>
      <c r="B330" s="3" t="s">
        <v>26</v>
      </c>
      <c r="C330" s="4">
        <v>143</v>
      </c>
      <c r="D330" s="5">
        <v>313</v>
      </c>
      <c r="E330" s="4">
        <v>279</v>
      </c>
      <c r="F330" s="6">
        <f t="shared" si="20"/>
        <v>87327</v>
      </c>
      <c r="G330" s="6">
        <f t="shared" si="21"/>
        <v>44759</v>
      </c>
      <c r="H330" s="3" t="str">
        <f t="shared" si="22"/>
        <v>June</v>
      </c>
      <c r="I330" s="7" t="str">
        <f t="shared" si="23"/>
        <v>Monsoon</v>
      </c>
    </row>
    <row r="331" spans="1:9" x14ac:dyDescent="0.25">
      <c r="A331" s="16" t="s">
        <v>52</v>
      </c>
      <c r="B331" s="3" t="s">
        <v>31</v>
      </c>
      <c r="C331" s="4">
        <v>172</v>
      </c>
      <c r="D331" s="5">
        <v>241</v>
      </c>
      <c r="E331" s="4">
        <v>294</v>
      </c>
      <c r="F331" s="6">
        <f t="shared" si="20"/>
        <v>70854</v>
      </c>
      <c r="G331" s="6">
        <f t="shared" si="21"/>
        <v>41452</v>
      </c>
      <c r="H331" s="3" t="str">
        <f t="shared" si="22"/>
        <v>June</v>
      </c>
      <c r="I331" s="7" t="str">
        <f t="shared" si="23"/>
        <v>Monsoon</v>
      </c>
    </row>
    <row r="332" spans="1:9" x14ac:dyDescent="0.25">
      <c r="A332" s="16" t="s">
        <v>84</v>
      </c>
      <c r="B332" s="3" t="s">
        <v>19</v>
      </c>
      <c r="C332" s="4">
        <v>118</v>
      </c>
      <c r="D332" s="5">
        <v>467</v>
      </c>
      <c r="E332" s="4">
        <v>48</v>
      </c>
      <c r="F332" s="6">
        <f t="shared" si="20"/>
        <v>22416</v>
      </c>
      <c r="G332" s="6">
        <f t="shared" si="21"/>
        <v>55106</v>
      </c>
      <c r="H332" s="3" t="str">
        <f t="shared" si="22"/>
        <v>June</v>
      </c>
      <c r="I332" s="7" t="str">
        <f t="shared" si="23"/>
        <v>Monsoon</v>
      </c>
    </row>
    <row r="333" spans="1:9" x14ac:dyDescent="0.25">
      <c r="A333" s="16" t="s">
        <v>103</v>
      </c>
      <c r="B333" s="3" t="s">
        <v>22</v>
      </c>
      <c r="C333" s="4">
        <v>156</v>
      </c>
      <c r="D333" s="5">
        <v>475</v>
      </c>
      <c r="E333" s="4">
        <v>252</v>
      </c>
      <c r="F333" s="6">
        <f t="shared" si="20"/>
        <v>119700</v>
      </c>
      <c r="G333" s="6">
        <f t="shared" si="21"/>
        <v>74100</v>
      </c>
      <c r="H333" s="3" t="str">
        <f t="shared" si="22"/>
        <v>June</v>
      </c>
      <c r="I333" s="7" t="str">
        <f t="shared" si="23"/>
        <v>Monsoon</v>
      </c>
    </row>
    <row r="334" spans="1:9" x14ac:dyDescent="0.25">
      <c r="A334" s="16" t="s">
        <v>104</v>
      </c>
      <c r="B334" s="3" t="s">
        <v>31</v>
      </c>
      <c r="C334" s="4">
        <v>60</v>
      </c>
      <c r="D334" s="5">
        <v>1441</v>
      </c>
      <c r="E334" s="4">
        <v>62</v>
      </c>
      <c r="F334" s="6">
        <f t="shared" si="20"/>
        <v>89342</v>
      </c>
      <c r="G334" s="6">
        <f t="shared" si="21"/>
        <v>86460</v>
      </c>
      <c r="H334" s="3" t="str">
        <f t="shared" si="22"/>
        <v>June</v>
      </c>
      <c r="I334" s="7" t="str">
        <f t="shared" si="23"/>
        <v>Monsoon</v>
      </c>
    </row>
    <row r="335" spans="1:9" x14ac:dyDescent="0.25">
      <c r="A335" s="16" t="s">
        <v>69</v>
      </c>
      <c r="B335" s="3" t="s">
        <v>26</v>
      </c>
      <c r="C335" s="4">
        <v>108</v>
      </c>
      <c r="D335" s="5">
        <v>1338</v>
      </c>
      <c r="E335" s="4">
        <v>75</v>
      </c>
      <c r="F335" s="6">
        <f t="shared" si="20"/>
        <v>100350</v>
      </c>
      <c r="G335" s="6">
        <f t="shared" si="21"/>
        <v>144504</v>
      </c>
      <c r="H335" s="3" t="str">
        <f t="shared" si="22"/>
        <v>June</v>
      </c>
      <c r="I335" s="7" t="str">
        <f t="shared" si="23"/>
        <v>Monsoon</v>
      </c>
    </row>
    <row r="336" spans="1:9" x14ac:dyDescent="0.25">
      <c r="A336" s="16" t="s">
        <v>138</v>
      </c>
      <c r="B336" s="3" t="s">
        <v>26</v>
      </c>
      <c r="C336" s="4">
        <v>182</v>
      </c>
      <c r="D336" s="5">
        <v>605</v>
      </c>
      <c r="E336" s="4">
        <v>273</v>
      </c>
      <c r="F336" s="6">
        <f t="shared" si="20"/>
        <v>165165</v>
      </c>
      <c r="G336" s="6">
        <f t="shared" si="21"/>
        <v>110110</v>
      </c>
      <c r="H336" s="3" t="str">
        <f t="shared" si="22"/>
        <v>June</v>
      </c>
      <c r="I336" s="7" t="str">
        <f t="shared" si="23"/>
        <v>Monsoon</v>
      </c>
    </row>
    <row r="337" spans="1:9" x14ac:dyDescent="0.25">
      <c r="A337" s="16" t="s">
        <v>104</v>
      </c>
      <c r="B337" s="3" t="s">
        <v>31</v>
      </c>
      <c r="C337" s="4">
        <v>172</v>
      </c>
      <c r="D337" s="5">
        <v>343</v>
      </c>
      <c r="E337" s="4">
        <v>226</v>
      </c>
      <c r="F337" s="6">
        <f t="shared" si="20"/>
        <v>77518</v>
      </c>
      <c r="G337" s="6">
        <f t="shared" si="21"/>
        <v>58996</v>
      </c>
      <c r="H337" s="3" t="str">
        <f t="shared" si="22"/>
        <v>June</v>
      </c>
      <c r="I337" s="7" t="str">
        <f t="shared" si="23"/>
        <v>Monsoon</v>
      </c>
    </row>
    <row r="338" spans="1:9" x14ac:dyDescent="0.25">
      <c r="A338" s="16" t="s">
        <v>61</v>
      </c>
      <c r="B338" s="3" t="s">
        <v>31</v>
      </c>
      <c r="C338" s="4">
        <v>150</v>
      </c>
      <c r="D338" s="5">
        <v>1201</v>
      </c>
      <c r="E338" s="4">
        <v>125</v>
      </c>
      <c r="F338" s="6">
        <f t="shared" si="20"/>
        <v>150125</v>
      </c>
      <c r="G338" s="6">
        <f t="shared" si="21"/>
        <v>180150</v>
      </c>
      <c r="H338" s="3" t="str">
        <f t="shared" si="22"/>
        <v>June</v>
      </c>
      <c r="I338" s="7" t="str">
        <f t="shared" si="23"/>
        <v>Monsoon</v>
      </c>
    </row>
    <row r="339" spans="1:9" x14ac:dyDescent="0.25">
      <c r="A339" s="16" t="s">
        <v>42</v>
      </c>
      <c r="B339" s="3" t="s">
        <v>22</v>
      </c>
      <c r="C339" s="4">
        <v>63</v>
      </c>
      <c r="D339" s="5">
        <v>1199</v>
      </c>
      <c r="E339" s="4">
        <v>75</v>
      </c>
      <c r="F339" s="6">
        <f t="shared" si="20"/>
        <v>89925</v>
      </c>
      <c r="G339" s="6">
        <f t="shared" si="21"/>
        <v>75537</v>
      </c>
      <c r="H339" s="3" t="str">
        <f t="shared" si="22"/>
        <v>June</v>
      </c>
      <c r="I339" s="7" t="str">
        <f t="shared" si="23"/>
        <v>Monsoon</v>
      </c>
    </row>
    <row r="340" spans="1:9" x14ac:dyDescent="0.25">
      <c r="A340" s="16" t="s">
        <v>162</v>
      </c>
      <c r="B340" s="3" t="s">
        <v>26</v>
      </c>
      <c r="C340" s="4">
        <v>32</v>
      </c>
      <c r="D340" s="5">
        <v>1115</v>
      </c>
      <c r="E340" s="4">
        <v>215</v>
      </c>
      <c r="F340" s="6">
        <f t="shared" si="20"/>
        <v>239725</v>
      </c>
      <c r="G340" s="6">
        <f t="shared" si="21"/>
        <v>35680</v>
      </c>
      <c r="H340" s="3" t="str">
        <f t="shared" si="22"/>
        <v>June</v>
      </c>
      <c r="I340" s="7" t="str">
        <f t="shared" si="23"/>
        <v>Monsoon</v>
      </c>
    </row>
    <row r="341" spans="1:9" x14ac:dyDescent="0.25">
      <c r="A341" s="16" t="s">
        <v>164</v>
      </c>
      <c r="B341" s="3" t="s">
        <v>26</v>
      </c>
      <c r="C341" s="4">
        <v>172</v>
      </c>
      <c r="D341" s="5">
        <v>746</v>
      </c>
      <c r="E341" s="4">
        <v>280</v>
      </c>
      <c r="F341" s="6">
        <f t="shared" si="20"/>
        <v>208880</v>
      </c>
      <c r="G341" s="6">
        <f t="shared" si="21"/>
        <v>128312</v>
      </c>
      <c r="H341" s="3" t="str">
        <f t="shared" si="22"/>
        <v>June</v>
      </c>
      <c r="I341" s="7" t="str">
        <f t="shared" si="23"/>
        <v>Monsoon</v>
      </c>
    </row>
    <row r="342" spans="1:9" x14ac:dyDescent="0.25">
      <c r="A342" s="16" t="s">
        <v>172</v>
      </c>
      <c r="B342" s="3" t="s">
        <v>24</v>
      </c>
      <c r="C342" s="4">
        <v>68</v>
      </c>
      <c r="D342" s="5">
        <v>503</v>
      </c>
      <c r="E342" s="4">
        <v>132</v>
      </c>
      <c r="F342" s="6">
        <f t="shared" si="20"/>
        <v>66396</v>
      </c>
      <c r="G342" s="6">
        <f t="shared" si="21"/>
        <v>34204</v>
      </c>
      <c r="H342" s="3" t="str">
        <f t="shared" si="22"/>
        <v>June</v>
      </c>
      <c r="I342" s="7" t="str">
        <f t="shared" si="23"/>
        <v>Monsoon</v>
      </c>
    </row>
    <row r="343" spans="1:9" x14ac:dyDescent="0.25">
      <c r="A343" s="16" t="s">
        <v>173</v>
      </c>
      <c r="B343" s="3" t="s">
        <v>19</v>
      </c>
      <c r="C343" s="4">
        <v>45</v>
      </c>
      <c r="D343" s="5">
        <v>1034</v>
      </c>
      <c r="E343" s="4">
        <v>133</v>
      </c>
      <c r="F343" s="6">
        <f t="shared" si="20"/>
        <v>137522</v>
      </c>
      <c r="G343" s="6">
        <f t="shared" si="21"/>
        <v>46530</v>
      </c>
      <c r="H343" s="3" t="str">
        <f t="shared" si="22"/>
        <v>June</v>
      </c>
      <c r="I343" s="7" t="str">
        <f t="shared" si="23"/>
        <v>Monsoon</v>
      </c>
    </row>
    <row r="344" spans="1:9" x14ac:dyDescent="0.25">
      <c r="A344" s="16" t="s">
        <v>183</v>
      </c>
      <c r="B344" s="3" t="s">
        <v>19</v>
      </c>
      <c r="C344" s="4">
        <v>182</v>
      </c>
      <c r="D344" s="5">
        <v>272</v>
      </c>
      <c r="E344" s="4">
        <v>289</v>
      </c>
      <c r="F344" s="6">
        <f t="shared" si="20"/>
        <v>78608</v>
      </c>
      <c r="G344" s="6">
        <f t="shared" si="21"/>
        <v>49504</v>
      </c>
      <c r="H344" s="3" t="str">
        <f t="shared" si="22"/>
        <v>June</v>
      </c>
      <c r="I344" s="7" t="str">
        <f t="shared" si="23"/>
        <v>Monsoon</v>
      </c>
    </row>
    <row r="345" spans="1:9" x14ac:dyDescent="0.25">
      <c r="A345" s="16" t="s">
        <v>52</v>
      </c>
      <c r="B345" s="3" t="s">
        <v>19</v>
      </c>
      <c r="C345" s="4">
        <v>81</v>
      </c>
      <c r="D345" s="5">
        <v>1062</v>
      </c>
      <c r="E345" s="4">
        <v>88</v>
      </c>
      <c r="F345" s="6">
        <f t="shared" si="20"/>
        <v>93456</v>
      </c>
      <c r="G345" s="6">
        <f t="shared" si="21"/>
        <v>86022</v>
      </c>
      <c r="H345" s="3" t="str">
        <f t="shared" si="22"/>
        <v>June</v>
      </c>
      <c r="I345" s="7" t="str">
        <f t="shared" si="23"/>
        <v>Monsoon</v>
      </c>
    </row>
    <row r="346" spans="1:9" x14ac:dyDescent="0.25">
      <c r="A346" s="16" t="s">
        <v>69</v>
      </c>
      <c r="B346" s="3" t="s">
        <v>24</v>
      </c>
      <c r="C346" s="4">
        <v>97</v>
      </c>
      <c r="D346" s="5">
        <v>1444</v>
      </c>
      <c r="E346" s="4">
        <v>114</v>
      </c>
      <c r="F346" s="6">
        <f t="shared" si="20"/>
        <v>164616</v>
      </c>
      <c r="G346" s="6">
        <f t="shared" si="21"/>
        <v>140068</v>
      </c>
      <c r="H346" s="3" t="str">
        <f t="shared" si="22"/>
        <v>June</v>
      </c>
      <c r="I346" s="7" t="str">
        <f t="shared" si="23"/>
        <v>Monsoon</v>
      </c>
    </row>
    <row r="347" spans="1:9" x14ac:dyDescent="0.25">
      <c r="A347" s="16" t="s">
        <v>209</v>
      </c>
      <c r="B347" s="3" t="s">
        <v>31</v>
      </c>
      <c r="C347" s="4">
        <v>90</v>
      </c>
      <c r="D347" s="5">
        <v>243</v>
      </c>
      <c r="E347" s="4">
        <v>115</v>
      </c>
      <c r="F347" s="6">
        <f t="shared" si="20"/>
        <v>27945</v>
      </c>
      <c r="G347" s="6">
        <f t="shared" si="21"/>
        <v>21870</v>
      </c>
      <c r="H347" s="3" t="str">
        <f t="shared" si="22"/>
        <v>June</v>
      </c>
      <c r="I347" s="7" t="str">
        <f t="shared" si="23"/>
        <v>Monsoon</v>
      </c>
    </row>
    <row r="348" spans="1:9" x14ac:dyDescent="0.25">
      <c r="A348" s="16" t="s">
        <v>32</v>
      </c>
      <c r="B348" s="3" t="s">
        <v>26</v>
      </c>
      <c r="C348" s="4">
        <v>49</v>
      </c>
      <c r="D348" s="5">
        <v>1392</v>
      </c>
      <c r="E348" s="4">
        <v>129</v>
      </c>
      <c r="F348" s="6">
        <f t="shared" si="20"/>
        <v>179568</v>
      </c>
      <c r="G348" s="6">
        <f t="shared" si="21"/>
        <v>68208</v>
      </c>
      <c r="H348" s="3" t="str">
        <f t="shared" si="22"/>
        <v>June</v>
      </c>
      <c r="I348" s="7" t="str">
        <f t="shared" si="23"/>
        <v>Monsoon</v>
      </c>
    </row>
    <row r="349" spans="1:9" x14ac:dyDescent="0.25">
      <c r="A349" s="16" t="s">
        <v>216</v>
      </c>
      <c r="B349" s="3" t="s">
        <v>19</v>
      </c>
      <c r="C349" s="4">
        <v>21</v>
      </c>
      <c r="D349" s="5">
        <v>1498</v>
      </c>
      <c r="E349" s="4">
        <v>133</v>
      </c>
      <c r="F349" s="6">
        <f t="shared" si="20"/>
        <v>199234</v>
      </c>
      <c r="G349" s="6">
        <f t="shared" si="21"/>
        <v>31458</v>
      </c>
      <c r="H349" s="3" t="str">
        <f t="shared" si="22"/>
        <v>June</v>
      </c>
      <c r="I349" s="7" t="str">
        <f t="shared" si="23"/>
        <v>Monsoon</v>
      </c>
    </row>
    <row r="350" spans="1:9" x14ac:dyDescent="0.25">
      <c r="A350" s="16" t="s">
        <v>224</v>
      </c>
      <c r="B350" s="3" t="s">
        <v>22</v>
      </c>
      <c r="C350" s="4">
        <v>191</v>
      </c>
      <c r="D350" s="5">
        <v>1453</v>
      </c>
      <c r="E350" s="4">
        <v>178</v>
      </c>
      <c r="F350" s="6">
        <f t="shared" si="20"/>
        <v>258634</v>
      </c>
      <c r="G350" s="6">
        <f t="shared" si="21"/>
        <v>277523</v>
      </c>
      <c r="H350" s="3" t="str">
        <f t="shared" si="22"/>
        <v>June</v>
      </c>
      <c r="I350" s="7" t="str">
        <f t="shared" si="23"/>
        <v>Monsoon</v>
      </c>
    </row>
    <row r="351" spans="1:9" x14ac:dyDescent="0.25">
      <c r="A351" s="16" t="s">
        <v>237</v>
      </c>
      <c r="B351" s="3" t="s">
        <v>26</v>
      </c>
      <c r="C351" s="4">
        <v>35</v>
      </c>
      <c r="D351" s="5">
        <v>403</v>
      </c>
      <c r="E351" s="4">
        <v>130</v>
      </c>
      <c r="F351" s="6">
        <f t="shared" si="20"/>
        <v>52390</v>
      </c>
      <c r="G351" s="6">
        <f t="shared" si="21"/>
        <v>14105</v>
      </c>
      <c r="H351" s="3" t="str">
        <f t="shared" si="22"/>
        <v>June</v>
      </c>
      <c r="I351" s="7" t="str">
        <f t="shared" si="23"/>
        <v>Monsoon</v>
      </c>
    </row>
    <row r="352" spans="1:9" x14ac:dyDescent="0.25">
      <c r="A352" s="16" t="s">
        <v>103</v>
      </c>
      <c r="B352" s="3" t="s">
        <v>24</v>
      </c>
      <c r="C352" s="4">
        <v>98</v>
      </c>
      <c r="D352" s="5">
        <v>795</v>
      </c>
      <c r="E352" s="4">
        <v>165</v>
      </c>
      <c r="F352" s="6">
        <f t="shared" si="20"/>
        <v>131175</v>
      </c>
      <c r="G352" s="6">
        <f t="shared" si="21"/>
        <v>77910</v>
      </c>
      <c r="H352" s="3" t="str">
        <f t="shared" si="22"/>
        <v>June</v>
      </c>
      <c r="I352" s="7" t="str">
        <f t="shared" si="23"/>
        <v>Monsoon</v>
      </c>
    </row>
    <row r="353" spans="1:9" x14ac:dyDescent="0.25">
      <c r="A353" s="16" t="s">
        <v>84</v>
      </c>
      <c r="B353" s="3" t="s">
        <v>22</v>
      </c>
      <c r="C353" s="4">
        <v>174</v>
      </c>
      <c r="D353" s="5">
        <v>1261</v>
      </c>
      <c r="E353" s="4">
        <v>82</v>
      </c>
      <c r="F353" s="6">
        <f t="shared" si="20"/>
        <v>103402</v>
      </c>
      <c r="G353" s="6">
        <f t="shared" si="21"/>
        <v>219414</v>
      </c>
      <c r="H353" s="3" t="str">
        <f t="shared" si="22"/>
        <v>June</v>
      </c>
      <c r="I353" s="7" t="str">
        <f t="shared" si="23"/>
        <v>Monsoon</v>
      </c>
    </row>
    <row r="354" spans="1:9" x14ac:dyDescent="0.25">
      <c r="A354" s="16" t="s">
        <v>237</v>
      </c>
      <c r="B354" s="3" t="s">
        <v>31</v>
      </c>
      <c r="C354" s="4">
        <v>115</v>
      </c>
      <c r="D354" s="5">
        <v>959</v>
      </c>
      <c r="E354" s="4">
        <v>71</v>
      </c>
      <c r="F354" s="6">
        <f t="shared" si="20"/>
        <v>68089</v>
      </c>
      <c r="G354" s="6">
        <f t="shared" si="21"/>
        <v>110285</v>
      </c>
      <c r="H354" s="3" t="str">
        <f t="shared" si="22"/>
        <v>June</v>
      </c>
      <c r="I354" s="7" t="str">
        <f t="shared" si="23"/>
        <v>Monsoon</v>
      </c>
    </row>
    <row r="355" spans="1:9" x14ac:dyDescent="0.25">
      <c r="A355" s="16" t="s">
        <v>237</v>
      </c>
      <c r="B355" s="3" t="s">
        <v>26</v>
      </c>
      <c r="C355" s="4">
        <v>191</v>
      </c>
      <c r="D355" s="5">
        <v>653</v>
      </c>
      <c r="E355" s="4">
        <v>249</v>
      </c>
      <c r="F355" s="6">
        <f t="shared" si="20"/>
        <v>162597</v>
      </c>
      <c r="G355" s="6">
        <f t="shared" si="21"/>
        <v>124723</v>
      </c>
      <c r="H355" s="3" t="str">
        <f t="shared" si="22"/>
        <v>June</v>
      </c>
      <c r="I355" s="7" t="str">
        <f t="shared" si="23"/>
        <v>Monsoon</v>
      </c>
    </row>
    <row r="356" spans="1:9" x14ac:dyDescent="0.25">
      <c r="A356" s="16" t="s">
        <v>162</v>
      </c>
      <c r="B356" s="3" t="s">
        <v>22</v>
      </c>
      <c r="C356" s="4">
        <v>37</v>
      </c>
      <c r="D356" s="5">
        <v>1111</v>
      </c>
      <c r="E356" s="4">
        <v>270</v>
      </c>
      <c r="F356" s="6">
        <f t="shared" si="20"/>
        <v>299970</v>
      </c>
      <c r="G356" s="6">
        <f t="shared" si="21"/>
        <v>41107</v>
      </c>
      <c r="H356" s="3" t="str">
        <f t="shared" si="22"/>
        <v>June</v>
      </c>
      <c r="I356" s="7" t="str">
        <f t="shared" si="23"/>
        <v>Monsoon</v>
      </c>
    </row>
    <row r="357" spans="1:9" x14ac:dyDescent="0.25">
      <c r="A357" s="16" t="s">
        <v>162</v>
      </c>
      <c r="B357" s="3" t="s">
        <v>22</v>
      </c>
      <c r="C357" s="4">
        <v>170</v>
      </c>
      <c r="D357" s="5">
        <v>1147</v>
      </c>
      <c r="E357" s="4">
        <v>24</v>
      </c>
      <c r="F357" s="6">
        <f t="shared" si="20"/>
        <v>27528</v>
      </c>
      <c r="G357" s="6">
        <f t="shared" si="21"/>
        <v>194990</v>
      </c>
      <c r="H357" s="3" t="str">
        <f t="shared" si="22"/>
        <v>June</v>
      </c>
      <c r="I357" s="7" t="str">
        <f t="shared" si="23"/>
        <v>Monsoon</v>
      </c>
    </row>
    <row r="358" spans="1:9" x14ac:dyDescent="0.25">
      <c r="A358" s="16" t="s">
        <v>42</v>
      </c>
      <c r="B358" s="3" t="s">
        <v>19</v>
      </c>
      <c r="C358" s="4">
        <v>188</v>
      </c>
      <c r="D358" s="5">
        <v>498</v>
      </c>
      <c r="E358" s="4">
        <v>68</v>
      </c>
      <c r="F358" s="6">
        <f t="shared" si="20"/>
        <v>33864</v>
      </c>
      <c r="G358" s="6">
        <f t="shared" si="21"/>
        <v>93624</v>
      </c>
      <c r="H358" s="3" t="str">
        <f t="shared" si="22"/>
        <v>June</v>
      </c>
      <c r="I358" s="7" t="str">
        <f t="shared" si="23"/>
        <v>Monsoon</v>
      </c>
    </row>
    <row r="359" spans="1:9" x14ac:dyDescent="0.25">
      <c r="A359" s="16" t="s">
        <v>256</v>
      </c>
      <c r="B359" s="3" t="s">
        <v>24</v>
      </c>
      <c r="C359" s="4">
        <v>123</v>
      </c>
      <c r="D359" s="5">
        <v>1472</v>
      </c>
      <c r="E359" s="4">
        <v>68</v>
      </c>
      <c r="F359" s="6">
        <f t="shared" si="20"/>
        <v>100096</v>
      </c>
      <c r="G359" s="6">
        <f t="shared" si="21"/>
        <v>181056</v>
      </c>
      <c r="H359" s="3" t="str">
        <f t="shared" si="22"/>
        <v>June</v>
      </c>
      <c r="I359" s="7" t="str">
        <f t="shared" si="23"/>
        <v>Monsoon</v>
      </c>
    </row>
    <row r="360" spans="1:9" x14ac:dyDescent="0.25">
      <c r="A360" s="16" t="s">
        <v>257</v>
      </c>
      <c r="B360" s="3" t="s">
        <v>19</v>
      </c>
      <c r="C360" s="4">
        <v>14</v>
      </c>
      <c r="D360" s="5">
        <v>1118</v>
      </c>
      <c r="E360" s="4">
        <v>229</v>
      </c>
      <c r="F360" s="6">
        <f t="shared" si="20"/>
        <v>256022</v>
      </c>
      <c r="G360" s="6">
        <f t="shared" si="21"/>
        <v>15652</v>
      </c>
      <c r="H360" s="3" t="str">
        <f t="shared" si="22"/>
        <v>June</v>
      </c>
      <c r="I360" s="7" t="str">
        <f t="shared" si="23"/>
        <v>Monsoon</v>
      </c>
    </row>
    <row r="361" spans="1:9" x14ac:dyDescent="0.25">
      <c r="A361" s="16" t="s">
        <v>172</v>
      </c>
      <c r="B361" s="3" t="s">
        <v>31</v>
      </c>
      <c r="C361" s="4">
        <v>28</v>
      </c>
      <c r="D361" s="5">
        <v>700</v>
      </c>
      <c r="E361" s="4">
        <v>138</v>
      </c>
      <c r="F361" s="6">
        <f t="shared" si="20"/>
        <v>96600</v>
      </c>
      <c r="G361" s="6">
        <f t="shared" si="21"/>
        <v>19600</v>
      </c>
      <c r="H361" s="3" t="str">
        <f t="shared" si="22"/>
        <v>June</v>
      </c>
      <c r="I361" s="7" t="str">
        <f t="shared" si="23"/>
        <v>Monsoon</v>
      </c>
    </row>
    <row r="362" spans="1:9" x14ac:dyDescent="0.25">
      <c r="A362" s="16" t="s">
        <v>237</v>
      </c>
      <c r="B362" s="3" t="s">
        <v>19</v>
      </c>
      <c r="C362" s="4">
        <v>92</v>
      </c>
      <c r="D362" s="5">
        <v>873</v>
      </c>
      <c r="E362" s="4">
        <v>239</v>
      </c>
      <c r="F362" s="6">
        <f t="shared" si="20"/>
        <v>208647</v>
      </c>
      <c r="G362" s="6">
        <f t="shared" si="21"/>
        <v>80316</v>
      </c>
      <c r="H362" s="3" t="str">
        <f t="shared" si="22"/>
        <v>June</v>
      </c>
      <c r="I362" s="7" t="str">
        <f t="shared" si="23"/>
        <v>Monsoon</v>
      </c>
    </row>
    <row r="363" spans="1:9" x14ac:dyDescent="0.25">
      <c r="A363" s="16" t="s">
        <v>84</v>
      </c>
      <c r="B363" s="3" t="s">
        <v>31</v>
      </c>
      <c r="C363" s="4">
        <v>76</v>
      </c>
      <c r="D363" s="5">
        <v>1357</v>
      </c>
      <c r="E363" s="4">
        <v>88</v>
      </c>
      <c r="F363" s="6">
        <f t="shared" si="20"/>
        <v>119416</v>
      </c>
      <c r="G363" s="6">
        <f t="shared" si="21"/>
        <v>103132</v>
      </c>
      <c r="H363" s="3" t="str">
        <f t="shared" si="22"/>
        <v>June</v>
      </c>
      <c r="I363" s="7" t="str">
        <f t="shared" si="23"/>
        <v>Monsoon</v>
      </c>
    </row>
    <row r="364" spans="1:9" x14ac:dyDescent="0.25">
      <c r="A364" s="16" t="s">
        <v>173</v>
      </c>
      <c r="B364" s="3" t="s">
        <v>24</v>
      </c>
      <c r="C364" s="4">
        <v>160</v>
      </c>
      <c r="D364" s="5">
        <v>1272</v>
      </c>
      <c r="E364" s="4">
        <v>90</v>
      </c>
      <c r="F364" s="6">
        <f t="shared" si="20"/>
        <v>114480</v>
      </c>
      <c r="G364" s="6">
        <f t="shared" si="21"/>
        <v>203520</v>
      </c>
      <c r="H364" s="3" t="str">
        <f t="shared" si="22"/>
        <v>June</v>
      </c>
      <c r="I364" s="7" t="str">
        <f t="shared" si="23"/>
        <v>Monsoon</v>
      </c>
    </row>
    <row r="365" spans="1:9" x14ac:dyDescent="0.25">
      <c r="A365" s="16" t="s">
        <v>267</v>
      </c>
      <c r="B365" s="3" t="s">
        <v>26</v>
      </c>
      <c r="C365" s="4">
        <v>91</v>
      </c>
      <c r="D365" s="5">
        <v>348</v>
      </c>
      <c r="E365" s="4">
        <v>202</v>
      </c>
      <c r="F365" s="6">
        <f t="shared" si="20"/>
        <v>70296</v>
      </c>
      <c r="G365" s="6">
        <f t="shared" si="21"/>
        <v>31668</v>
      </c>
      <c r="H365" s="3" t="str">
        <f t="shared" si="22"/>
        <v>June</v>
      </c>
      <c r="I365" s="7" t="str">
        <f t="shared" si="23"/>
        <v>Monsoon</v>
      </c>
    </row>
    <row r="366" spans="1:9" x14ac:dyDescent="0.25">
      <c r="A366" s="16" t="s">
        <v>138</v>
      </c>
      <c r="B366" s="3" t="s">
        <v>31</v>
      </c>
      <c r="C366" s="4">
        <v>80</v>
      </c>
      <c r="D366" s="5">
        <v>652</v>
      </c>
      <c r="E366" s="4">
        <v>147</v>
      </c>
      <c r="F366" s="6">
        <f t="shared" si="20"/>
        <v>95844</v>
      </c>
      <c r="G366" s="6">
        <f t="shared" si="21"/>
        <v>52160</v>
      </c>
      <c r="H366" s="3" t="str">
        <f t="shared" si="22"/>
        <v>June</v>
      </c>
      <c r="I366" s="7" t="str">
        <f t="shared" si="23"/>
        <v>Monsoon</v>
      </c>
    </row>
    <row r="367" spans="1:9" x14ac:dyDescent="0.25">
      <c r="A367" s="16" t="s">
        <v>42</v>
      </c>
      <c r="B367" s="3" t="s">
        <v>24</v>
      </c>
      <c r="C367" s="4">
        <v>196</v>
      </c>
      <c r="D367" s="5">
        <v>968</v>
      </c>
      <c r="E367" s="4">
        <v>273</v>
      </c>
      <c r="F367" s="6">
        <f t="shared" si="20"/>
        <v>264264</v>
      </c>
      <c r="G367" s="6">
        <f t="shared" si="21"/>
        <v>189728</v>
      </c>
      <c r="H367" s="3" t="str">
        <f t="shared" si="22"/>
        <v>June</v>
      </c>
      <c r="I367" s="7" t="str">
        <f t="shared" si="23"/>
        <v>Monsoon</v>
      </c>
    </row>
    <row r="368" spans="1:9" x14ac:dyDescent="0.25">
      <c r="A368" s="16" t="s">
        <v>216</v>
      </c>
      <c r="B368" s="3" t="s">
        <v>19</v>
      </c>
      <c r="C368" s="4">
        <v>18</v>
      </c>
      <c r="D368" s="5">
        <v>624</v>
      </c>
      <c r="E368" s="4">
        <v>25</v>
      </c>
      <c r="F368" s="6">
        <f t="shared" si="20"/>
        <v>15600</v>
      </c>
      <c r="G368" s="6">
        <f t="shared" si="21"/>
        <v>11232</v>
      </c>
      <c r="H368" s="3" t="str">
        <f t="shared" si="22"/>
        <v>June</v>
      </c>
      <c r="I368" s="7" t="str">
        <f t="shared" si="23"/>
        <v>Monsoon</v>
      </c>
    </row>
    <row r="369" spans="1:9" x14ac:dyDescent="0.25">
      <c r="A369" s="16" t="s">
        <v>272</v>
      </c>
      <c r="B369" s="3" t="s">
        <v>26</v>
      </c>
      <c r="C369" s="4">
        <v>196</v>
      </c>
      <c r="D369" s="5">
        <v>701</v>
      </c>
      <c r="E369" s="4">
        <v>188</v>
      </c>
      <c r="F369" s="6">
        <f t="shared" si="20"/>
        <v>131788</v>
      </c>
      <c r="G369" s="6">
        <f t="shared" si="21"/>
        <v>137396</v>
      </c>
      <c r="H369" s="3" t="str">
        <f t="shared" si="22"/>
        <v>June</v>
      </c>
      <c r="I369" s="7" t="str">
        <f t="shared" si="23"/>
        <v>Monsoon</v>
      </c>
    </row>
    <row r="370" spans="1:9" x14ac:dyDescent="0.25">
      <c r="A370" s="16" t="s">
        <v>209</v>
      </c>
      <c r="B370" s="3" t="s">
        <v>22</v>
      </c>
      <c r="C370" s="4">
        <v>172</v>
      </c>
      <c r="D370" s="5">
        <v>839</v>
      </c>
      <c r="E370" s="4">
        <v>88</v>
      </c>
      <c r="F370" s="6">
        <f t="shared" si="20"/>
        <v>73832</v>
      </c>
      <c r="G370" s="6">
        <f t="shared" si="21"/>
        <v>144308</v>
      </c>
      <c r="H370" s="3" t="str">
        <f t="shared" si="22"/>
        <v>June</v>
      </c>
      <c r="I370" s="7" t="str">
        <f t="shared" si="23"/>
        <v>Monsoon</v>
      </c>
    </row>
    <row r="371" spans="1:9" x14ac:dyDescent="0.25">
      <c r="A371" s="16" t="s">
        <v>256</v>
      </c>
      <c r="B371" s="3" t="s">
        <v>22</v>
      </c>
      <c r="C371" s="4">
        <v>186</v>
      </c>
      <c r="D371" s="5">
        <v>236</v>
      </c>
      <c r="E371" s="4">
        <v>80</v>
      </c>
      <c r="F371" s="6">
        <f t="shared" si="20"/>
        <v>18880</v>
      </c>
      <c r="G371" s="6">
        <f t="shared" si="21"/>
        <v>43896</v>
      </c>
      <c r="H371" s="3" t="str">
        <f t="shared" si="22"/>
        <v>June</v>
      </c>
      <c r="I371" s="7" t="str">
        <f t="shared" si="23"/>
        <v>Monsoon</v>
      </c>
    </row>
    <row r="372" spans="1:9" x14ac:dyDescent="0.25">
      <c r="A372" s="16" t="s">
        <v>216</v>
      </c>
      <c r="B372" s="3" t="s">
        <v>22</v>
      </c>
      <c r="C372" s="4">
        <v>100</v>
      </c>
      <c r="D372" s="5">
        <v>1384</v>
      </c>
      <c r="E372" s="4">
        <v>107</v>
      </c>
      <c r="F372" s="6">
        <f t="shared" si="20"/>
        <v>148088</v>
      </c>
      <c r="G372" s="6">
        <f t="shared" si="21"/>
        <v>138400</v>
      </c>
      <c r="H372" s="3" t="str">
        <f t="shared" si="22"/>
        <v>June</v>
      </c>
      <c r="I372" s="7" t="str">
        <f t="shared" si="23"/>
        <v>Monsoon</v>
      </c>
    </row>
    <row r="373" spans="1:9" x14ac:dyDescent="0.25">
      <c r="A373" s="16" t="s">
        <v>84</v>
      </c>
      <c r="B373" s="3" t="s">
        <v>24</v>
      </c>
      <c r="C373" s="4">
        <v>47</v>
      </c>
      <c r="D373" s="5">
        <v>1170</v>
      </c>
      <c r="E373" s="4">
        <v>142</v>
      </c>
      <c r="F373" s="6">
        <f t="shared" si="20"/>
        <v>166140</v>
      </c>
      <c r="G373" s="6">
        <f t="shared" si="21"/>
        <v>54990</v>
      </c>
      <c r="H373" s="3" t="str">
        <f t="shared" si="22"/>
        <v>June</v>
      </c>
      <c r="I373" s="7" t="str">
        <f t="shared" si="23"/>
        <v>Monsoon</v>
      </c>
    </row>
    <row r="374" spans="1:9" x14ac:dyDescent="0.25">
      <c r="A374" s="16" t="s">
        <v>299</v>
      </c>
      <c r="B374" s="3" t="s">
        <v>22</v>
      </c>
      <c r="C374" s="4">
        <v>68</v>
      </c>
      <c r="D374" s="5">
        <v>589</v>
      </c>
      <c r="E374" s="4">
        <v>24</v>
      </c>
      <c r="F374" s="6">
        <f t="shared" si="20"/>
        <v>14136</v>
      </c>
      <c r="G374" s="6">
        <f t="shared" si="21"/>
        <v>40052</v>
      </c>
      <c r="H374" s="3" t="str">
        <f t="shared" si="22"/>
        <v>June</v>
      </c>
      <c r="I374" s="7" t="str">
        <f t="shared" si="23"/>
        <v>Monsoon</v>
      </c>
    </row>
    <row r="375" spans="1:9" x14ac:dyDescent="0.25">
      <c r="A375" s="16" t="s">
        <v>237</v>
      </c>
      <c r="B375" s="3" t="s">
        <v>31</v>
      </c>
      <c r="C375" s="4">
        <v>46</v>
      </c>
      <c r="D375" s="5">
        <v>849</v>
      </c>
      <c r="E375" s="4">
        <v>104</v>
      </c>
      <c r="F375" s="6">
        <f t="shared" si="20"/>
        <v>88296</v>
      </c>
      <c r="G375" s="6">
        <f t="shared" si="21"/>
        <v>39054</v>
      </c>
      <c r="H375" s="3" t="str">
        <f t="shared" si="22"/>
        <v>June</v>
      </c>
      <c r="I375" s="7" t="str">
        <f t="shared" si="23"/>
        <v>Monsoon</v>
      </c>
    </row>
    <row r="376" spans="1:9" x14ac:dyDescent="0.25">
      <c r="A376" s="16" t="s">
        <v>224</v>
      </c>
      <c r="B376" s="3" t="s">
        <v>22</v>
      </c>
      <c r="C376" s="4">
        <v>129</v>
      </c>
      <c r="D376" s="5">
        <v>611</v>
      </c>
      <c r="E376" s="4">
        <v>298</v>
      </c>
      <c r="F376" s="6">
        <f t="shared" si="20"/>
        <v>182078</v>
      </c>
      <c r="G376" s="6">
        <f t="shared" si="21"/>
        <v>78819</v>
      </c>
      <c r="H376" s="3" t="str">
        <f t="shared" si="22"/>
        <v>June</v>
      </c>
      <c r="I376" s="7" t="str">
        <f t="shared" si="23"/>
        <v>Monsoon</v>
      </c>
    </row>
    <row r="377" spans="1:9" x14ac:dyDescent="0.25">
      <c r="A377" s="16" t="s">
        <v>67</v>
      </c>
      <c r="B377" s="3" t="s">
        <v>22</v>
      </c>
      <c r="C377" s="4">
        <v>11</v>
      </c>
      <c r="D377" s="5">
        <v>413</v>
      </c>
      <c r="E377" s="4">
        <v>26</v>
      </c>
      <c r="F377" s="6">
        <f t="shared" si="20"/>
        <v>10738</v>
      </c>
      <c r="G377" s="6">
        <f t="shared" si="21"/>
        <v>4543</v>
      </c>
      <c r="H377" s="3" t="str">
        <f t="shared" si="22"/>
        <v>June</v>
      </c>
      <c r="I377" s="7" t="str">
        <f t="shared" si="23"/>
        <v>Monsoon</v>
      </c>
    </row>
    <row r="378" spans="1:9" x14ac:dyDescent="0.25">
      <c r="A378" s="16" t="s">
        <v>183</v>
      </c>
      <c r="B378" s="3" t="s">
        <v>31</v>
      </c>
      <c r="C378" s="4">
        <v>147</v>
      </c>
      <c r="D378" s="5">
        <v>904</v>
      </c>
      <c r="E378" s="4">
        <v>182</v>
      </c>
      <c r="F378" s="6">
        <f t="shared" si="20"/>
        <v>164528</v>
      </c>
      <c r="G378" s="6">
        <f t="shared" si="21"/>
        <v>132888</v>
      </c>
      <c r="H378" s="3" t="str">
        <f t="shared" si="22"/>
        <v>June</v>
      </c>
      <c r="I378" s="7" t="str">
        <f t="shared" si="23"/>
        <v>Monsoon</v>
      </c>
    </row>
    <row r="379" spans="1:9" x14ac:dyDescent="0.25">
      <c r="A379" s="16" t="s">
        <v>67</v>
      </c>
      <c r="B379" s="3" t="s">
        <v>22</v>
      </c>
      <c r="C379" s="4">
        <v>149</v>
      </c>
      <c r="D379" s="5">
        <v>664</v>
      </c>
      <c r="E379" s="4">
        <v>246</v>
      </c>
      <c r="F379" s="6">
        <f t="shared" si="20"/>
        <v>163344</v>
      </c>
      <c r="G379" s="6">
        <f t="shared" si="21"/>
        <v>98936</v>
      </c>
      <c r="H379" s="3" t="str">
        <f t="shared" si="22"/>
        <v>June</v>
      </c>
      <c r="I379" s="7" t="str">
        <f t="shared" si="23"/>
        <v>Monsoon</v>
      </c>
    </row>
    <row r="380" spans="1:9" x14ac:dyDescent="0.25">
      <c r="A380" s="16" t="s">
        <v>209</v>
      </c>
      <c r="B380" s="3" t="s">
        <v>31</v>
      </c>
      <c r="C380" s="4">
        <v>112</v>
      </c>
      <c r="D380" s="5">
        <v>935</v>
      </c>
      <c r="E380" s="4">
        <v>24</v>
      </c>
      <c r="F380" s="6">
        <f t="shared" si="20"/>
        <v>22440</v>
      </c>
      <c r="G380" s="6">
        <f t="shared" si="21"/>
        <v>104720</v>
      </c>
      <c r="H380" s="3" t="str">
        <f t="shared" si="22"/>
        <v>June</v>
      </c>
      <c r="I380" s="7" t="str">
        <f t="shared" si="23"/>
        <v>Monsoon</v>
      </c>
    </row>
    <row r="381" spans="1:9" x14ac:dyDescent="0.25">
      <c r="A381" s="16" t="s">
        <v>52</v>
      </c>
      <c r="B381" s="3" t="s">
        <v>24</v>
      </c>
      <c r="C381" s="4">
        <v>108</v>
      </c>
      <c r="D381" s="5">
        <v>599</v>
      </c>
      <c r="E381" s="4">
        <v>199</v>
      </c>
      <c r="F381" s="6">
        <f t="shared" si="20"/>
        <v>119201</v>
      </c>
      <c r="G381" s="6">
        <f t="shared" si="21"/>
        <v>64692</v>
      </c>
      <c r="H381" s="3" t="str">
        <f t="shared" si="22"/>
        <v>June</v>
      </c>
      <c r="I381" s="7" t="str">
        <f t="shared" si="23"/>
        <v>Monsoon</v>
      </c>
    </row>
    <row r="382" spans="1:9" x14ac:dyDescent="0.25">
      <c r="A382" s="16" t="s">
        <v>315</v>
      </c>
      <c r="B382" s="3" t="s">
        <v>19</v>
      </c>
      <c r="C382" s="4">
        <v>29</v>
      </c>
      <c r="D382" s="5">
        <v>1159</v>
      </c>
      <c r="E382" s="4">
        <v>293</v>
      </c>
      <c r="F382" s="6">
        <f t="shared" si="20"/>
        <v>339587</v>
      </c>
      <c r="G382" s="6">
        <f t="shared" si="21"/>
        <v>33611</v>
      </c>
      <c r="H382" s="3" t="str">
        <f t="shared" si="22"/>
        <v>June</v>
      </c>
      <c r="I382" s="7" t="str">
        <f t="shared" si="23"/>
        <v>Monsoon</v>
      </c>
    </row>
    <row r="383" spans="1:9" x14ac:dyDescent="0.25">
      <c r="A383" s="16" t="s">
        <v>52</v>
      </c>
      <c r="B383" s="3" t="s">
        <v>24</v>
      </c>
      <c r="C383" s="4">
        <v>20</v>
      </c>
      <c r="D383" s="5">
        <v>449</v>
      </c>
      <c r="E383" s="4">
        <v>247</v>
      </c>
      <c r="F383" s="6">
        <f t="shared" si="20"/>
        <v>110903</v>
      </c>
      <c r="G383" s="6">
        <f t="shared" si="21"/>
        <v>8980</v>
      </c>
      <c r="H383" s="3" t="str">
        <f t="shared" si="22"/>
        <v>June</v>
      </c>
      <c r="I383" s="7" t="str">
        <f t="shared" si="23"/>
        <v>Monsoon</v>
      </c>
    </row>
    <row r="384" spans="1:9" x14ac:dyDescent="0.25">
      <c r="A384" s="16" t="s">
        <v>69</v>
      </c>
      <c r="B384" s="3" t="s">
        <v>22</v>
      </c>
      <c r="C384" s="4">
        <v>92</v>
      </c>
      <c r="D384" s="5">
        <v>830</v>
      </c>
      <c r="E384" s="4">
        <v>215</v>
      </c>
      <c r="F384" s="6">
        <f t="shared" si="20"/>
        <v>178450</v>
      </c>
      <c r="G384" s="6">
        <f t="shared" si="21"/>
        <v>76360</v>
      </c>
      <c r="H384" s="3" t="str">
        <f t="shared" si="22"/>
        <v>June</v>
      </c>
      <c r="I384" s="7" t="str">
        <f t="shared" si="23"/>
        <v>Monsoon</v>
      </c>
    </row>
    <row r="385" spans="1:9" x14ac:dyDescent="0.25">
      <c r="A385" s="16" t="s">
        <v>237</v>
      </c>
      <c r="B385" s="3" t="s">
        <v>24</v>
      </c>
      <c r="C385" s="4">
        <v>156</v>
      </c>
      <c r="D385" s="5">
        <v>1482</v>
      </c>
      <c r="E385" s="4">
        <v>45</v>
      </c>
      <c r="F385" s="6">
        <f t="shared" si="20"/>
        <v>66690</v>
      </c>
      <c r="G385" s="6">
        <f t="shared" si="21"/>
        <v>231192</v>
      </c>
      <c r="H385" s="3" t="str">
        <f t="shared" si="22"/>
        <v>June</v>
      </c>
      <c r="I385" s="7" t="str">
        <f t="shared" si="23"/>
        <v>Monsoon</v>
      </c>
    </row>
    <row r="386" spans="1:9" x14ac:dyDescent="0.25">
      <c r="A386" s="16" t="s">
        <v>256</v>
      </c>
      <c r="B386" s="3" t="s">
        <v>26</v>
      </c>
      <c r="C386" s="4">
        <v>36</v>
      </c>
      <c r="D386" s="5">
        <v>358</v>
      </c>
      <c r="E386" s="4">
        <v>122</v>
      </c>
      <c r="F386" s="6">
        <f t="shared" ref="F386:F449" si="24">E386 * D386</f>
        <v>43676</v>
      </c>
      <c r="G386" s="6">
        <f t="shared" ref="G386:G449" si="25">C386 * D386</f>
        <v>12888</v>
      </c>
      <c r="H386" s="3" t="str">
        <f t="shared" ref="H386:H449" si="26">TEXT(A386, "mmmm")</f>
        <v>June</v>
      </c>
      <c r="I386" s="7" t="str">
        <f t="shared" ref="I386:I449" si="27">IF(OR(MONTH(A386)=3, MONTH(A386)=4, MONTH(A386)=5), "Summer", IF(OR(MONTH(A386)=6, MONTH(A386)=7, MONTH(A386)=8, MONTH(A386)=9), "Monsoon", IF(OR(MONTH(A386)=10, MONTH(A386)=11), "Post-Monsoon","Winter")))</f>
        <v>Monsoon</v>
      </c>
    </row>
    <row r="387" spans="1:9" x14ac:dyDescent="0.25">
      <c r="A387" s="16" t="s">
        <v>256</v>
      </c>
      <c r="B387" s="3" t="s">
        <v>22</v>
      </c>
      <c r="C387" s="4">
        <v>175</v>
      </c>
      <c r="D387" s="5">
        <v>687</v>
      </c>
      <c r="E387" s="4">
        <v>205</v>
      </c>
      <c r="F387" s="6">
        <f t="shared" si="24"/>
        <v>140835</v>
      </c>
      <c r="G387" s="6">
        <f t="shared" si="25"/>
        <v>120225</v>
      </c>
      <c r="H387" s="3" t="str">
        <f t="shared" si="26"/>
        <v>June</v>
      </c>
      <c r="I387" s="7" t="str">
        <f t="shared" si="27"/>
        <v>Monsoon</v>
      </c>
    </row>
    <row r="388" spans="1:9" x14ac:dyDescent="0.25">
      <c r="A388" s="16" t="s">
        <v>32</v>
      </c>
      <c r="B388" s="3" t="s">
        <v>31</v>
      </c>
      <c r="C388" s="4">
        <v>51</v>
      </c>
      <c r="D388" s="5">
        <v>489</v>
      </c>
      <c r="E388" s="4">
        <v>249</v>
      </c>
      <c r="F388" s="6">
        <f t="shared" si="24"/>
        <v>121761</v>
      </c>
      <c r="G388" s="6">
        <f t="shared" si="25"/>
        <v>24939</v>
      </c>
      <c r="H388" s="3" t="str">
        <f t="shared" si="26"/>
        <v>June</v>
      </c>
      <c r="I388" s="7" t="str">
        <f t="shared" si="27"/>
        <v>Monsoon</v>
      </c>
    </row>
    <row r="389" spans="1:9" x14ac:dyDescent="0.25">
      <c r="A389" s="16" t="s">
        <v>331</v>
      </c>
      <c r="B389" s="3" t="s">
        <v>19</v>
      </c>
      <c r="C389" s="4">
        <v>42</v>
      </c>
      <c r="D389" s="5">
        <v>550</v>
      </c>
      <c r="E389" s="4">
        <v>281</v>
      </c>
      <c r="F389" s="6">
        <f t="shared" si="24"/>
        <v>154550</v>
      </c>
      <c r="G389" s="6">
        <f t="shared" si="25"/>
        <v>23100</v>
      </c>
      <c r="H389" s="3" t="str">
        <f t="shared" si="26"/>
        <v>June</v>
      </c>
      <c r="I389" s="7" t="str">
        <f t="shared" si="27"/>
        <v>Monsoon</v>
      </c>
    </row>
    <row r="390" spans="1:9" x14ac:dyDescent="0.25">
      <c r="A390" s="16" t="s">
        <v>104</v>
      </c>
      <c r="B390" s="3" t="s">
        <v>31</v>
      </c>
      <c r="C390" s="4">
        <v>157</v>
      </c>
      <c r="D390" s="5">
        <v>450</v>
      </c>
      <c r="E390" s="4">
        <v>46</v>
      </c>
      <c r="F390" s="6">
        <f t="shared" si="24"/>
        <v>20700</v>
      </c>
      <c r="G390" s="6">
        <f t="shared" si="25"/>
        <v>70650</v>
      </c>
      <c r="H390" s="3" t="str">
        <f t="shared" si="26"/>
        <v>June</v>
      </c>
      <c r="I390" s="7" t="str">
        <f t="shared" si="27"/>
        <v>Monsoon</v>
      </c>
    </row>
    <row r="391" spans="1:9" x14ac:dyDescent="0.25">
      <c r="A391" s="16" t="s">
        <v>162</v>
      </c>
      <c r="B391" s="3" t="s">
        <v>22</v>
      </c>
      <c r="C391" s="4">
        <v>169</v>
      </c>
      <c r="D391" s="5">
        <v>1201</v>
      </c>
      <c r="E391" s="4">
        <v>206</v>
      </c>
      <c r="F391" s="6">
        <f t="shared" si="24"/>
        <v>247406</v>
      </c>
      <c r="G391" s="6">
        <f t="shared" si="25"/>
        <v>202969</v>
      </c>
      <c r="H391" s="3" t="str">
        <f t="shared" si="26"/>
        <v>June</v>
      </c>
      <c r="I391" s="7" t="str">
        <f t="shared" si="27"/>
        <v>Monsoon</v>
      </c>
    </row>
    <row r="392" spans="1:9" x14ac:dyDescent="0.25">
      <c r="A392" s="16" t="s">
        <v>52</v>
      </c>
      <c r="B392" s="3" t="s">
        <v>31</v>
      </c>
      <c r="C392" s="4">
        <v>32</v>
      </c>
      <c r="D392" s="5">
        <v>1225</v>
      </c>
      <c r="E392" s="4">
        <v>251</v>
      </c>
      <c r="F392" s="6">
        <f t="shared" si="24"/>
        <v>307475</v>
      </c>
      <c r="G392" s="6">
        <f t="shared" si="25"/>
        <v>39200</v>
      </c>
      <c r="H392" s="3" t="str">
        <f t="shared" si="26"/>
        <v>June</v>
      </c>
      <c r="I392" s="7" t="str">
        <f t="shared" si="27"/>
        <v>Monsoon</v>
      </c>
    </row>
    <row r="393" spans="1:9" x14ac:dyDescent="0.25">
      <c r="A393" s="16" t="s">
        <v>47</v>
      </c>
      <c r="B393" s="3" t="s">
        <v>26</v>
      </c>
      <c r="C393" s="4">
        <v>67</v>
      </c>
      <c r="D393" s="5">
        <v>1288</v>
      </c>
      <c r="E393" s="4">
        <v>137</v>
      </c>
      <c r="F393" s="6">
        <f t="shared" si="24"/>
        <v>176456</v>
      </c>
      <c r="G393" s="6">
        <f t="shared" si="25"/>
        <v>86296</v>
      </c>
      <c r="H393" s="3" t="str">
        <f t="shared" si="26"/>
        <v>June</v>
      </c>
      <c r="I393" s="7" t="str">
        <f t="shared" si="27"/>
        <v>Monsoon</v>
      </c>
    </row>
    <row r="394" spans="1:9" x14ac:dyDescent="0.25">
      <c r="A394" s="16" t="s">
        <v>272</v>
      </c>
      <c r="B394" s="3" t="s">
        <v>26</v>
      </c>
      <c r="C394" s="4">
        <v>78</v>
      </c>
      <c r="D394" s="5">
        <v>547</v>
      </c>
      <c r="E394" s="4">
        <v>51</v>
      </c>
      <c r="F394" s="6">
        <f t="shared" si="24"/>
        <v>27897</v>
      </c>
      <c r="G394" s="6">
        <f t="shared" si="25"/>
        <v>42666</v>
      </c>
      <c r="H394" s="3" t="str">
        <f t="shared" si="26"/>
        <v>June</v>
      </c>
      <c r="I394" s="7" t="str">
        <f t="shared" si="27"/>
        <v>Monsoon</v>
      </c>
    </row>
    <row r="395" spans="1:9" x14ac:dyDescent="0.25">
      <c r="A395" s="16" t="s">
        <v>209</v>
      </c>
      <c r="B395" s="3" t="s">
        <v>24</v>
      </c>
      <c r="C395" s="4">
        <v>40</v>
      </c>
      <c r="D395" s="5">
        <v>958</v>
      </c>
      <c r="E395" s="4">
        <v>282</v>
      </c>
      <c r="F395" s="6">
        <f t="shared" si="24"/>
        <v>270156</v>
      </c>
      <c r="G395" s="6">
        <f t="shared" si="25"/>
        <v>38320</v>
      </c>
      <c r="H395" s="3" t="str">
        <f t="shared" si="26"/>
        <v>June</v>
      </c>
      <c r="I395" s="7" t="str">
        <f t="shared" si="27"/>
        <v>Monsoon</v>
      </c>
    </row>
    <row r="396" spans="1:9" x14ac:dyDescent="0.25">
      <c r="A396" s="16" t="s">
        <v>209</v>
      </c>
      <c r="B396" s="3" t="s">
        <v>24</v>
      </c>
      <c r="C396" s="4">
        <v>106</v>
      </c>
      <c r="D396" s="5">
        <v>364</v>
      </c>
      <c r="E396" s="4">
        <v>173</v>
      </c>
      <c r="F396" s="6">
        <f t="shared" si="24"/>
        <v>62972</v>
      </c>
      <c r="G396" s="6">
        <f t="shared" si="25"/>
        <v>38584</v>
      </c>
      <c r="H396" s="3" t="str">
        <f t="shared" si="26"/>
        <v>June</v>
      </c>
      <c r="I396" s="7" t="str">
        <f t="shared" si="27"/>
        <v>Monsoon</v>
      </c>
    </row>
    <row r="397" spans="1:9" x14ac:dyDescent="0.25">
      <c r="A397" s="16" t="s">
        <v>104</v>
      </c>
      <c r="B397" s="3" t="s">
        <v>19</v>
      </c>
      <c r="C397" s="4">
        <v>146</v>
      </c>
      <c r="D397" s="5">
        <v>1061</v>
      </c>
      <c r="E397" s="4">
        <v>55</v>
      </c>
      <c r="F397" s="6">
        <f t="shared" si="24"/>
        <v>58355</v>
      </c>
      <c r="G397" s="6">
        <f t="shared" si="25"/>
        <v>154906</v>
      </c>
      <c r="H397" s="3" t="str">
        <f t="shared" si="26"/>
        <v>June</v>
      </c>
      <c r="I397" s="7" t="str">
        <f t="shared" si="27"/>
        <v>Monsoon</v>
      </c>
    </row>
    <row r="398" spans="1:9" x14ac:dyDescent="0.25">
      <c r="A398" s="16" t="s">
        <v>52</v>
      </c>
      <c r="B398" s="3" t="s">
        <v>19</v>
      </c>
      <c r="C398" s="4">
        <v>79</v>
      </c>
      <c r="D398" s="5">
        <v>285</v>
      </c>
      <c r="E398" s="4">
        <v>70</v>
      </c>
      <c r="F398" s="6">
        <f t="shared" si="24"/>
        <v>19950</v>
      </c>
      <c r="G398" s="6">
        <f t="shared" si="25"/>
        <v>22515</v>
      </c>
      <c r="H398" s="3" t="str">
        <f t="shared" si="26"/>
        <v>June</v>
      </c>
      <c r="I398" s="7" t="str">
        <f t="shared" si="27"/>
        <v>Monsoon</v>
      </c>
    </row>
    <row r="399" spans="1:9" x14ac:dyDescent="0.25">
      <c r="A399" s="16" t="s">
        <v>23</v>
      </c>
      <c r="B399" s="3" t="s">
        <v>24</v>
      </c>
      <c r="C399" s="4">
        <v>190</v>
      </c>
      <c r="D399" s="5">
        <v>776</v>
      </c>
      <c r="E399" s="4">
        <v>275</v>
      </c>
      <c r="F399" s="6">
        <f t="shared" si="24"/>
        <v>213400</v>
      </c>
      <c r="G399" s="6">
        <f t="shared" si="25"/>
        <v>147440</v>
      </c>
      <c r="H399" s="3" t="str">
        <f t="shared" si="26"/>
        <v>July</v>
      </c>
      <c r="I399" s="7" t="str">
        <f t="shared" si="27"/>
        <v>Monsoon</v>
      </c>
    </row>
    <row r="400" spans="1:9" x14ac:dyDescent="0.25">
      <c r="A400" s="16" t="s">
        <v>25</v>
      </c>
      <c r="B400" s="3" t="s">
        <v>26</v>
      </c>
      <c r="C400" s="4">
        <v>123</v>
      </c>
      <c r="D400" s="5">
        <v>567</v>
      </c>
      <c r="E400" s="4">
        <v>119</v>
      </c>
      <c r="F400" s="6">
        <f t="shared" si="24"/>
        <v>67473</v>
      </c>
      <c r="G400" s="6">
        <f t="shared" si="25"/>
        <v>69741</v>
      </c>
      <c r="H400" s="3" t="str">
        <f t="shared" si="26"/>
        <v>July</v>
      </c>
      <c r="I400" s="7" t="str">
        <f t="shared" si="27"/>
        <v>Monsoon</v>
      </c>
    </row>
    <row r="401" spans="1:9" x14ac:dyDescent="0.25">
      <c r="A401" s="16" t="s">
        <v>27</v>
      </c>
      <c r="B401" s="3" t="s">
        <v>26</v>
      </c>
      <c r="C401" s="4">
        <v>121</v>
      </c>
      <c r="D401" s="5">
        <v>410</v>
      </c>
      <c r="E401" s="4">
        <v>111</v>
      </c>
      <c r="F401" s="6">
        <f t="shared" si="24"/>
        <v>45510</v>
      </c>
      <c r="G401" s="6">
        <f t="shared" si="25"/>
        <v>49610</v>
      </c>
      <c r="H401" s="3" t="str">
        <f t="shared" si="26"/>
        <v>July</v>
      </c>
      <c r="I401" s="7" t="str">
        <f t="shared" si="27"/>
        <v>Monsoon</v>
      </c>
    </row>
    <row r="402" spans="1:9" x14ac:dyDescent="0.25">
      <c r="A402" s="16" t="s">
        <v>35</v>
      </c>
      <c r="B402" s="3" t="s">
        <v>22</v>
      </c>
      <c r="C402" s="4">
        <v>77</v>
      </c>
      <c r="D402" s="5">
        <v>375</v>
      </c>
      <c r="E402" s="4">
        <v>86</v>
      </c>
      <c r="F402" s="6">
        <f t="shared" si="24"/>
        <v>32250</v>
      </c>
      <c r="G402" s="6">
        <f t="shared" si="25"/>
        <v>28875</v>
      </c>
      <c r="H402" s="3" t="str">
        <f t="shared" si="26"/>
        <v>July</v>
      </c>
      <c r="I402" s="7" t="str">
        <f t="shared" si="27"/>
        <v>Monsoon</v>
      </c>
    </row>
    <row r="403" spans="1:9" x14ac:dyDescent="0.25">
      <c r="A403" s="16" t="s">
        <v>48</v>
      </c>
      <c r="B403" s="3" t="s">
        <v>31</v>
      </c>
      <c r="C403" s="4">
        <v>126</v>
      </c>
      <c r="D403" s="5">
        <v>570</v>
      </c>
      <c r="E403" s="4">
        <v>96</v>
      </c>
      <c r="F403" s="6">
        <f t="shared" si="24"/>
        <v>54720</v>
      </c>
      <c r="G403" s="6">
        <f t="shared" si="25"/>
        <v>71820</v>
      </c>
      <c r="H403" s="3" t="str">
        <f t="shared" si="26"/>
        <v>July</v>
      </c>
      <c r="I403" s="7" t="str">
        <f t="shared" si="27"/>
        <v>Monsoon</v>
      </c>
    </row>
    <row r="404" spans="1:9" x14ac:dyDescent="0.25">
      <c r="A404" s="16" t="s">
        <v>57</v>
      </c>
      <c r="B404" s="3" t="s">
        <v>22</v>
      </c>
      <c r="C404" s="4">
        <v>88</v>
      </c>
      <c r="D404" s="5">
        <v>1034</v>
      </c>
      <c r="E404" s="4">
        <v>267</v>
      </c>
      <c r="F404" s="6">
        <f t="shared" si="24"/>
        <v>276078</v>
      </c>
      <c r="G404" s="6">
        <f t="shared" si="25"/>
        <v>90992</v>
      </c>
      <c r="H404" s="3" t="str">
        <f t="shared" si="26"/>
        <v>July</v>
      </c>
      <c r="I404" s="7" t="str">
        <f t="shared" si="27"/>
        <v>Monsoon</v>
      </c>
    </row>
    <row r="405" spans="1:9" x14ac:dyDescent="0.25">
      <c r="A405" s="16" t="s">
        <v>63</v>
      </c>
      <c r="B405" s="3" t="s">
        <v>24</v>
      </c>
      <c r="C405" s="4">
        <v>40</v>
      </c>
      <c r="D405" s="5">
        <v>1161</v>
      </c>
      <c r="E405" s="4">
        <v>115</v>
      </c>
      <c r="F405" s="6">
        <f t="shared" si="24"/>
        <v>133515</v>
      </c>
      <c r="G405" s="6">
        <f t="shared" si="25"/>
        <v>46440</v>
      </c>
      <c r="H405" s="3" t="str">
        <f t="shared" si="26"/>
        <v>July</v>
      </c>
      <c r="I405" s="7" t="str">
        <f t="shared" si="27"/>
        <v>Monsoon</v>
      </c>
    </row>
    <row r="406" spans="1:9" x14ac:dyDescent="0.25">
      <c r="A406" s="16" t="s">
        <v>57</v>
      </c>
      <c r="B406" s="3" t="s">
        <v>26</v>
      </c>
      <c r="C406" s="4">
        <v>39</v>
      </c>
      <c r="D406" s="5">
        <v>738</v>
      </c>
      <c r="E406" s="4">
        <v>135</v>
      </c>
      <c r="F406" s="6">
        <f t="shared" si="24"/>
        <v>99630</v>
      </c>
      <c r="G406" s="6">
        <f t="shared" si="25"/>
        <v>28782</v>
      </c>
      <c r="H406" s="3" t="str">
        <f t="shared" si="26"/>
        <v>July</v>
      </c>
      <c r="I406" s="7" t="str">
        <f t="shared" si="27"/>
        <v>Monsoon</v>
      </c>
    </row>
    <row r="407" spans="1:9" x14ac:dyDescent="0.25">
      <c r="A407" s="16" t="s">
        <v>127</v>
      </c>
      <c r="B407" s="3" t="s">
        <v>22</v>
      </c>
      <c r="C407" s="4">
        <v>147</v>
      </c>
      <c r="D407" s="5">
        <v>277</v>
      </c>
      <c r="E407" s="4">
        <v>212</v>
      </c>
      <c r="F407" s="6">
        <f t="shared" si="24"/>
        <v>58724</v>
      </c>
      <c r="G407" s="6">
        <f t="shared" si="25"/>
        <v>40719</v>
      </c>
      <c r="H407" s="3" t="str">
        <f t="shared" si="26"/>
        <v>July</v>
      </c>
      <c r="I407" s="7" t="str">
        <f t="shared" si="27"/>
        <v>Monsoon</v>
      </c>
    </row>
    <row r="408" spans="1:9" x14ac:dyDescent="0.25">
      <c r="A408" s="16" t="s">
        <v>134</v>
      </c>
      <c r="B408" s="3" t="s">
        <v>26</v>
      </c>
      <c r="C408" s="4">
        <v>136</v>
      </c>
      <c r="D408" s="5">
        <v>327</v>
      </c>
      <c r="E408" s="4">
        <v>54</v>
      </c>
      <c r="F408" s="6">
        <f t="shared" si="24"/>
        <v>17658</v>
      </c>
      <c r="G408" s="6">
        <f t="shared" si="25"/>
        <v>44472</v>
      </c>
      <c r="H408" s="3" t="str">
        <f t="shared" si="26"/>
        <v>July</v>
      </c>
      <c r="I408" s="7" t="str">
        <f t="shared" si="27"/>
        <v>Monsoon</v>
      </c>
    </row>
    <row r="409" spans="1:9" x14ac:dyDescent="0.25">
      <c r="A409" s="16" t="s">
        <v>141</v>
      </c>
      <c r="B409" s="3" t="s">
        <v>31</v>
      </c>
      <c r="C409" s="4">
        <v>166</v>
      </c>
      <c r="D409" s="5">
        <v>308</v>
      </c>
      <c r="E409" s="4">
        <v>176</v>
      </c>
      <c r="F409" s="6">
        <f t="shared" si="24"/>
        <v>54208</v>
      </c>
      <c r="G409" s="6">
        <f t="shared" si="25"/>
        <v>51128</v>
      </c>
      <c r="H409" s="3" t="str">
        <f t="shared" si="26"/>
        <v>July</v>
      </c>
      <c r="I409" s="7" t="str">
        <f t="shared" si="27"/>
        <v>Monsoon</v>
      </c>
    </row>
    <row r="410" spans="1:9" x14ac:dyDescent="0.25">
      <c r="A410" s="16" t="s">
        <v>35</v>
      </c>
      <c r="B410" s="3" t="s">
        <v>24</v>
      </c>
      <c r="C410" s="4">
        <v>64</v>
      </c>
      <c r="D410" s="5">
        <v>1216</v>
      </c>
      <c r="E410" s="4">
        <v>53</v>
      </c>
      <c r="F410" s="6">
        <f t="shared" si="24"/>
        <v>64448</v>
      </c>
      <c r="G410" s="6">
        <f t="shared" si="25"/>
        <v>77824</v>
      </c>
      <c r="H410" s="3" t="str">
        <f t="shared" si="26"/>
        <v>July</v>
      </c>
      <c r="I410" s="7" t="str">
        <f t="shared" si="27"/>
        <v>Monsoon</v>
      </c>
    </row>
    <row r="411" spans="1:9" x14ac:dyDescent="0.25">
      <c r="A411" s="16" t="s">
        <v>177</v>
      </c>
      <c r="B411" s="3" t="s">
        <v>19</v>
      </c>
      <c r="C411" s="4">
        <v>61</v>
      </c>
      <c r="D411" s="5">
        <v>1200</v>
      </c>
      <c r="E411" s="4">
        <v>143</v>
      </c>
      <c r="F411" s="6">
        <f t="shared" si="24"/>
        <v>171600</v>
      </c>
      <c r="G411" s="6">
        <f t="shared" si="25"/>
        <v>73200</v>
      </c>
      <c r="H411" s="3" t="str">
        <f t="shared" si="26"/>
        <v>July</v>
      </c>
      <c r="I411" s="7" t="str">
        <f t="shared" si="27"/>
        <v>Monsoon</v>
      </c>
    </row>
    <row r="412" spans="1:9" x14ac:dyDescent="0.25">
      <c r="A412" s="16" t="s">
        <v>48</v>
      </c>
      <c r="B412" s="3" t="s">
        <v>26</v>
      </c>
      <c r="C412" s="4">
        <v>179</v>
      </c>
      <c r="D412" s="5">
        <v>706</v>
      </c>
      <c r="E412" s="4">
        <v>265</v>
      </c>
      <c r="F412" s="6">
        <f t="shared" si="24"/>
        <v>187090</v>
      </c>
      <c r="G412" s="6">
        <f t="shared" si="25"/>
        <v>126374</v>
      </c>
      <c r="H412" s="3" t="str">
        <f t="shared" si="26"/>
        <v>July</v>
      </c>
      <c r="I412" s="7" t="str">
        <f t="shared" si="27"/>
        <v>Monsoon</v>
      </c>
    </row>
    <row r="413" spans="1:9" x14ac:dyDescent="0.25">
      <c r="A413" s="16" t="s">
        <v>193</v>
      </c>
      <c r="B413" s="3" t="s">
        <v>24</v>
      </c>
      <c r="C413" s="4">
        <v>168</v>
      </c>
      <c r="D413" s="5">
        <v>338</v>
      </c>
      <c r="E413" s="4">
        <v>39</v>
      </c>
      <c r="F413" s="6">
        <f t="shared" si="24"/>
        <v>13182</v>
      </c>
      <c r="G413" s="6">
        <f t="shared" si="25"/>
        <v>56784</v>
      </c>
      <c r="H413" s="3" t="str">
        <f t="shared" si="26"/>
        <v>July</v>
      </c>
      <c r="I413" s="7" t="str">
        <f t="shared" si="27"/>
        <v>Monsoon</v>
      </c>
    </row>
    <row r="414" spans="1:9" x14ac:dyDescent="0.25">
      <c r="A414" s="16" t="s">
        <v>193</v>
      </c>
      <c r="B414" s="3" t="s">
        <v>19</v>
      </c>
      <c r="C414" s="4">
        <v>62</v>
      </c>
      <c r="D414" s="5">
        <v>744</v>
      </c>
      <c r="E414" s="4">
        <v>200</v>
      </c>
      <c r="F414" s="6">
        <f t="shared" si="24"/>
        <v>148800</v>
      </c>
      <c r="G414" s="6">
        <f t="shared" si="25"/>
        <v>46128</v>
      </c>
      <c r="H414" s="3" t="str">
        <f t="shared" si="26"/>
        <v>July</v>
      </c>
      <c r="I414" s="7" t="str">
        <f t="shared" si="27"/>
        <v>Monsoon</v>
      </c>
    </row>
    <row r="415" spans="1:9" x14ac:dyDescent="0.25">
      <c r="A415" s="16" t="s">
        <v>198</v>
      </c>
      <c r="B415" s="3" t="s">
        <v>19</v>
      </c>
      <c r="C415" s="4">
        <v>182</v>
      </c>
      <c r="D415" s="5">
        <v>444</v>
      </c>
      <c r="E415" s="4">
        <v>238</v>
      </c>
      <c r="F415" s="6">
        <f t="shared" si="24"/>
        <v>105672</v>
      </c>
      <c r="G415" s="6">
        <f t="shared" si="25"/>
        <v>80808</v>
      </c>
      <c r="H415" s="3" t="str">
        <f t="shared" si="26"/>
        <v>July</v>
      </c>
      <c r="I415" s="7" t="str">
        <f t="shared" si="27"/>
        <v>Monsoon</v>
      </c>
    </row>
    <row r="416" spans="1:9" x14ac:dyDescent="0.25">
      <c r="A416" s="16" t="s">
        <v>199</v>
      </c>
      <c r="B416" s="3" t="s">
        <v>31</v>
      </c>
      <c r="C416" s="4">
        <v>70</v>
      </c>
      <c r="D416" s="5">
        <v>320</v>
      </c>
      <c r="E416" s="4">
        <v>235</v>
      </c>
      <c r="F416" s="6">
        <f t="shared" si="24"/>
        <v>75200</v>
      </c>
      <c r="G416" s="6">
        <f t="shared" si="25"/>
        <v>22400</v>
      </c>
      <c r="H416" s="3" t="str">
        <f t="shared" si="26"/>
        <v>July</v>
      </c>
      <c r="I416" s="7" t="str">
        <f t="shared" si="27"/>
        <v>Monsoon</v>
      </c>
    </row>
    <row r="417" spans="1:9" x14ac:dyDescent="0.25">
      <c r="A417" s="16" t="s">
        <v>57</v>
      </c>
      <c r="B417" s="3" t="s">
        <v>31</v>
      </c>
      <c r="C417" s="4">
        <v>192</v>
      </c>
      <c r="D417" s="5">
        <v>273</v>
      </c>
      <c r="E417" s="4">
        <v>84</v>
      </c>
      <c r="F417" s="6">
        <f t="shared" si="24"/>
        <v>22932</v>
      </c>
      <c r="G417" s="6">
        <f t="shared" si="25"/>
        <v>52416</v>
      </c>
      <c r="H417" s="3" t="str">
        <f t="shared" si="26"/>
        <v>July</v>
      </c>
      <c r="I417" s="7" t="str">
        <f t="shared" si="27"/>
        <v>Monsoon</v>
      </c>
    </row>
    <row r="418" spans="1:9" x14ac:dyDescent="0.25">
      <c r="A418" s="16" t="s">
        <v>208</v>
      </c>
      <c r="B418" s="3" t="s">
        <v>31</v>
      </c>
      <c r="C418" s="4">
        <v>177</v>
      </c>
      <c r="D418" s="5">
        <v>379</v>
      </c>
      <c r="E418" s="4">
        <v>277</v>
      </c>
      <c r="F418" s="6">
        <f t="shared" si="24"/>
        <v>104983</v>
      </c>
      <c r="G418" s="6">
        <f t="shared" si="25"/>
        <v>67083</v>
      </c>
      <c r="H418" s="3" t="str">
        <f t="shared" si="26"/>
        <v>July</v>
      </c>
      <c r="I418" s="7" t="str">
        <f t="shared" si="27"/>
        <v>Monsoon</v>
      </c>
    </row>
    <row r="419" spans="1:9" x14ac:dyDescent="0.25">
      <c r="A419" s="16" t="s">
        <v>210</v>
      </c>
      <c r="B419" s="3" t="s">
        <v>26</v>
      </c>
      <c r="C419" s="4">
        <v>178</v>
      </c>
      <c r="D419" s="5">
        <v>930</v>
      </c>
      <c r="E419" s="4">
        <v>67</v>
      </c>
      <c r="F419" s="6">
        <f t="shared" si="24"/>
        <v>62310</v>
      </c>
      <c r="G419" s="6">
        <f t="shared" si="25"/>
        <v>165540</v>
      </c>
      <c r="H419" s="3" t="str">
        <f t="shared" si="26"/>
        <v>July</v>
      </c>
      <c r="I419" s="7" t="str">
        <f t="shared" si="27"/>
        <v>Monsoon</v>
      </c>
    </row>
    <row r="420" spans="1:9" x14ac:dyDescent="0.25">
      <c r="A420" s="16" t="s">
        <v>23</v>
      </c>
      <c r="B420" s="3" t="s">
        <v>24</v>
      </c>
      <c r="C420" s="4">
        <v>123</v>
      </c>
      <c r="D420" s="5">
        <v>722</v>
      </c>
      <c r="E420" s="4">
        <v>21</v>
      </c>
      <c r="F420" s="6">
        <f t="shared" si="24"/>
        <v>15162</v>
      </c>
      <c r="G420" s="6">
        <f t="shared" si="25"/>
        <v>88806</v>
      </c>
      <c r="H420" s="3" t="str">
        <f t="shared" si="26"/>
        <v>July</v>
      </c>
      <c r="I420" s="7" t="str">
        <f t="shared" si="27"/>
        <v>Monsoon</v>
      </c>
    </row>
    <row r="421" spans="1:9" x14ac:dyDescent="0.25">
      <c r="A421" s="16" t="s">
        <v>226</v>
      </c>
      <c r="B421" s="3" t="s">
        <v>19</v>
      </c>
      <c r="C421" s="4">
        <v>17</v>
      </c>
      <c r="D421" s="5">
        <v>1249</v>
      </c>
      <c r="E421" s="4">
        <v>192</v>
      </c>
      <c r="F421" s="6">
        <f t="shared" si="24"/>
        <v>239808</v>
      </c>
      <c r="G421" s="6">
        <f t="shared" si="25"/>
        <v>21233</v>
      </c>
      <c r="H421" s="3" t="str">
        <f t="shared" si="26"/>
        <v>July</v>
      </c>
      <c r="I421" s="7" t="str">
        <f t="shared" si="27"/>
        <v>Monsoon</v>
      </c>
    </row>
    <row r="422" spans="1:9" x14ac:dyDescent="0.25">
      <c r="A422" s="16" t="s">
        <v>227</v>
      </c>
      <c r="B422" s="3" t="s">
        <v>26</v>
      </c>
      <c r="C422" s="4">
        <v>101</v>
      </c>
      <c r="D422" s="5">
        <v>711</v>
      </c>
      <c r="E422" s="4">
        <v>201</v>
      </c>
      <c r="F422" s="6">
        <f t="shared" si="24"/>
        <v>142911</v>
      </c>
      <c r="G422" s="6">
        <f t="shared" si="25"/>
        <v>71811</v>
      </c>
      <c r="H422" s="3" t="str">
        <f t="shared" si="26"/>
        <v>July</v>
      </c>
      <c r="I422" s="7" t="str">
        <f t="shared" si="27"/>
        <v>Monsoon</v>
      </c>
    </row>
    <row r="423" spans="1:9" x14ac:dyDescent="0.25">
      <c r="A423" s="16" t="s">
        <v>229</v>
      </c>
      <c r="B423" s="3" t="s">
        <v>24</v>
      </c>
      <c r="C423" s="4">
        <v>12</v>
      </c>
      <c r="D423" s="5">
        <v>1121</v>
      </c>
      <c r="E423" s="4">
        <v>85</v>
      </c>
      <c r="F423" s="6">
        <f t="shared" si="24"/>
        <v>95285</v>
      </c>
      <c r="G423" s="6">
        <f t="shared" si="25"/>
        <v>13452</v>
      </c>
      <c r="H423" s="3" t="str">
        <f t="shared" si="26"/>
        <v>July</v>
      </c>
      <c r="I423" s="7" t="str">
        <f t="shared" si="27"/>
        <v>Monsoon</v>
      </c>
    </row>
    <row r="424" spans="1:9" x14ac:dyDescent="0.25">
      <c r="A424" s="16" t="s">
        <v>242</v>
      </c>
      <c r="B424" s="3" t="s">
        <v>26</v>
      </c>
      <c r="C424" s="4">
        <v>139</v>
      </c>
      <c r="D424" s="5">
        <v>812</v>
      </c>
      <c r="E424" s="4">
        <v>295</v>
      </c>
      <c r="F424" s="6">
        <f t="shared" si="24"/>
        <v>239540</v>
      </c>
      <c r="G424" s="6">
        <f t="shared" si="25"/>
        <v>112868</v>
      </c>
      <c r="H424" s="3" t="str">
        <f t="shared" si="26"/>
        <v>July</v>
      </c>
      <c r="I424" s="7" t="str">
        <f t="shared" si="27"/>
        <v>Monsoon</v>
      </c>
    </row>
    <row r="425" spans="1:9" x14ac:dyDescent="0.25">
      <c r="A425" s="16" t="s">
        <v>249</v>
      </c>
      <c r="B425" s="3" t="s">
        <v>24</v>
      </c>
      <c r="C425" s="4">
        <v>91</v>
      </c>
      <c r="D425" s="5">
        <v>464</v>
      </c>
      <c r="E425" s="4">
        <v>31</v>
      </c>
      <c r="F425" s="6">
        <f t="shared" si="24"/>
        <v>14384</v>
      </c>
      <c r="G425" s="6">
        <f t="shared" si="25"/>
        <v>42224</v>
      </c>
      <c r="H425" s="3" t="str">
        <f t="shared" si="26"/>
        <v>July</v>
      </c>
      <c r="I425" s="7" t="str">
        <f t="shared" si="27"/>
        <v>Monsoon</v>
      </c>
    </row>
    <row r="426" spans="1:9" x14ac:dyDescent="0.25">
      <c r="A426" s="16" t="s">
        <v>199</v>
      </c>
      <c r="B426" s="3" t="s">
        <v>22</v>
      </c>
      <c r="C426" s="4">
        <v>55</v>
      </c>
      <c r="D426" s="5">
        <v>686</v>
      </c>
      <c r="E426" s="4">
        <v>210</v>
      </c>
      <c r="F426" s="6">
        <f t="shared" si="24"/>
        <v>144060</v>
      </c>
      <c r="G426" s="6">
        <f t="shared" si="25"/>
        <v>37730</v>
      </c>
      <c r="H426" s="3" t="str">
        <f t="shared" si="26"/>
        <v>July</v>
      </c>
      <c r="I426" s="7" t="str">
        <f t="shared" si="27"/>
        <v>Monsoon</v>
      </c>
    </row>
    <row r="427" spans="1:9" x14ac:dyDescent="0.25">
      <c r="A427" s="16" t="s">
        <v>27</v>
      </c>
      <c r="B427" s="3" t="s">
        <v>26</v>
      </c>
      <c r="C427" s="4">
        <v>125</v>
      </c>
      <c r="D427" s="5">
        <v>529</v>
      </c>
      <c r="E427" s="4">
        <v>260</v>
      </c>
      <c r="F427" s="6">
        <f t="shared" si="24"/>
        <v>137540</v>
      </c>
      <c r="G427" s="6">
        <f t="shared" si="25"/>
        <v>66125</v>
      </c>
      <c r="H427" s="3" t="str">
        <f t="shared" si="26"/>
        <v>July</v>
      </c>
      <c r="I427" s="7" t="str">
        <f t="shared" si="27"/>
        <v>Monsoon</v>
      </c>
    </row>
    <row r="428" spans="1:9" x14ac:dyDescent="0.25">
      <c r="A428" s="16" t="s">
        <v>177</v>
      </c>
      <c r="B428" s="3" t="s">
        <v>19</v>
      </c>
      <c r="C428" s="4">
        <v>98</v>
      </c>
      <c r="D428" s="5">
        <v>1027</v>
      </c>
      <c r="E428" s="4">
        <v>135</v>
      </c>
      <c r="F428" s="6">
        <f t="shared" si="24"/>
        <v>138645</v>
      </c>
      <c r="G428" s="6">
        <f t="shared" si="25"/>
        <v>100646</v>
      </c>
      <c r="H428" s="3" t="str">
        <f t="shared" si="26"/>
        <v>July</v>
      </c>
      <c r="I428" s="7" t="str">
        <f t="shared" si="27"/>
        <v>Monsoon</v>
      </c>
    </row>
    <row r="429" spans="1:9" x14ac:dyDescent="0.25">
      <c r="A429" s="16" t="s">
        <v>198</v>
      </c>
      <c r="B429" s="3" t="s">
        <v>19</v>
      </c>
      <c r="C429" s="4">
        <v>174</v>
      </c>
      <c r="D429" s="5">
        <v>299</v>
      </c>
      <c r="E429" s="4">
        <v>245</v>
      </c>
      <c r="F429" s="6">
        <f t="shared" si="24"/>
        <v>73255</v>
      </c>
      <c r="G429" s="6">
        <f t="shared" si="25"/>
        <v>52026</v>
      </c>
      <c r="H429" s="3" t="str">
        <f t="shared" si="26"/>
        <v>July</v>
      </c>
      <c r="I429" s="7" t="str">
        <f t="shared" si="27"/>
        <v>Monsoon</v>
      </c>
    </row>
    <row r="430" spans="1:9" x14ac:dyDescent="0.25">
      <c r="A430" s="16" t="s">
        <v>249</v>
      </c>
      <c r="B430" s="3" t="s">
        <v>19</v>
      </c>
      <c r="C430" s="4">
        <v>121</v>
      </c>
      <c r="D430" s="5">
        <v>1312</v>
      </c>
      <c r="E430" s="4">
        <v>253</v>
      </c>
      <c r="F430" s="6">
        <f t="shared" si="24"/>
        <v>331936</v>
      </c>
      <c r="G430" s="6">
        <f t="shared" si="25"/>
        <v>158752</v>
      </c>
      <c r="H430" s="3" t="str">
        <f t="shared" si="26"/>
        <v>July</v>
      </c>
      <c r="I430" s="7" t="str">
        <f t="shared" si="27"/>
        <v>Monsoon</v>
      </c>
    </row>
    <row r="431" spans="1:9" x14ac:dyDescent="0.25">
      <c r="A431" s="16" t="s">
        <v>249</v>
      </c>
      <c r="B431" s="3" t="s">
        <v>19</v>
      </c>
      <c r="C431" s="4">
        <v>141</v>
      </c>
      <c r="D431" s="5">
        <v>232</v>
      </c>
      <c r="E431" s="4">
        <v>259</v>
      </c>
      <c r="F431" s="6">
        <f t="shared" si="24"/>
        <v>60088</v>
      </c>
      <c r="G431" s="6">
        <f t="shared" si="25"/>
        <v>32712</v>
      </c>
      <c r="H431" s="3" t="str">
        <f t="shared" si="26"/>
        <v>July</v>
      </c>
      <c r="I431" s="7" t="str">
        <f t="shared" si="27"/>
        <v>Monsoon</v>
      </c>
    </row>
    <row r="432" spans="1:9" x14ac:dyDescent="0.25">
      <c r="A432" s="16" t="s">
        <v>141</v>
      </c>
      <c r="B432" s="3" t="s">
        <v>22</v>
      </c>
      <c r="C432" s="4">
        <v>165</v>
      </c>
      <c r="D432" s="5">
        <v>419</v>
      </c>
      <c r="E432" s="4">
        <v>294</v>
      </c>
      <c r="F432" s="6">
        <f t="shared" si="24"/>
        <v>123186</v>
      </c>
      <c r="G432" s="6">
        <f t="shared" si="25"/>
        <v>69135</v>
      </c>
      <c r="H432" s="3" t="str">
        <f t="shared" si="26"/>
        <v>July</v>
      </c>
      <c r="I432" s="7" t="str">
        <f t="shared" si="27"/>
        <v>Monsoon</v>
      </c>
    </row>
    <row r="433" spans="1:9" x14ac:dyDescent="0.25">
      <c r="A433" s="16" t="s">
        <v>229</v>
      </c>
      <c r="B433" s="3" t="s">
        <v>26</v>
      </c>
      <c r="C433" s="4">
        <v>112</v>
      </c>
      <c r="D433" s="5">
        <v>1173</v>
      </c>
      <c r="E433" s="4">
        <v>191</v>
      </c>
      <c r="F433" s="6">
        <f t="shared" si="24"/>
        <v>224043</v>
      </c>
      <c r="G433" s="6">
        <f t="shared" si="25"/>
        <v>131376</v>
      </c>
      <c r="H433" s="3" t="str">
        <f t="shared" si="26"/>
        <v>July</v>
      </c>
      <c r="I433" s="7" t="str">
        <f t="shared" si="27"/>
        <v>Monsoon</v>
      </c>
    </row>
    <row r="434" spans="1:9" x14ac:dyDescent="0.25">
      <c r="A434" s="16" t="s">
        <v>288</v>
      </c>
      <c r="B434" s="3" t="s">
        <v>22</v>
      </c>
      <c r="C434" s="4">
        <v>155</v>
      </c>
      <c r="D434" s="5">
        <v>1141</v>
      </c>
      <c r="E434" s="4">
        <v>29</v>
      </c>
      <c r="F434" s="6">
        <f t="shared" si="24"/>
        <v>33089</v>
      </c>
      <c r="G434" s="6">
        <f t="shared" si="25"/>
        <v>176855</v>
      </c>
      <c r="H434" s="3" t="str">
        <f t="shared" si="26"/>
        <v>July</v>
      </c>
      <c r="I434" s="7" t="str">
        <f t="shared" si="27"/>
        <v>Monsoon</v>
      </c>
    </row>
    <row r="435" spans="1:9" x14ac:dyDescent="0.25">
      <c r="A435" s="16" t="s">
        <v>35</v>
      </c>
      <c r="B435" s="3" t="s">
        <v>24</v>
      </c>
      <c r="C435" s="4">
        <v>136</v>
      </c>
      <c r="D435" s="5">
        <v>1021</v>
      </c>
      <c r="E435" s="4">
        <v>58</v>
      </c>
      <c r="F435" s="6">
        <f t="shared" si="24"/>
        <v>59218</v>
      </c>
      <c r="G435" s="6">
        <f t="shared" si="25"/>
        <v>138856</v>
      </c>
      <c r="H435" s="3" t="str">
        <f t="shared" si="26"/>
        <v>July</v>
      </c>
      <c r="I435" s="7" t="str">
        <f t="shared" si="27"/>
        <v>Monsoon</v>
      </c>
    </row>
    <row r="436" spans="1:9" x14ac:dyDescent="0.25">
      <c r="A436" s="16" t="s">
        <v>229</v>
      </c>
      <c r="B436" s="3" t="s">
        <v>22</v>
      </c>
      <c r="C436" s="4">
        <v>29</v>
      </c>
      <c r="D436" s="5">
        <v>1498</v>
      </c>
      <c r="E436" s="4">
        <v>219</v>
      </c>
      <c r="F436" s="6">
        <f t="shared" si="24"/>
        <v>328062</v>
      </c>
      <c r="G436" s="6">
        <f t="shared" si="25"/>
        <v>43442</v>
      </c>
      <c r="H436" s="3" t="str">
        <f t="shared" si="26"/>
        <v>July</v>
      </c>
      <c r="I436" s="7" t="str">
        <f t="shared" si="27"/>
        <v>Monsoon</v>
      </c>
    </row>
    <row r="437" spans="1:9" x14ac:dyDescent="0.25">
      <c r="A437" s="16" t="s">
        <v>293</v>
      </c>
      <c r="B437" s="3" t="s">
        <v>19</v>
      </c>
      <c r="C437" s="4">
        <v>172</v>
      </c>
      <c r="D437" s="5">
        <v>1452</v>
      </c>
      <c r="E437" s="4">
        <v>95</v>
      </c>
      <c r="F437" s="6">
        <f t="shared" si="24"/>
        <v>137940</v>
      </c>
      <c r="G437" s="6">
        <f t="shared" si="25"/>
        <v>249744</v>
      </c>
      <c r="H437" s="3" t="str">
        <f t="shared" si="26"/>
        <v>July</v>
      </c>
      <c r="I437" s="7" t="str">
        <f t="shared" si="27"/>
        <v>Monsoon</v>
      </c>
    </row>
    <row r="438" spans="1:9" x14ac:dyDescent="0.25">
      <c r="A438" s="16" t="s">
        <v>297</v>
      </c>
      <c r="B438" s="3" t="s">
        <v>31</v>
      </c>
      <c r="C438" s="4">
        <v>183</v>
      </c>
      <c r="D438" s="5">
        <v>483</v>
      </c>
      <c r="E438" s="4">
        <v>58</v>
      </c>
      <c r="F438" s="6">
        <f t="shared" si="24"/>
        <v>28014</v>
      </c>
      <c r="G438" s="6">
        <f t="shared" si="25"/>
        <v>88389</v>
      </c>
      <c r="H438" s="3" t="str">
        <f t="shared" si="26"/>
        <v>July</v>
      </c>
      <c r="I438" s="7" t="str">
        <f t="shared" si="27"/>
        <v>Monsoon</v>
      </c>
    </row>
    <row r="439" spans="1:9" x14ac:dyDescent="0.25">
      <c r="A439" s="16" t="s">
        <v>23</v>
      </c>
      <c r="B439" s="3" t="s">
        <v>22</v>
      </c>
      <c r="C439" s="4">
        <v>47</v>
      </c>
      <c r="D439" s="5">
        <v>1303</v>
      </c>
      <c r="E439" s="4">
        <v>168</v>
      </c>
      <c r="F439" s="6">
        <f t="shared" si="24"/>
        <v>218904</v>
      </c>
      <c r="G439" s="6">
        <f t="shared" si="25"/>
        <v>61241</v>
      </c>
      <c r="H439" s="3" t="str">
        <f t="shared" si="26"/>
        <v>July</v>
      </c>
      <c r="I439" s="7" t="str">
        <f t="shared" si="27"/>
        <v>Monsoon</v>
      </c>
    </row>
    <row r="440" spans="1:9" x14ac:dyDescent="0.25">
      <c r="A440" s="16" t="s">
        <v>307</v>
      </c>
      <c r="B440" s="3" t="s">
        <v>22</v>
      </c>
      <c r="C440" s="4">
        <v>90</v>
      </c>
      <c r="D440" s="5">
        <v>1067</v>
      </c>
      <c r="E440" s="4">
        <v>270</v>
      </c>
      <c r="F440" s="6">
        <f t="shared" si="24"/>
        <v>288090</v>
      </c>
      <c r="G440" s="6">
        <f t="shared" si="25"/>
        <v>96030</v>
      </c>
      <c r="H440" s="3" t="str">
        <f t="shared" si="26"/>
        <v>July</v>
      </c>
      <c r="I440" s="7" t="str">
        <f t="shared" si="27"/>
        <v>Monsoon</v>
      </c>
    </row>
    <row r="441" spans="1:9" x14ac:dyDescent="0.25">
      <c r="A441" s="16" t="s">
        <v>198</v>
      </c>
      <c r="B441" s="3" t="s">
        <v>31</v>
      </c>
      <c r="C441" s="4">
        <v>80</v>
      </c>
      <c r="D441" s="5">
        <v>1279</v>
      </c>
      <c r="E441" s="4">
        <v>296</v>
      </c>
      <c r="F441" s="6">
        <f t="shared" si="24"/>
        <v>378584</v>
      </c>
      <c r="G441" s="6">
        <f t="shared" si="25"/>
        <v>102320</v>
      </c>
      <c r="H441" s="3" t="str">
        <f t="shared" si="26"/>
        <v>July</v>
      </c>
      <c r="I441" s="7" t="str">
        <f t="shared" si="27"/>
        <v>Monsoon</v>
      </c>
    </row>
    <row r="442" spans="1:9" x14ac:dyDescent="0.25">
      <c r="A442" s="16" t="s">
        <v>35</v>
      </c>
      <c r="B442" s="3" t="s">
        <v>24</v>
      </c>
      <c r="C442" s="4">
        <v>29</v>
      </c>
      <c r="D442" s="5">
        <v>979</v>
      </c>
      <c r="E442" s="4">
        <v>143</v>
      </c>
      <c r="F442" s="6">
        <f t="shared" si="24"/>
        <v>139997</v>
      </c>
      <c r="G442" s="6">
        <f t="shared" si="25"/>
        <v>28391</v>
      </c>
      <c r="H442" s="3" t="str">
        <f t="shared" si="26"/>
        <v>July</v>
      </c>
      <c r="I442" s="7" t="str">
        <f t="shared" si="27"/>
        <v>Monsoon</v>
      </c>
    </row>
    <row r="443" spans="1:9" x14ac:dyDescent="0.25">
      <c r="A443" s="16" t="s">
        <v>199</v>
      </c>
      <c r="B443" s="3" t="s">
        <v>22</v>
      </c>
      <c r="C443" s="4">
        <v>138</v>
      </c>
      <c r="D443" s="5">
        <v>1430</v>
      </c>
      <c r="E443" s="4">
        <v>199</v>
      </c>
      <c r="F443" s="6">
        <f t="shared" si="24"/>
        <v>284570</v>
      </c>
      <c r="G443" s="6">
        <f t="shared" si="25"/>
        <v>197340</v>
      </c>
      <c r="H443" s="3" t="str">
        <f t="shared" si="26"/>
        <v>July</v>
      </c>
      <c r="I443" s="7" t="str">
        <f t="shared" si="27"/>
        <v>Monsoon</v>
      </c>
    </row>
    <row r="444" spans="1:9" x14ac:dyDescent="0.25">
      <c r="A444" s="16" t="s">
        <v>134</v>
      </c>
      <c r="B444" s="3" t="s">
        <v>19</v>
      </c>
      <c r="C444" s="4">
        <v>29</v>
      </c>
      <c r="D444" s="5">
        <v>608</v>
      </c>
      <c r="E444" s="4">
        <v>41</v>
      </c>
      <c r="F444" s="6">
        <f t="shared" si="24"/>
        <v>24928</v>
      </c>
      <c r="G444" s="6">
        <f t="shared" si="25"/>
        <v>17632</v>
      </c>
      <c r="H444" s="3" t="str">
        <f t="shared" si="26"/>
        <v>July</v>
      </c>
      <c r="I444" s="7" t="str">
        <f t="shared" si="27"/>
        <v>Monsoon</v>
      </c>
    </row>
    <row r="445" spans="1:9" x14ac:dyDescent="0.25">
      <c r="A445" s="16" t="s">
        <v>310</v>
      </c>
      <c r="B445" s="3" t="s">
        <v>22</v>
      </c>
      <c r="C445" s="4">
        <v>18</v>
      </c>
      <c r="D445" s="5">
        <v>318</v>
      </c>
      <c r="E445" s="4">
        <v>121</v>
      </c>
      <c r="F445" s="6">
        <f t="shared" si="24"/>
        <v>38478</v>
      </c>
      <c r="G445" s="6">
        <f t="shared" si="25"/>
        <v>5724</v>
      </c>
      <c r="H445" s="3" t="str">
        <f t="shared" si="26"/>
        <v>July</v>
      </c>
      <c r="I445" s="7" t="str">
        <f t="shared" si="27"/>
        <v>Monsoon</v>
      </c>
    </row>
    <row r="446" spans="1:9" x14ac:dyDescent="0.25">
      <c r="A446" s="16" t="s">
        <v>226</v>
      </c>
      <c r="B446" s="3" t="s">
        <v>31</v>
      </c>
      <c r="C446" s="4">
        <v>114</v>
      </c>
      <c r="D446" s="5">
        <v>339</v>
      </c>
      <c r="E446" s="4">
        <v>182</v>
      </c>
      <c r="F446" s="6">
        <f t="shared" si="24"/>
        <v>61698</v>
      </c>
      <c r="G446" s="6">
        <f t="shared" si="25"/>
        <v>38646</v>
      </c>
      <c r="H446" s="3" t="str">
        <f t="shared" si="26"/>
        <v>July</v>
      </c>
      <c r="I446" s="7" t="str">
        <f t="shared" si="27"/>
        <v>Monsoon</v>
      </c>
    </row>
    <row r="447" spans="1:9" x14ac:dyDescent="0.25">
      <c r="A447" s="16" t="s">
        <v>35</v>
      </c>
      <c r="B447" s="3" t="s">
        <v>26</v>
      </c>
      <c r="C447" s="4">
        <v>127</v>
      </c>
      <c r="D447" s="5">
        <v>473</v>
      </c>
      <c r="E447" s="4">
        <v>170</v>
      </c>
      <c r="F447" s="6">
        <f t="shared" si="24"/>
        <v>80410</v>
      </c>
      <c r="G447" s="6">
        <f t="shared" si="25"/>
        <v>60071</v>
      </c>
      <c r="H447" s="3" t="str">
        <f t="shared" si="26"/>
        <v>July</v>
      </c>
      <c r="I447" s="7" t="str">
        <f t="shared" si="27"/>
        <v>Monsoon</v>
      </c>
    </row>
    <row r="448" spans="1:9" x14ac:dyDescent="0.25">
      <c r="A448" s="16" t="s">
        <v>227</v>
      </c>
      <c r="B448" s="3" t="s">
        <v>26</v>
      </c>
      <c r="C448" s="4">
        <v>38</v>
      </c>
      <c r="D448" s="5">
        <v>1017</v>
      </c>
      <c r="E448" s="4">
        <v>204</v>
      </c>
      <c r="F448" s="6">
        <f t="shared" si="24"/>
        <v>207468</v>
      </c>
      <c r="G448" s="6">
        <f t="shared" si="25"/>
        <v>38646</v>
      </c>
      <c r="H448" s="3" t="str">
        <f t="shared" si="26"/>
        <v>July</v>
      </c>
      <c r="I448" s="7" t="str">
        <f t="shared" si="27"/>
        <v>Monsoon</v>
      </c>
    </row>
    <row r="449" spans="1:9" x14ac:dyDescent="0.25">
      <c r="A449" s="16" t="s">
        <v>134</v>
      </c>
      <c r="B449" s="3" t="s">
        <v>19</v>
      </c>
      <c r="C449" s="4">
        <v>156</v>
      </c>
      <c r="D449" s="5">
        <v>838</v>
      </c>
      <c r="E449" s="4">
        <v>249</v>
      </c>
      <c r="F449" s="6">
        <f t="shared" si="24"/>
        <v>208662</v>
      </c>
      <c r="G449" s="6">
        <f t="shared" si="25"/>
        <v>130728</v>
      </c>
      <c r="H449" s="3" t="str">
        <f t="shared" si="26"/>
        <v>July</v>
      </c>
      <c r="I449" s="7" t="str">
        <f t="shared" si="27"/>
        <v>Monsoon</v>
      </c>
    </row>
    <row r="450" spans="1:9" x14ac:dyDescent="0.25">
      <c r="A450" s="16" t="s">
        <v>134</v>
      </c>
      <c r="B450" s="3" t="s">
        <v>24</v>
      </c>
      <c r="C450" s="4">
        <v>28</v>
      </c>
      <c r="D450" s="5">
        <v>498</v>
      </c>
      <c r="E450" s="4">
        <v>113</v>
      </c>
      <c r="F450" s="6">
        <f t="shared" ref="F450:F513" si="28">E450 * D450</f>
        <v>56274</v>
      </c>
      <c r="G450" s="6">
        <f t="shared" ref="G450:G513" si="29">C450 * D450</f>
        <v>13944</v>
      </c>
      <c r="H450" s="3" t="str">
        <f t="shared" ref="H450:H513" si="30">TEXT(A450, "mmmm")</f>
        <v>July</v>
      </c>
      <c r="I450" s="7" t="str">
        <f t="shared" ref="I450:I513" si="31">IF(OR(MONTH(A450)=3, MONTH(A450)=4, MONTH(A450)=5), "Summer", IF(OR(MONTH(A450)=6, MONTH(A450)=7, MONTH(A450)=8, MONTH(A450)=9), "Monsoon", IF(OR(MONTH(A450)=10, MONTH(A450)=11), "Post-Monsoon","Winter")))</f>
        <v>Monsoon</v>
      </c>
    </row>
    <row r="451" spans="1:9" x14ac:dyDescent="0.25">
      <c r="A451" s="16" t="s">
        <v>293</v>
      </c>
      <c r="B451" s="3" t="s">
        <v>19</v>
      </c>
      <c r="C451" s="4">
        <v>22</v>
      </c>
      <c r="D451" s="5">
        <v>417</v>
      </c>
      <c r="E451" s="4">
        <v>239</v>
      </c>
      <c r="F451" s="6">
        <f t="shared" si="28"/>
        <v>99663</v>
      </c>
      <c r="G451" s="6">
        <f t="shared" si="29"/>
        <v>9174</v>
      </c>
      <c r="H451" s="3" t="str">
        <f t="shared" si="30"/>
        <v>July</v>
      </c>
      <c r="I451" s="7" t="str">
        <f t="shared" si="31"/>
        <v>Monsoon</v>
      </c>
    </row>
    <row r="452" spans="1:9" x14ac:dyDescent="0.25">
      <c r="A452" s="16" t="s">
        <v>27</v>
      </c>
      <c r="B452" s="3" t="s">
        <v>24</v>
      </c>
      <c r="C452" s="4">
        <v>72</v>
      </c>
      <c r="D452" s="5">
        <v>1173</v>
      </c>
      <c r="E452" s="4">
        <v>183</v>
      </c>
      <c r="F452" s="6">
        <f t="shared" si="28"/>
        <v>214659</v>
      </c>
      <c r="G452" s="6">
        <f t="shared" si="29"/>
        <v>84456</v>
      </c>
      <c r="H452" s="3" t="str">
        <f t="shared" si="30"/>
        <v>July</v>
      </c>
      <c r="I452" s="7" t="str">
        <f t="shared" si="31"/>
        <v>Monsoon</v>
      </c>
    </row>
    <row r="453" spans="1:9" x14ac:dyDescent="0.25">
      <c r="A453" s="16" t="s">
        <v>293</v>
      </c>
      <c r="B453" s="3" t="s">
        <v>31</v>
      </c>
      <c r="C453" s="4">
        <v>48</v>
      </c>
      <c r="D453" s="5">
        <v>1241</v>
      </c>
      <c r="E453" s="4">
        <v>186</v>
      </c>
      <c r="F453" s="6">
        <f t="shared" si="28"/>
        <v>230826</v>
      </c>
      <c r="G453" s="6">
        <f t="shared" si="29"/>
        <v>59568</v>
      </c>
      <c r="H453" s="3" t="str">
        <f t="shared" si="30"/>
        <v>July</v>
      </c>
      <c r="I453" s="7" t="str">
        <f t="shared" si="31"/>
        <v>Monsoon</v>
      </c>
    </row>
    <row r="454" spans="1:9" x14ac:dyDescent="0.25">
      <c r="A454" s="16" t="s">
        <v>327</v>
      </c>
      <c r="B454" s="3" t="s">
        <v>26</v>
      </c>
      <c r="C454" s="4">
        <v>158</v>
      </c>
      <c r="D454" s="5">
        <v>876</v>
      </c>
      <c r="E454" s="4">
        <v>125</v>
      </c>
      <c r="F454" s="6">
        <f t="shared" si="28"/>
        <v>109500</v>
      </c>
      <c r="G454" s="6">
        <f t="shared" si="29"/>
        <v>138408</v>
      </c>
      <c r="H454" s="3" t="str">
        <f t="shared" si="30"/>
        <v>July</v>
      </c>
      <c r="I454" s="7" t="str">
        <f t="shared" si="31"/>
        <v>Monsoon</v>
      </c>
    </row>
    <row r="455" spans="1:9" x14ac:dyDescent="0.25">
      <c r="A455" s="16" t="s">
        <v>310</v>
      </c>
      <c r="B455" s="3" t="s">
        <v>22</v>
      </c>
      <c r="C455" s="4">
        <v>28</v>
      </c>
      <c r="D455" s="5">
        <v>959</v>
      </c>
      <c r="E455" s="4">
        <v>192</v>
      </c>
      <c r="F455" s="6">
        <f t="shared" si="28"/>
        <v>184128</v>
      </c>
      <c r="G455" s="6">
        <f t="shared" si="29"/>
        <v>26852</v>
      </c>
      <c r="H455" s="3" t="str">
        <f t="shared" si="30"/>
        <v>July</v>
      </c>
      <c r="I455" s="7" t="str">
        <f t="shared" si="31"/>
        <v>Monsoon</v>
      </c>
    </row>
    <row r="456" spans="1:9" x14ac:dyDescent="0.25">
      <c r="A456" s="16" t="s">
        <v>328</v>
      </c>
      <c r="B456" s="3" t="s">
        <v>26</v>
      </c>
      <c r="C456" s="4">
        <v>143</v>
      </c>
      <c r="D456" s="5">
        <v>424</v>
      </c>
      <c r="E456" s="4">
        <v>41</v>
      </c>
      <c r="F456" s="6">
        <f t="shared" si="28"/>
        <v>17384</v>
      </c>
      <c r="G456" s="6">
        <f t="shared" si="29"/>
        <v>60632</v>
      </c>
      <c r="H456" s="3" t="str">
        <f t="shared" si="30"/>
        <v>July</v>
      </c>
      <c r="I456" s="7" t="str">
        <f t="shared" si="31"/>
        <v>Monsoon</v>
      </c>
    </row>
    <row r="457" spans="1:9" x14ac:dyDescent="0.25">
      <c r="A457" s="16" t="s">
        <v>249</v>
      </c>
      <c r="B457" s="3" t="s">
        <v>22</v>
      </c>
      <c r="C457" s="4">
        <v>185</v>
      </c>
      <c r="D457" s="5">
        <v>1292</v>
      </c>
      <c r="E457" s="4">
        <v>123</v>
      </c>
      <c r="F457" s="6">
        <f t="shared" si="28"/>
        <v>158916</v>
      </c>
      <c r="G457" s="6">
        <f t="shared" si="29"/>
        <v>239020</v>
      </c>
      <c r="H457" s="3" t="str">
        <f t="shared" si="30"/>
        <v>July</v>
      </c>
      <c r="I457" s="7" t="str">
        <f t="shared" si="31"/>
        <v>Monsoon</v>
      </c>
    </row>
    <row r="458" spans="1:9" x14ac:dyDescent="0.25">
      <c r="A458" s="16" t="s">
        <v>229</v>
      </c>
      <c r="B458" s="3" t="s">
        <v>22</v>
      </c>
      <c r="C458" s="4">
        <v>22</v>
      </c>
      <c r="D458" s="5">
        <v>1083</v>
      </c>
      <c r="E458" s="4">
        <v>48</v>
      </c>
      <c r="F458" s="6">
        <f t="shared" si="28"/>
        <v>51984</v>
      </c>
      <c r="G458" s="6">
        <f t="shared" si="29"/>
        <v>23826</v>
      </c>
      <c r="H458" s="3" t="str">
        <f t="shared" si="30"/>
        <v>July</v>
      </c>
      <c r="I458" s="7" t="str">
        <f t="shared" si="31"/>
        <v>Monsoon</v>
      </c>
    </row>
    <row r="459" spans="1:9" x14ac:dyDescent="0.25">
      <c r="A459" s="16" t="s">
        <v>328</v>
      </c>
      <c r="B459" s="3" t="s">
        <v>22</v>
      </c>
      <c r="C459" s="4">
        <v>24</v>
      </c>
      <c r="D459" s="5">
        <v>1449</v>
      </c>
      <c r="E459" s="4">
        <v>217</v>
      </c>
      <c r="F459" s="6">
        <f t="shared" si="28"/>
        <v>314433</v>
      </c>
      <c r="G459" s="6">
        <f t="shared" si="29"/>
        <v>34776</v>
      </c>
      <c r="H459" s="3" t="str">
        <f t="shared" si="30"/>
        <v>July</v>
      </c>
      <c r="I459" s="7" t="str">
        <f t="shared" si="31"/>
        <v>Monsoon</v>
      </c>
    </row>
    <row r="460" spans="1:9" x14ac:dyDescent="0.25">
      <c r="A460" s="16" t="s">
        <v>337</v>
      </c>
      <c r="B460" s="3" t="s">
        <v>31</v>
      </c>
      <c r="C460" s="4">
        <v>157</v>
      </c>
      <c r="D460" s="5">
        <v>272</v>
      </c>
      <c r="E460" s="4">
        <v>43</v>
      </c>
      <c r="F460" s="6">
        <f t="shared" si="28"/>
        <v>11696</v>
      </c>
      <c r="G460" s="6">
        <f t="shared" si="29"/>
        <v>42704</v>
      </c>
      <c r="H460" s="3" t="str">
        <f t="shared" si="30"/>
        <v>July</v>
      </c>
      <c r="I460" s="7" t="str">
        <f t="shared" si="31"/>
        <v>Monsoon</v>
      </c>
    </row>
    <row r="461" spans="1:9" x14ac:dyDescent="0.25">
      <c r="A461" s="16" t="s">
        <v>242</v>
      </c>
      <c r="B461" s="3" t="s">
        <v>26</v>
      </c>
      <c r="C461" s="4">
        <v>183</v>
      </c>
      <c r="D461" s="5">
        <v>516</v>
      </c>
      <c r="E461" s="4">
        <v>197</v>
      </c>
      <c r="F461" s="6">
        <f t="shared" si="28"/>
        <v>101652</v>
      </c>
      <c r="G461" s="6">
        <f t="shared" si="29"/>
        <v>94428</v>
      </c>
      <c r="H461" s="3" t="str">
        <f t="shared" si="30"/>
        <v>July</v>
      </c>
      <c r="I461" s="7" t="str">
        <f t="shared" si="31"/>
        <v>Monsoon</v>
      </c>
    </row>
    <row r="462" spans="1:9" x14ac:dyDescent="0.25">
      <c r="A462" s="16" t="s">
        <v>337</v>
      </c>
      <c r="B462" s="3" t="s">
        <v>24</v>
      </c>
      <c r="C462" s="4">
        <v>165</v>
      </c>
      <c r="D462" s="5">
        <v>513</v>
      </c>
      <c r="E462" s="4">
        <v>180</v>
      </c>
      <c r="F462" s="6">
        <f t="shared" si="28"/>
        <v>92340</v>
      </c>
      <c r="G462" s="6">
        <f t="shared" si="29"/>
        <v>84645</v>
      </c>
      <c r="H462" s="3" t="str">
        <f t="shared" si="30"/>
        <v>July</v>
      </c>
      <c r="I462" s="7" t="str">
        <f t="shared" si="31"/>
        <v>Monsoon</v>
      </c>
    </row>
    <row r="463" spans="1:9" x14ac:dyDescent="0.25">
      <c r="A463" s="16" t="s">
        <v>141</v>
      </c>
      <c r="B463" s="3" t="s">
        <v>31</v>
      </c>
      <c r="C463" s="4">
        <v>178</v>
      </c>
      <c r="D463" s="5">
        <v>442</v>
      </c>
      <c r="E463" s="4">
        <v>147</v>
      </c>
      <c r="F463" s="6">
        <f t="shared" si="28"/>
        <v>64974</v>
      </c>
      <c r="G463" s="6">
        <f t="shared" si="29"/>
        <v>78676</v>
      </c>
      <c r="H463" s="3" t="str">
        <f t="shared" si="30"/>
        <v>July</v>
      </c>
      <c r="I463" s="7" t="str">
        <f t="shared" si="31"/>
        <v>Monsoon</v>
      </c>
    </row>
    <row r="464" spans="1:9" x14ac:dyDescent="0.25">
      <c r="A464" s="16" t="s">
        <v>341</v>
      </c>
      <c r="B464" s="3" t="s">
        <v>19</v>
      </c>
      <c r="C464" s="4">
        <v>140</v>
      </c>
      <c r="D464" s="5">
        <v>1008</v>
      </c>
      <c r="E464" s="4">
        <v>75</v>
      </c>
      <c r="F464" s="6">
        <f t="shared" si="28"/>
        <v>75600</v>
      </c>
      <c r="G464" s="6">
        <f t="shared" si="29"/>
        <v>141120</v>
      </c>
      <c r="H464" s="3" t="str">
        <f t="shared" si="30"/>
        <v>July</v>
      </c>
      <c r="I464" s="7" t="str">
        <f t="shared" si="31"/>
        <v>Monsoon</v>
      </c>
    </row>
    <row r="465" spans="1:9" x14ac:dyDescent="0.25">
      <c r="A465" s="16" t="s">
        <v>46</v>
      </c>
      <c r="B465" s="3" t="s">
        <v>19</v>
      </c>
      <c r="C465" s="4">
        <v>73</v>
      </c>
      <c r="D465" s="5">
        <v>1297</v>
      </c>
      <c r="E465" s="4">
        <v>112</v>
      </c>
      <c r="F465" s="6">
        <f t="shared" si="28"/>
        <v>145264</v>
      </c>
      <c r="G465" s="6">
        <f t="shared" si="29"/>
        <v>94681</v>
      </c>
      <c r="H465" s="3" t="str">
        <f t="shared" si="30"/>
        <v>August</v>
      </c>
      <c r="I465" s="7" t="str">
        <f t="shared" si="31"/>
        <v>Monsoon</v>
      </c>
    </row>
    <row r="466" spans="1:9" x14ac:dyDescent="0.25">
      <c r="A466" s="16" t="s">
        <v>54</v>
      </c>
      <c r="B466" s="3" t="s">
        <v>24</v>
      </c>
      <c r="C466" s="4">
        <v>158</v>
      </c>
      <c r="D466" s="5">
        <v>1111</v>
      </c>
      <c r="E466" s="4">
        <v>214</v>
      </c>
      <c r="F466" s="6">
        <f t="shared" si="28"/>
        <v>237754</v>
      </c>
      <c r="G466" s="6">
        <f t="shared" si="29"/>
        <v>175538</v>
      </c>
      <c r="H466" s="3" t="str">
        <f t="shared" si="30"/>
        <v>August</v>
      </c>
      <c r="I466" s="7" t="str">
        <f t="shared" si="31"/>
        <v>Monsoon</v>
      </c>
    </row>
    <row r="467" spans="1:9" x14ac:dyDescent="0.25">
      <c r="A467" s="16" t="s">
        <v>93</v>
      </c>
      <c r="B467" s="3" t="s">
        <v>26</v>
      </c>
      <c r="C467" s="4">
        <v>160</v>
      </c>
      <c r="D467" s="5">
        <v>205</v>
      </c>
      <c r="E467" s="4">
        <v>287</v>
      </c>
      <c r="F467" s="6">
        <f t="shared" si="28"/>
        <v>58835</v>
      </c>
      <c r="G467" s="6">
        <f t="shared" si="29"/>
        <v>32800</v>
      </c>
      <c r="H467" s="3" t="str">
        <f t="shared" si="30"/>
        <v>August</v>
      </c>
      <c r="I467" s="7" t="str">
        <f t="shared" si="31"/>
        <v>Monsoon</v>
      </c>
    </row>
    <row r="468" spans="1:9" x14ac:dyDescent="0.25">
      <c r="A468" s="16" t="s">
        <v>95</v>
      </c>
      <c r="B468" s="3" t="s">
        <v>26</v>
      </c>
      <c r="C468" s="4">
        <v>27</v>
      </c>
      <c r="D468" s="5">
        <v>397</v>
      </c>
      <c r="E468" s="4">
        <v>201</v>
      </c>
      <c r="F468" s="6">
        <f t="shared" si="28"/>
        <v>79797</v>
      </c>
      <c r="G468" s="6">
        <f t="shared" si="29"/>
        <v>10719</v>
      </c>
      <c r="H468" s="3" t="str">
        <f t="shared" si="30"/>
        <v>August</v>
      </c>
      <c r="I468" s="7" t="str">
        <f t="shared" si="31"/>
        <v>Monsoon</v>
      </c>
    </row>
    <row r="469" spans="1:9" x14ac:dyDescent="0.25">
      <c r="A469" s="16" t="s">
        <v>96</v>
      </c>
      <c r="B469" s="3" t="s">
        <v>22</v>
      </c>
      <c r="C469" s="4">
        <v>37</v>
      </c>
      <c r="D469" s="5">
        <v>799</v>
      </c>
      <c r="E469" s="4">
        <v>225</v>
      </c>
      <c r="F469" s="6">
        <f t="shared" si="28"/>
        <v>179775</v>
      </c>
      <c r="G469" s="6">
        <f t="shared" si="29"/>
        <v>29563</v>
      </c>
      <c r="H469" s="3" t="str">
        <f t="shared" si="30"/>
        <v>August</v>
      </c>
      <c r="I469" s="7" t="str">
        <f t="shared" si="31"/>
        <v>Monsoon</v>
      </c>
    </row>
    <row r="470" spans="1:9" x14ac:dyDescent="0.25">
      <c r="A470" s="16" t="s">
        <v>100</v>
      </c>
      <c r="B470" s="3" t="s">
        <v>26</v>
      </c>
      <c r="C470" s="4">
        <v>36</v>
      </c>
      <c r="D470" s="5">
        <v>1324</v>
      </c>
      <c r="E470" s="4">
        <v>54</v>
      </c>
      <c r="F470" s="6">
        <f t="shared" si="28"/>
        <v>71496</v>
      </c>
      <c r="G470" s="6">
        <f t="shared" si="29"/>
        <v>47664</v>
      </c>
      <c r="H470" s="3" t="str">
        <f t="shared" si="30"/>
        <v>August</v>
      </c>
      <c r="I470" s="7" t="str">
        <f t="shared" si="31"/>
        <v>Monsoon</v>
      </c>
    </row>
    <row r="471" spans="1:9" x14ac:dyDescent="0.25">
      <c r="A471" s="16" t="s">
        <v>102</v>
      </c>
      <c r="B471" s="3" t="s">
        <v>24</v>
      </c>
      <c r="C471" s="4">
        <v>54</v>
      </c>
      <c r="D471" s="5">
        <v>1059</v>
      </c>
      <c r="E471" s="4">
        <v>138</v>
      </c>
      <c r="F471" s="6">
        <f t="shared" si="28"/>
        <v>146142</v>
      </c>
      <c r="G471" s="6">
        <f t="shared" si="29"/>
        <v>57186</v>
      </c>
      <c r="H471" s="3" t="str">
        <f t="shared" si="30"/>
        <v>August</v>
      </c>
      <c r="I471" s="7" t="str">
        <f t="shared" si="31"/>
        <v>Monsoon</v>
      </c>
    </row>
    <row r="472" spans="1:9" x14ac:dyDescent="0.25">
      <c r="A472" s="16" t="s">
        <v>109</v>
      </c>
      <c r="B472" s="3" t="s">
        <v>22</v>
      </c>
      <c r="C472" s="4">
        <v>135</v>
      </c>
      <c r="D472" s="5">
        <v>330</v>
      </c>
      <c r="E472" s="4">
        <v>171</v>
      </c>
      <c r="F472" s="6">
        <f t="shared" si="28"/>
        <v>56430</v>
      </c>
      <c r="G472" s="6">
        <f t="shared" si="29"/>
        <v>44550</v>
      </c>
      <c r="H472" s="3" t="str">
        <f t="shared" si="30"/>
        <v>August</v>
      </c>
      <c r="I472" s="7" t="str">
        <f t="shared" si="31"/>
        <v>Monsoon</v>
      </c>
    </row>
    <row r="473" spans="1:9" x14ac:dyDescent="0.25">
      <c r="A473" s="16" t="s">
        <v>125</v>
      </c>
      <c r="B473" s="3" t="s">
        <v>31</v>
      </c>
      <c r="C473" s="4">
        <v>38</v>
      </c>
      <c r="D473" s="5">
        <v>484</v>
      </c>
      <c r="E473" s="4">
        <v>277</v>
      </c>
      <c r="F473" s="6">
        <f t="shared" si="28"/>
        <v>134068</v>
      </c>
      <c r="G473" s="6">
        <f t="shared" si="29"/>
        <v>18392</v>
      </c>
      <c r="H473" s="3" t="str">
        <f t="shared" si="30"/>
        <v>August</v>
      </c>
      <c r="I473" s="7" t="str">
        <f t="shared" si="31"/>
        <v>Monsoon</v>
      </c>
    </row>
    <row r="474" spans="1:9" x14ac:dyDescent="0.25">
      <c r="A474" s="16" t="s">
        <v>100</v>
      </c>
      <c r="B474" s="3" t="s">
        <v>26</v>
      </c>
      <c r="C474" s="4">
        <v>26</v>
      </c>
      <c r="D474" s="5">
        <v>1199</v>
      </c>
      <c r="E474" s="4">
        <v>154</v>
      </c>
      <c r="F474" s="6">
        <f t="shared" si="28"/>
        <v>184646</v>
      </c>
      <c r="G474" s="6">
        <f t="shared" si="29"/>
        <v>31174</v>
      </c>
      <c r="H474" s="3" t="str">
        <f t="shared" si="30"/>
        <v>August</v>
      </c>
      <c r="I474" s="7" t="str">
        <f t="shared" si="31"/>
        <v>Monsoon</v>
      </c>
    </row>
    <row r="475" spans="1:9" x14ac:dyDescent="0.25">
      <c r="A475" s="16" t="s">
        <v>136</v>
      </c>
      <c r="B475" s="3" t="s">
        <v>31</v>
      </c>
      <c r="C475" s="4">
        <v>91</v>
      </c>
      <c r="D475" s="5">
        <v>758</v>
      </c>
      <c r="E475" s="4">
        <v>124</v>
      </c>
      <c r="F475" s="6">
        <f t="shared" si="28"/>
        <v>93992</v>
      </c>
      <c r="G475" s="6">
        <f t="shared" si="29"/>
        <v>68978</v>
      </c>
      <c r="H475" s="3" t="str">
        <f t="shared" si="30"/>
        <v>August</v>
      </c>
      <c r="I475" s="7" t="str">
        <f t="shared" si="31"/>
        <v>Monsoon</v>
      </c>
    </row>
    <row r="476" spans="1:9" x14ac:dyDescent="0.25">
      <c r="A476" s="16" t="s">
        <v>140</v>
      </c>
      <c r="B476" s="3" t="s">
        <v>26</v>
      </c>
      <c r="C476" s="4">
        <v>128</v>
      </c>
      <c r="D476" s="5">
        <v>429</v>
      </c>
      <c r="E476" s="4">
        <v>93</v>
      </c>
      <c r="F476" s="6">
        <f t="shared" si="28"/>
        <v>39897</v>
      </c>
      <c r="G476" s="6">
        <f t="shared" si="29"/>
        <v>54912</v>
      </c>
      <c r="H476" s="3" t="str">
        <f t="shared" si="30"/>
        <v>August</v>
      </c>
      <c r="I476" s="7" t="str">
        <f t="shared" si="31"/>
        <v>Monsoon</v>
      </c>
    </row>
    <row r="477" spans="1:9" x14ac:dyDescent="0.25">
      <c r="A477" s="16" t="s">
        <v>168</v>
      </c>
      <c r="B477" s="3" t="s">
        <v>31</v>
      </c>
      <c r="C477" s="4">
        <v>20</v>
      </c>
      <c r="D477" s="5">
        <v>860</v>
      </c>
      <c r="E477" s="4">
        <v>63</v>
      </c>
      <c r="F477" s="6">
        <f t="shared" si="28"/>
        <v>54180</v>
      </c>
      <c r="G477" s="6">
        <f t="shared" si="29"/>
        <v>17200</v>
      </c>
      <c r="H477" s="3" t="str">
        <f t="shared" si="30"/>
        <v>August</v>
      </c>
      <c r="I477" s="7" t="str">
        <f t="shared" si="31"/>
        <v>Monsoon</v>
      </c>
    </row>
    <row r="478" spans="1:9" x14ac:dyDescent="0.25">
      <c r="A478" s="16" t="s">
        <v>170</v>
      </c>
      <c r="B478" s="3" t="s">
        <v>19</v>
      </c>
      <c r="C478" s="4">
        <v>26</v>
      </c>
      <c r="D478" s="5">
        <v>289</v>
      </c>
      <c r="E478" s="4">
        <v>286</v>
      </c>
      <c r="F478" s="6">
        <f t="shared" si="28"/>
        <v>82654</v>
      </c>
      <c r="G478" s="6">
        <f t="shared" si="29"/>
        <v>7514</v>
      </c>
      <c r="H478" s="3" t="str">
        <f t="shared" si="30"/>
        <v>August</v>
      </c>
      <c r="I478" s="7" t="str">
        <f t="shared" si="31"/>
        <v>Monsoon</v>
      </c>
    </row>
    <row r="479" spans="1:9" x14ac:dyDescent="0.25">
      <c r="A479" s="16" t="s">
        <v>171</v>
      </c>
      <c r="B479" s="3" t="s">
        <v>24</v>
      </c>
      <c r="C479" s="4">
        <v>151</v>
      </c>
      <c r="D479" s="5">
        <v>971</v>
      </c>
      <c r="E479" s="4">
        <v>180</v>
      </c>
      <c r="F479" s="6">
        <f t="shared" si="28"/>
        <v>174780</v>
      </c>
      <c r="G479" s="6">
        <f t="shared" si="29"/>
        <v>146621</v>
      </c>
      <c r="H479" s="3" t="str">
        <f t="shared" si="30"/>
        <v>August</v>
      </c>
      <c r="I479" s="7" t="str">
        <f t="shared" si="31"/>
        <v>Monsoon</v>
      </c>
    </row>
    <row r="480" spans="1:9" x14ac:dyDescent="0.25">
      <c r="A480" s="16" t="s">
        <v>136</v>
      </c>
      <c r="B480" s="3" t="s">
        <v>22</v>
      </c>
      <c r="C480" s="4">
        <v>138</v>
      </c>
      <c r="D480" s="5">
        <v>486</v>
      </c>
      <c r="E480" s="4">
        <v>103</v>
      </c>
      <c r="F480" s="6">
        <f t="shared" si="28"/>
        <v>50058</v>
      </c>
      <c r="G480" s="6">
        <f t="shared" si="29"/>
        <v>67068</v>
      </c>
      <c r="H480" s="3" t="str">
        <f t="shared" si="30"/>
        <v>August</v>
      </c>
      <c r="I480" s="7" t="str">
        <f t="shared" si="31"/>
        <v>Monsoon</v>
      </c>
    </row>
    <row r="481" spans="1:9" x14ac:dyDescent="0.25">
      <c r="A481" s="16" t="s">
        <v>184</v>
      </c>
      <c r="B481" s="3" t="s">
        <v>26</v>
      </c>
      <c r="C481" s="4">
        <v>80</v>
      </c>
      <c r="D481" s="5">
        <v>564</v>
      </c>
      <c r="E481" s="4">
        <v>68</v>
      </c>
      <c r="F481" s="6">
        <f t="shared" si="28"/>
        <v>38352</v>
      </c>
      <c r="G481" s="6">
        <f t="shared" si="29"/>
        <v>45120</v>
      </c>
      <c r="H481" s="3" t="str">
        <f t="shared" si="30"/>
        <v>August</v>
      </c>
      <c r="I481" s="7" t="str">
        <f t="shared" si="31"/>
        <v>Monsoon</v>
      </c>
    </row>
    <row r="482" spans="1:9" x14ac:dyDescent="0.25">
      <c r="A482" s="16" t="s">
        <v>109</v>
      </c>
      <c r="B482" s="3" t="s">
        <v>24</v>
      </c>
      <c r="C482" s="4">
        <v>149</v>
      </c>
      <c r="D482" s="5">
        <v>1091</v>
      </c>
      <c r="E482" s="4">
        <v>224</v>
      </c>
      <c r="F482" s="6">
        <f t="shared" si="28"/>
        <v>244384</v>
      </c>
      <c r="G482" s="6">
        <f t="shared" si="29"/>
        <v>162559</v>
      </c>
      <c r="H482" s="3" t="str">
        <f t="shared" si="30"/>
        <v>August</v>
      </c>
      <c r="I482" s="7" t="str">
        <f t="shared" si="31"/>
        <v>Monsoon</v>
      </c>
    </row>
    <row r="483" spans="1:9" x14ac:dyDescent="0.25">
      <c r="A483" s="16" t="s">
        <v>195</v>
      </c>
      <c r="B483" s="3" t="s">
        <v>26</v>
      </c>
      <c r="C483" s="4">
        <v>192</v>
      </c>
      <c r="D483" s="5">
        <v>1450</v>
      </c>
      <c r="E483" s="4">
        <v>273</v>
      </c>
      <c r="F483" s="6">
        <f t="shared" si="28"/>
        <v>395850</v>
      </c>
      <c r="G483" s="6">
        <f t="shared" si="29"/>
        <v>278400</v>
      </c>
      <c r="H483" s="3" t="str">
        <f t="shared" si="30"/>
        <v>August</v>
      </c>
      <c r="I483" s="7" t="str">
        <f t="shared" si="31"/>
        <v>Monsoon</v>
      </c>
    </row>
    <row r="484" spans="1:9" x14ac:dyDescent="0.25">
      <c r="A484" s="16" t="s">
        <v>109</v>
      </c>
      <c r="B484" s="3" t="s">
        <v>24</v>
      </c>
      <c r="C484" s="4">
        <v>104</v>
      </c>
      <c r="D484" s="5">
        <v>984</v>
      </c>
      <c r="E484" s="4">
        <v>87</v>
      </c>
      <c r="F484" s="6">
        <f t="shared" si="28"/>
        <v>85608</v>
      </c>
      <c r="G484" s="6">
        <f t="shared" si="29"/>
        <v>102336</v>
      </c>
      <c r="H484" s="3" t="str">
        <f t="shared" si="30"/>
        <v>August</v>
      </c>
      <c r="I484" s="7" t="str">
        <f t="shared" si="31"/>
        <v>Monsoon</v>
      </c>
    </row>
    <row r="485" spans="1:9" x14ac:dyDescent="0.25">
      <c r="A485" s="16" t="s">
        <v>205</v>
      </c>
      <c r="B485" s="3" t="s">
        <v>22</v>
      </c>
      <c r="C485" s="4">
        <v>134</v>
      </c>
      <c r="D485" s="5">
        <v>317</v>
      </c>
      <c r="E485" s="4">
        <v>162</v>
      </c>
      <c r="F485" s="6">
        <f t="shared" si="28"/>
        <v>51354</v>
      </c>
      <c r="G485" s="6">
        <f t="shared" si="29"/>
        <v>42478</v>
      </c>
      <c r="H485" s="3" t="str">
        <f t="shared" si="30"/>
        <v>August</v>
      </c>
      <c r="I485" s="7" t="str">
        <f t="shared" si="31"/>
        <v>Monsoon</v>
      </c>
    </row>
    <row r="486" spans="1:9" x14ac:dyDescent="0.25">
      <c r="A486" s="16" t="s">
        <v>212</v>
      </c>
      <c r="B486" s="3" t="s">
        <v>26</v>
      </c>
      <c r="C486" s="4">
        <v>25</v>
      </c>
      <c r="D486" s="5">
        <v>686</v>
      </c>
      <c r="E486" s="4">
        <v>295</v>
      </c>
      <c r="F486" s="6">
        <f t="shared" si="28"/>
        <v>202370</v>
      </c>
      <c r="G486" s="6">
        <f t="shared" si="29"/>
        <v>17150</v>
      </c>
      <c r="H486" s="3" t="str">
        <f t="shared" si="30"/>
        <v>August</v>
      </c>
      <c r="I486" s="7" t="str">
        <f t="shared" si="31"/>
        <v>Monsoon</v>
      </c>
    </row>
    <row r="487" spans="1:9" x14ac:dyDescent="0.25">
      <c r="A487" s="16" t="s">
        <v>214</v>
      </c>
      <c r="B487" s="3" t="s">
        <v>26</v>
      </c>
      <c r="C487" s="4">
        <v>165</v>
      </c>
      <c r="D487" s="5">
        <v>304</v>
      </c>
      <c r="E487" s="4">
        <v>64</v>
      </c>
      <c r="F487" s="6">
        <f t="shared" si="28"/>
        <v>19456</v>
      </c>
      <c r="G487" s="6">
        <f t="shared" si="29"/>
        <v>50160</v>
      </c>
      <c r="H487" s="3" t="str">
        <f t="shared" si="30"/>
        <v>August</v>
      </c>
      <c r="I487" s="7" t="str">
        <f t="shared" si="31"/>
        <v>Monsoon</v>
      </c>
    </row>
    <row r="488" spans="1:9" x14ac:dyDescent="0.25">
      <c r="A488" s="16" t="s">
        <v>205</v>
      </c>
      <c r="B488" s="3" t="s">
        <v>31</v>
      </c>
      <c r="C488" s="4">
        <v>76</v>
      </c>
      <c r="D488" s="5">
        <v>456</v>
      </c>
      <c r="E488" s="4">
        <v>150</v>
      </c>
      <c r="F488" s="6">
        <f t="shared" si="28"/>
        <v>68400</v>
      </c>
      <c r="G488" s="6">
        <f t="shared" si="29"/>
        <v>34656</v>
      </c>
      <c r="H488" s="3" t="str">
        <f t="shared" si="30"/>
        <v>August</v>
      </c>
      <c r="I488" s="7" t="str">
        <f t="shared" si="31"/>
        <v>Monsoon</v>
      </c>
    </row>
    <row r="489" spans="1:9" x14ac:dyDescent="0.25">
      <c r="A489" s="16" t="s">
        <v>218</v>
      </c>
      <c r="B489" s="3" t="s">
        <v>26</v>
      </c>
      <c r="C489" s="4">
        <v>15</v>
      </c>
      <c r="D489" s="5">
        <v>1036</v>
      </c>
      <c r="E489" s="4">
        <v>85</v>
      </c>
      <c r="F489" s="6">
        <f t="shared" si="28"/>
        <v>88060</v>
      </c>
      <c r="G489" s="6">
        <f t="shared" si="29"/>
        <v>15540</v>
      </c>
      <c r="H489" s="3" t="str">
        <f t="shared" si="30"/>
        <v>August</v>
      </c>
      <c r="I489" s="7" t="str">
        <f t="shared" si="31"/>
        <v>Monsoon</v>
      </c>
    </row>
    <row r="490" spans="1:9" x14ac:dyDescent="0.25">
      <c r="A490" s="16" t="s">
        <v>195</v>
      </c>
      <c r="B490" s="3" t="s">
        <v>22</v>
      </c>
      <c r="C490" s="4">
        <v>95</v>
      </c>
      <c r="D490" s="5">
        <v>1398</v>
      </c>
      <c r="E490" s="4">
        <v>185</v>
      </c>
      <c r="F490" s="6">
        <f t="shared" si="28"/>
        <v>258630</v>
      </c>
      <c r="G490" s="6">
        <f t="shared" si="29"/>
        <v>132810</v>
      </c>
      <c r="H490" s="3" t="str">
        <f t="shared" si="30"/>
        <v>August</v>
      </c>
      <c r="I490" s="7" t="str">
        <f t="shared" si="31"/>
        <v>Monsoon</v>
      </c>
    </row>
    <row r="491" spans="1:9" x14ac:dyDescent="0.25">
      <c r="A491" s="16" t="s">
        <v>96</v>
      </c>
      <c r="B491" s="3" t="s">
        <v>19</v>
      </c>
      <c r="C491" s="4">
        <v>148</v>
      </c>
      <c r="D491" s="5">
        <v>1158</v>
      </c>
      <c r="E491" s="4">
        <v>29</v>
      </c>
      <c r="F491" s="6">
        <f t="shared" si="28"/>
        <v>33582</v>
      </c>
      <c r="G491" s="6">
        <f t="shared" si="29"/>
        <v>171384</v>
      </c>
      <c r="H491" s="3" t="str">
        <f t="shared" si="30"/>
        <v>August</v>
      </c>
      <c r="I491" s="7" t="str">
        <f t="shared" si="31"/>
        <v>Monsoon</v>
      </c>
    </row>
    <row r="492" spans="1:9" x14ac:dyDescent="0.25">
      <c r="A492" s="16" t="s">
        <v>102</v>
      </c>
      <c r="B492" s="3" t="s">
        <v>22</v>
      </c>
      <c r="C492" s="4">
        <v>128</v>
      </c>
      <c r="D492" s="5">
        <v>224</v>
      </c>
      <c r="E492" s="4">
        <v>183</v>
      </c>
      <c r="F492" s="6">
        <f t="shared" si="28"/>
        <v>40992</v>
      </c>
      <c r="G492" s="6">
        <f t="shared" si="29"/>
        <v>28672</v>
      </c>
      <c r="H492" s="3" t="str">
        <f t="shared" si="30"/>
        <v>August</v>
      </c>
      <c r="I492" s="7" t="str">
        <f t="shared" si="31"/>
        <v>Monsoon</v>
      </c>
    </row>
    <row r="493" spans="1:9" x14ac:dyDescent="0.25">
      <c r="A493" s="16" t="s">
        <v>243</v>
      </c>
      <c r="B493" s="3" t="s">
        <v>31</v>
      </c>
      <c r="C493" s="4">
        <v>13</v>
      </c>
      <c r="D493" s="5">
        <v>782</v>
      </c>
      <c r="E493" s="4">
        <v>187</v>
      </c>
      <c r="F493" s="6">
        <f t="shared" si="28"/>
        <v>146234</v>
      </c>
      <c r="G493" s="6">
        <f t="shared" si="29"/>
        <v>10166</v>
      </c>
      <c r="H493" s="3" t="str">
        <f t="shared" si="30"/>
        <v>August</v>
      </c>
      <c r="I493" s="7" t="str">
        <f t="shared" si="31"/>
        <v>Monsoon</v>
      </c>
    </row>
    <row r="494" spans="1:9" x14ac:dyDescent="0.25">
      <c r="A494" s="16" t="s">
        <v>218</v>
      </c>
      <c r="B494" s="3" t="s">
        <v>22</v>
      </c>
      <c r="C494" s="4">
        <v>177</v>
      </c>
      <c r="D494" s="5">
        <v>521</v>
      </c>
      <c r="E494" s="4">
        <v>150</v>
      </c>
      <c r="F494" s="6">
        <f t="shared" si="28"/>
        <v>78150</v>
      </c>
      <c r="G494" s="6">
        <f t="shared" si="29"/>
        <v>92217</v>
      </c>
      <c r="H494" s="3" t="str">
        <f t="shared" si="30"/>
        <v>August</v>
      </c>
      <c r="I494" s="7" t="str">
        <f t="shared" si="31"/>
        <v>Monsoon</v>
      </c>
    </row>
    <row r="495" spans="1:9" x14ac:dyDescent="0.25">
      <c r="A495" s="16" t="s">
        <v>195</v>
      </c>
      <c r="B495" s="3" t="s">
        <v>26</v>
      </c>
      <c r="C495" s="4">
        <v>70</v>
      </c>
      <c r="D495" s="5">
        <v>405</v>
      </c>
      <c r="E495" s="4">
        <v>47</v>
      </c>
      <c r="F495" s="6">
        <f t="shared" si="28"/>
        <v>19035</v>
      </c>
      <c r="G495" s="6">
        <f t="shared" si="29"/>
        <v>28350</v>
      </c>
      <c r="H495" s="3" t="str">
        <f t="shared" si="30"/>
        <v>August</v>
      </c>
      <c r="I495" s="7" t="str">
        <f t="shared" si="31"/>
        <v>Monsoon</v>
      </c>
    </row>
    <row r="496" spans="1:9" x14ac:dyDescent="0.25">
      <c r="A496" s="16" t="s">
        <v>205</v>
      </c>
      <c r="B496" s="3" t="s">
        <v>19</v>
      </c>
      <c r="C496" s="4">
        <v>165</v>
      </c>
      <c r="D496" s="5">
        <v>898</v>
      </c>
      <c r="E496" s="4">
        <v>99</v>
      </c>
      <c r="F496" s="6">
        <f t="shared" si="28"/>
        <v>88902</v>
      </c>
      <c r="G496" s="6">
        <f t="shared" si="29"/>
        <v>148170</v>
      </c>
      <c r="H496" s="3" t="str">
        <f t="shared" si="30"/>
        <v>August</v>
      </c>
      <c r="I496" s="7" t="str">
        <f t="shared" si="31"/>
        <v>Monsoon</v>
      </c>
    </row>
    <row r="497" spans="1:9" x14ac:dyDescent="0.25">
      <c r="A497" s="16" t="s">
        <v>170</v>
      </c>
      <c r="B497" s="3" t="s">
        <v>26</v>
      </c>
      <c r="C497" s="4">
        <v>65</v>
      </c>
      <c r="D497" s="5">
        <v>473</v>
      </c>
      <c r="E497" s="4">
        <v>110</v>
      </c>
      <c r="F497" s="6">
        <f t="shared" si="28"/>
        <v>52030</v>
      </c>
      <c r="G497" s="6">
        <f t="shared" si="29"/>
        <v>30745</v>
      </c>
      <c r="H497" s="3" t="str">
        <f t="shared" si="30"/>
        <v>August</v>
      </c>
      <c r="I497" s="7" t="str">
        <f t="shared" si="31"/>
        <v>Monsoon</v>
      </c>
    </row>
    <row r="498" spans="1:9" x14ac:dyDescent="0.25">
      <c r="A498" s="16" t="s">
        <v>96</v>
      </c>
      <c r="B498" s="3" t="s">
        <v>22</v>
      </c>
      <c r="C498" s="4">
        <v>17</v>
      </c>
      <c r="D498" s="5">
        <v>373</v>
      </c>
      <c r="E498" s="4">
        <v>276</v>
      </c>
      <c r="F498" s="6">
        <f t="shared" si="28"/>
        <v>102948</v>
      </c>
      <c r="G498" s="6">
        <f t="shared" si="29"/>
        <v>6341</v>
      </c>
      <c r="H498" s="3" t="str">
        <f t="shared" si="30"/>
        <v>August</v>
      </c>
      <c r="I498" s="7" t="str">
        <f t="shared" si="31"/>
        <v>Monsoon</v>
      </c>
    </row>
    <row r="499" spans="1:9" x14ac:dyDescent="0.25">
      <c r="A499" s="16" t="s">
        <v>212</v>
      </c>
      <c r="B499" s="3" t="s">
        <v>19</v>
      </c>
      <c r="C499" s="4">
        <v>92</v>
      </c>
      <c r="D499" s="5">
        <v>437</v>
      </c>
      <c r="E499" s="4">
        <v>131</v>
      </c>
      <c r="F499" s="6">
        <f t="shared" si="28"/>
        <v>57247</v>
      </c>
      <c r="G499" s="6">
        <f t="shared" si="29"/>
        <v>40204</v>
      </c>
      <c r="H499" s="3" t="str">
        <f t="shared" si="30"/>
        <v>August</v>
      </c>
      <c r="I499" s="7" t="str">
        <f t="shared" si="31"/>
        <v>Monsoon</v>
      </c>
    </row>
    <row r="500" spans="1:9" x14ac:dyDescent="0.25">
      <c r="A500" s="16" t="s">
        <v>102</v>
      </c>
      <c r="B500" s="3" t="s">
        <v>31</v>
      </c>
      <c r="C500" s="4">
        <v>27</v>
      </c>
      <c r="D500" s="5">
        <v>1486</v>
      </c>
      <c r="E500" s="4">
        <v>110</v>
      </c>
      <c r="F500" s="6">
        <f t="shared" si="28"/>
        <v>163460</v>
      </c>
      <c r="G500" s="6">
        <f t="shared" si="29"/>
        <v>40122</v>
      </c>
      <c r="H500" s="3" t="str">
        <f t="shared" si="30"/>
        <v>August</v>
      </c>
      <c r="I500" s="7" t="str">
        <f t="shared" si="31"/>
        <v>Monsoon</v>
      </c>
    </row>
    <row r="501" spans="1:9" x14ac:dyDescent="0.25">
      <c r="A501" s="16" t="s">
        <v>212</v>
      </c>
      <c r="B501" s="3" t="s">
        <v>31</v>
      </c>
      <c r="C501" s="4">
        <v>135</v>
      </c>
      <c r="D501" s="5">
        <v>734</v>
      </c>
      <c r="E501" s="4">
        <v>199</v>
      </c>
      <c r="F501" s="6">
        <f t="shared" si="28"/>
        <v>146066</v>
      </c>
      <c r="G501" s="6">
        <f t="shared" si="29"/>
        <v>99090</v>
      </c>
      <c r="H501" s="3" t="str">
        <f t="shared" si="30"/>
        <v>August</v>
      </c>
      <c r="I501" s="7" t="str">
        <f t="shared" si="31"/>
        <v>Monsoon</v>
      </c>
    </row>
    <row r="502" spans="1:9" x14ac:dyDescent="0.25">
      <c r="A502" s="16" t="s">
        <v>171</v>
      </c>
      <c r="B502" s="3" t="s">
        <v>31</v>
      </c>
      <c r="C502" s="4">
        <v>130</v>
      </c>
      <c r="D502" s="5">
        <v>378</v>
      </c>
      <c r="E502" s="4">
        <v>31</v>
      </c>
      <c r="F502" s="6">
        <f t="shared" si="28"/>
        <v>11718</v>
      </c>
      <c r="G502" s="6">
        <f t="shared" si="29"/>
        <v>49140</v>
      </c>
      <c r="H502" s="3" t="str">
        <f t="shared" si="30"/>
        <v>August</v>
      </c>
      <c r="I502" s="7" t="str">
        <f t="shared" si="31"/>
        <v>Monsoon</v>
      </c>
    </row>
    <row r="503" spans="1:9" x14ac:dyDescent="0.25">
      <c r="A503" s="16" t="s">
        <v>275</v>
      </c>
      <c r="B503" s="3" t="s">
        <v>31</v>
      </c>
      <c r="C503" s="4">
        <v>87</v>
      </c>
      <c r="D503" s="5">
        <v>759</v>
      </c>
      <c r="E503" s="4">
        <v>149</v>
      </c>
      <c r="F503" s="6">
        <f t="shared" si="28"/>
        <v>113091</v>
      </c>
      <c r="G503" s="6">
        <f t="shared" si="29"/>
        <v>66033</v>
      </c>
      <c r="H503" s="3" t="str">
        <f t="shared" si="30"/>
        <v>August</v>
      </c>
      <c r="I503" s="7" t="str">
        <f t="shared" si="31"/>
        <v>Monsoon</v>
      </c>
    </row>
    <row r="504" spans="1:9" x14ac:dyDescent="0.25">
      <c r="A504" s="16" t="s">
        <v>125</v>
      </c>
      <c r="B504" s="3" t="s">
        <v>22</v>
      </c>
      <c r="C504" s="4">
        <v>189</v>
      </c>
      <c r="D504" s="5">
        <v>1162</v>
      </c>
      <c r="E504" s="4">
        <v>224</v>
      </c>
      <c r="F504" s="6">
        <f t="shared" si="28"/>
        <v>260288</v>
      </c>
      <c r="G504" s="6">
        <f t="shared" si="29"/>
        <v>219618</v>
      </c>
      <c r="H504" s="3" t="str">
        <f t="shared" si="30"/>
        <v>August</v>
      </c>
      <c r="I504" s="7" t="str">
        <f t="shared" si="31"/>
        <v>Monsoon</v>
      </c>
    </row>
    <row r="505" spans="1:9" x14ac:dyDescent="0.25">
      <c r="A505" s="16" t="s">
        <v>277</v>
      </c>
      <c r="B505" s="3" t="s">
        <v>19</v>
      </c>
      <c r="C505" s="4">
        <v>50</v>
      </c>
      <c r="D505" s="5">
        <v>880</v>
      </c>
      <c r="E505" s="4">
        <v>158</v>
      </c>
      <c r="F505" s="6">
        <f t="shared" si="28"/>
        <v>139040</v>
      </c>
      <c r="G505" s="6">
        <f t="shared" si="29"/>
        <v>44000</v>
      </c>
      <c r="H505" s="3" t="str">
        <f t="shared" si="30"/>
        <v>August</v>
      </c>
      <c r="I505" s="7" t="str">
        <f t="shared" si="31"/>
        <v>Monsoon</v>
      </c>
    </row>
    <row r="506" spans="1:9" x14ac:dyDescent="0.25">
      <c r="A506" s="16" t="s">
        <v>171</v>
      </c>
      <c r="B506" s="3" t="s">
        <v>24</v>
      </c>
      <c r="C506" s="4">
        <v>122</v>
      </c>
      <c r="D506" s="5">
        <v>838</v>
      </c>
      <c r="E506" s="4">
        <v>90</v>
      </c>
      <c r="F506" s="6">
        <f t="shared" si="28"/>
        <v>75420</v>
      </c>
      <c r="G506" s="6">
        <f t="shared" si="29"/>
        <v>102236</v>
      </c>
      <c r="H506" s="3" t="str">
        <f t="shared" si="30"/>
        <v>August</v>
      </c>
      <c r="I506" s="7" t="str">
        <f t="shared" si="31"/>
        <v>Monsoon</v>
      </c>
    </row>
    <row r="507" spans="1:9" x14ac:dyDescent="0.25">
      <c r="A507" s="16" t="s">
        <v>46</v>
      </c>
      <c r="B507" s="3" t="s">
        <v>22</v>
      </c>
      <c r="C507" s="4">
        <v>55</v>
      </c>
      <c r="D507" s="5">
        <v>1199</v>
      </c>
      <c r="E507" s="4">
        <v>73</v>
      </c>
      <c r="F507" s="6">
        <f t="shared" si="28"/>
        <v>87527</v>
      </c>
      <c r="G507" s="6">
        <f t="shared" si="29"/>
        <v>65945</v>
      </c>
      <c r="H507" s="3" t="str">
        <f t="shared" si="30"/>
        <v>August</v>
      </c>
      <c r="I507" s="7" t="str">
        <f t="shared" si="31"/>
        <v>Monsoon</v>
      </c>
    </row>
    <row r="508" spans="1:9" x14ac:dyDescent="0.25">
      <c r="A508" s="16" t="s">
        <v>125</v>
      </c>
      <c r="B508" s="3" t="s">
        <v>24</v>
      </c>
      <c r="C508" s="4">
        <v>156</v>
      </c>
      <c r="D508" s="5">
        <v>1436</v>
      </c>
      <c r="E508" s="4">
        <v>210</v>
      </c>
      <c r="F508" s="6">
        <f t="shared" si="28"/>
        <v>301560</v>
      </c>
      <c r="G508" s="6">
        <f t="shared" si="29"/>
        <v>224016</v>
      </c>
      <c r="H508" s="3" t="str">
        <f t="shared" si="30"/>
        <v>August</v>
      </c>
      <c r="I508" s="7" t="str">
        <f t="shared" si="31"/>
        <v>Monsoon</v>
      </c>
    </row>
    <row r="509" spans="1:9" x14ac:dyDescent="0.25">
      <c r="A509" s="16" t="s">
        <v>243</v>
      </c>
      <c r="B509" s="3" t="s">
        <v>24</v>
      </c>
      <c r="C509" s="4">
        <v>53</v>
      </c>
      <c r="D509" s="5">
        <v>331</v>
      </c>
      <c r="E509" s="4">
        <v>259</v>
      </c>
      <c r="F509" s="6">
        <f t="shared" si="28"/>
        <v>85729</v>
      </c>
      <c r="G509" s="6">
        <f t="shared" si="29"/>
        <v>17543</v>
      </c>
      <c r="H509" s="3" t="str">
        <f t="shared" si="30"/>
        <v>August</v>
      </c>
      <c r="I509" s="7" t="str">
        <f t="shared" si="31"/>
        <v>Monsoon</v>
      </c>
    </row>
    <row r="510" spans="1:9" x14ac:dyDescent="0.25">
      <c r="A510" s="16" t="s">
        <v>109</v>
      </c>
      <c r="B510" s="3" t="s">
        <v>24</v>
      </c>
      <c r="C510" s="4">
        <v>135</v>
      </c>
      <c r="D510" s="5">
        <v>520</v>
      </c>
      <c r="E510" s="4">
        <v>247</v>
      </c>
      <c r="F510" s="6">
        <f t="shared" si="28"/>
        <v>128440</v>
      </c>
      <c r="G510" s="6">
        <f t="shared" si="29"/>
        <v>70200</v>
      </c>
      <c r="H510" s="3" t="str">
        <f t="shared" si="30"/>
        <v>August</v>
      </c>
      <c r="I510" s="7" t="str">
        <f t="shared" si="31"/>
        <v>Monsoon</v>
      </c>
    </row>
    <row r="511" spans="1:9" x14ac:dyDescent="0.25">
      <c r="A511" s="16" t="s">
        <v>306</v>
      </c>
      <c r="B511" s="3" t="s">
        <v>31</v>
      </c>
      <c r="C511" s="4">
        <v>79</v>
      </c>
      <c r="D511" s="5">
        <v>840</v>
      </c>
      <c r="E511" s="4">
        <v>286</v>
      </c>
      <c r="F511" s="6">
        <f t="shared" si="28"/>
        <v>240240</v>
      </c>
      <c r="G511" s="6">
        <f t="shared" si="29"/>
        <v>66360</v>
      </c>
      <c r="H511" s="3" t="str">
        <f t="shared" si="30"/>
        <v>August</v>
      </c>
      <c r="I511" s="7" t="str">
        <f t="shared" si="31"/>
        <v>Monsoon</v>
      </c>
    </row>
    <row r="512" spans="1:9" x14ac:dyDescent="0.25">
      <c r="A512" s="16" t="s">
        <v>136</v>
      </c>
      <c r="B512" s="3" t="s">
        <v>31</v>
      </c>
      <c r="C512" s="4">
        <v>106</v>
      </c>
      <c r="D512" s="5">
        <v>320</v>
      </c>
      <c r="E512" s="4">
        <v>158</v>
      </c>
      <c r="F512" s="6">
        <f t="shared" si="28"/>
        <v>50560</v>
      </c>
      <c r="G512" s="6">
        <f t="shared" si="29"/>
        <v>33920</v>
      </c>
      <c r="H512" s="3" t="str">
        <f t="shared" si="30"/>
        <v>August</v>
      </c>
      <c r="I512" s="7" t="str">
        <f t="shared" si="31"/>
        <v>Monsoon</v>
      </c>
    </row>
    <row r="513" spans="1:9" x14ac:dyDescent="0.25">
      <c r="A513" s="16" t="s">
        <v>140</v>
      </c>
      <c r="B513" s="3" t="s">
        <v>26</v>
      </c>
      <c r="C513" s="4">
        <v>29</v>
      </c>
      <c r="D513" s="5">
        <v>364</v>
      </c>
      <c r="E513" s="4">
        <v>87</v>
      </c>
      <c r="F513" s="6">
        <f t="shared" si="28"/>
        <v>31668</v>
      </c>
      <c r="G513" s="6">
        <f t="shared" si="29"/>
        <v>10556</v>
      </c>
      <c r="H513" s="3" t="str">
        <f t="shared" si="30"/>
        <v>August</v>
      </c>
      <c r="I513" s="7" t="str">
        <f t="shared" si="31"/>
        <v>Monsoon</v>
      </c>
    </row>
    <row r="514" spans="1:9" x14ac:dyDescent="0.25">
      <c r="A514" s="16" t="s">
        <v>140</v>
      </c>
      <c r="B514" s="3" t="s">
        <v>26</v>
      </c>
      <c r="C514" s="4">
        <v>15</v>
      </c>
      <c r="D514" s="5">
        <v>966</v>
      </c>
      <c r="E514" s="4">
        <v>43</v>
      </c>
      <c r="F514" s="6">
        <f t="shared" ref="F514:F577" si="32">E514 * D514</f>
        <v>41538</v>
      </c>
      <c r="G514" s="6">
        <f t="shared" ref="G514:G577" si="33">C514 * D514</f>
        <v>14490</v>
      </c>
      <c r="H514" s="3" t="str">
        <f t="shared" ref="H514:H577" si="34">TEXT(A514, "mmmm")</f>
        <v>August</v>
      </c>
      <c r="I514" s="7" t="str">
        <f t="shared" ref="I514:I577" si="35">IF(OR(MONTH(A514)=3, MONTH(A514)=4, MONTH(A514)=5), "Summer", IF(OR(MONTH(A514)=6, MONTH(A514)=7, MONTH(A514)=8, MONTH(A514)=9), "Monsoon", IF(OR(MONTH(A514)=10, MONTH(A514)=11), "Post-Monsoon","Winter")))</f>
        <v>Monsoon</v>
      </c>
    </row>
    <row r="515" spans="1:9" x14ac:dyDescent="0.25">
      <c r="A515" s="16" t="s">
        <v>326</v>
      </c>
      <c r="B515" s="3" t="s">
        <v>19</v>
      </c>
      <c r="C515" s="4">
        <v>164</v>
      </c>
      <c r="D515" s="5">
        <v>1176</v>
      </c>
      <c r="E515" s="4">
        <v>27</v>
      </c>
      <c r="F515" s="6">
        <f t="shared" si="32"/>
        <v>31752</v>
      </c>
      <c r="G515" s="6">
        <f t="shared" si="33"/>
        <v>192864</v>
      </c>
      <c r="H515" s="3" t="str">
        <f t="shared" si="34"/>
        <v>August</v>
      </c>
      <c r="I515" s="7" t="str">
        <f t="shared" si="35"/>
        <v>Monsoon</v>
      </c>
    </row>
    <row r="516" spans="1:9" x14ac:dyDescent="0.25">
      <c r="A516" s="16" t="s">
        <v>46</v>
      </c>
      <c r="B516" s="3" t="s">
        <v>26</v>
      </c>
      <c r="C516" s="4">
        <v>102</v>
      </c>
      <c r="D516" s="5">
        <v>939</v>
      </c>
      <c r="E516" s="4">
        <v>115</v>
      </c>
      <c r="F516" s="6">
        <f t="shared" si="32"/>
        <v>107985</v>
      </c>
      <c r="G516" s="6">
        <f t="shared" si="33"/>
        <v>95778</v>
      </c>
      <c r="H516" s="3" t="str">
        <f t="shared" si="34"/>
        <v>August</v>
      </c>
      <c r="I516" s="7" t="str">
        <f t="shared" si="35"/>
        <v>Monsoon</v>
      </c>
    </row>
    <row r="517" spans="1:9" x14ac:dyDescent="0.25">
      <c r="A517" s="16" t="s">
        <v>125</v>
      </c>
      <c r="B517" s="3" t="s">
        <v>31</v>
      </c>
      <c r="C517" s="4">
        <v>19</v>
      </c>
      <c r="D517" s="5">
        <v>639</v>
      </c>
      <c r="E517" s="4">
        <v>48</v>
      </c>
      <c r="F517" s="6">
        <f t="shared" si="32"/>
        <v>30672</v>
      </c>
      <c r="G517" s="6">
        <f t="shared" si="33"/>
        <v>12141</v>
      </c>
      <c r="H517" s="3" t="str">
        <f t="shared" si="34"/>
        <v>August</v>
      </c>
      <c r="I517" s="7" t="str">
        <f t="shared" si="35"/>
        <v>Monsoon</v>
      </c>
    </row>
    <row r="518" spans="1:9" x14ac:dyDescent="0.25">
      <c r="A518" s="16" t="s">
        <v>171</v>
      </c>
      <c r="B518" s="3" t="s">
        <v>31</v>
      </c>
      <c r="C518" s="4">
        <v>43</v>
      </c>
      <c r="D518" s="5">
        <v>1262</v>
      </c>
      <c r="E518" s="4">
        <v>221</v>
      </c>
      <c r="F518" s="6">
        <f t="shared" si="32"/>
        <v>278902</v>
      </c>
      <c r="G518" s="6">
        <f t="shared" si="33"/>
        <v>54266</v>
      </c>
      <c r="H518" s="3" t="str">
        <f t="shared" si="34"/>
        <v>August</v>
      </c>
      <c r="I518" s="7" t="str">
        <f t="shared" si="35"/>
        <v>Monsoon</v>
      </c>
    </row>
    <row r="519" spans="1:9" x14ac:dyDescent="0.25">
      <c r="A519" s="16" t="s">
        <v>54</v>
      </c>
      <c r="B519" s="3" t="s">
        <v>22</v>
      </c>
      <c r="C519" s="4">
        <v>134</v>
      </c>
      <c r="D519" s="5">
        <v>364</v>
      </c>
      <c r="E519" s="4">
        <v>110</v>
      </c>
      <c r="F519" s="6">
        <f t="shared" si="32"/>
        <v>40040</v>
      </c>
      <c r="G519" s="6">
        <f t="shared" si="33"/>
        <v>48776</v>
      </c>
      <c r="H519" s="3" t="str">
        <f t="shared" si="34"/>
        <v>August</v>
      </c>
      <c r="I519" s="7" t="str">
        <f t="shared" si="35"/>
        <v>Monsoon</v>
      </c>
    </row>
    <row r="520" spans="1:9" x14ac:dyDescent="0.25">
      <c r="A520" s="16" t="s">
        <v>140</v>
      </c>
      <c r="B520" s="3" t="s">
        <v>24</v>
      </c>
      <c r="C520" s="4">
        <v>191</v>
      </c>
      <c r="D520" s="5">
        <v>1061</v>
      </c>
      <c r="E520" s="4">
        <v>85</v>
      </c>
      <c r="F520" s="6">
        <f t="shared" si="32"/>
        <v>90185</v>
      </c>
      <c r="G520" s="6">
        <f t="shared" si="33"/>
        <v>202651</v>
      </c>
      <c r="H520" s="3" t="str">
        <f t="shared" si="34"/>
        <v>August</v>
      </c>
      <c r="I520" s="7" t="str">
        <f t="shared" si="35"/>
        <v>Monsoon</v>
      </c>
    </row>
    <row r="521" spans="1:9" x14ac:dyDescent="0.25">
      <c r="A521" s="16" t="s">
        <v>339</v>
      </c>
      <c r="B521" s="3" t="s">
        <v>19</v>
      </c>
      <c r="C521" s="4">
        <v>166</v>
      </c>
      <c r="D521" s="5">
        <v>962</v>
      </c>
      <c r="E521" s="4">
        <v>118</v>
      </c>
      <c r="F521" s="6">
        <f t="shared" si="32"/>
        <v>113516</v>
      </c>
      <c r="G521" s="6">
        <f t="shared" si="33"/>
        <v>159692</v>
      </c>
      <c r="H521" s="3" t="str">
        <f t="shared" si="34"/>
        <v>August</v>
      </c>
      <c r="I521" s="7" t="str">
        <f t="shared" si="35"/>
        <v>Monsoon</v>
      </c>
    </row>
    <row r="522" spans="1:9" x14ac:dyDescent="0.25">
      <c r="A522" s="16" t="s">
        <v>218</v>
      </c>
      <c r="B522" s="3" t="s">
        <v>26</v>
      </c>
      <c r="C522" s="4">
        <v>142</v>
      </c>
      <c r="D522" s="5">
        <v>553</v>
      </c>
      <c r="E522" s="4">
        <v>85</v>
      </c>
      <c r="F522" s="6">
        <f t="shared" si="32"/>
        <v>47005</v>
      </c>
      <c r="G522" s="6">
        <f t="shared" si="33"/>
        <v>78526</v>
      </c>
      <c r="H522" s="3" t="str">
        <f t="shared" si="34"/>
        <v>August</v>
      </c>
      <c r="I522" s="7" t="str">
        <f t="shared" si="35"/>
        <v>Monsoon</v>
      </c>
    </row>
    <row r="523" spans="1:9" x14ac:dyDescent="0.25">
      <c r="A523" s="16" t="s">
        <v>54</v>
      </c>
      <c r="B523" s="3" t="s">
        <v>19</v>
      </c>
      <c r="C523" s="4">
        <v>36</v>
      </c>
      <c r="D523" s="5">
        <v>221</v>
      </c>
      <c r="E523" s="4">
        <v>238</v>
      </c>
      <c r="F523" s="6">
        <f t="shared" si="32"/>
        <v>52598</v>
      </c>
      <c r="G523" s="6">
        <f t="shared" si="33"/>
        <v>7956</v>
      </c>
      <c r="H523" s="3" t="str">
        <f t="shared" si="34"/>
        <v>August</v>
      </c>
      <c r="I523" s="7" t="str">
        <f t="shared" si="35"/>
        <v>Monsoon</v>
      </c>
    </row>
    <row r="524" spans="1:9" x14ac:dyDescent="0.25">
      <c r="A524" s="16" t="s">
        <v>140</v>
      </c>
      <c r="B524" s="3" t="s">
        <v>24</v>
      </c>
      <c r="C524" s="4">
        <v>69</v>
      </c>
      <c r="D524" s="5">
        <v>488</v>
      </c>
      <c r="E524" s="4">
        <v>250</v>
      </c>
      <c r="F524" s="6">
        <f t="shared" si="32"/>
        <v>122000</v>
      </c>
      <c r="G524" s="6">
        <f t="shared" si="33"/>
        <v>33672</v>
      </c>
      <c r="H524" s="3" t="str">
        <f t="shared" si="34"/>
        <v>August</v>
      </c>
      <c r="I524" s="7" t="str">
        <f t="shared" si="35"/>
        <v>Monsoon</v>
      </c>
    </row>
    <row r="525" spans="1:9" x14ac:dyDescent="0.25">
      <c r="A525" s="16" t="s">
        <v>46</v>
      </c>
      <c r="B525" s="3" t="s">
        <v>19</v>
      </c>
      <c r="C525" s="4">
        <v>84</v>
      </c>
      <c r="D525" s="5">
        <v>1297</v>
      </c>
      <c r="E525" s="4">
        <v>24</v>
      </c>
      <c r="F525" s="6">
        <f t="shared" si="32"/>
        <v>31128</v>
      </c>
      <c r="G525" s="6">
        <f t="shared" si="33"/>
        <v>108948</v>
      </c>
      <c r="H525" s="3" t="str">
        <f t="shared" si="34"/>
        <v>August</v>
      </c>
      <c r="I525" s="7" t="str">
        <f t="shared" si="35"/>
        <v>Monsoon</v>
      </c>
    </row>
    <row r="526" spans="1:9" x14ac:dyDescent="0.25">
      <c r="A526" s="16" t="s">
        <v>18</v>
      </c>
      <c r="B526" s="3" t="s">
        <v>19</v>
      </c>
      <c r="C526" s="4">
        <v>93</v>
      </c>
      <c r="D526" s="5">
        <v>369</v>
      </c>
      <c r="E526" s="4">
        <v>30</v>
      </c>
      <c r="F526" s="6">
        <f t="shared" si="32"/>
        <v>11070</v>
      </c>
      <c r="G526" s="6">
        <f t="shared" si="33"/>
        <v>34317</v>
      </c>
      <c r="H526" s="3" t="str">
        <f t="shared" si="34"/>
        <v>September</v>
      </c>
      <c r="I526" s="7" t="str">
        <f t="shared" si="35"/>
        <v>Monsoon</v>
      </c>
    </row>
    <row r="527" spans="1:9" x14ac:dyDescent="0.25">
      <c r="A527" s="16" t="s">
        <v>39</v>
      </c>
      <c r="B527" s="3" t="s">
        <v>22</v>
      </c>
      <c r="C527" s="4">
        <v>133</v>
      </c>
      <c r="D527" s="5">
        <v>947</v>
      </c>
      <c r="E527" s="4">
        <v>130</v>
      </c>
      <c r="F527" s="6">
        <f t="shared" si="32"/>
        <v>123110</v>
      </c>
      <c r="G527" s="6">
        <f t="shared" si="33"/>
        <v>125951</v>
      </c>
      <c r="H527" s="3" t="str">
        <f t="shared" si="34"/>
        <v>September</v>
      </c>
      <c r="I527" s="7" t="str">
        <f t="shared" si="35"/>
        <v>Monsoon</v>
      </c>
    </row>
    <row r="528" spans="1:9" x14ac:dyDescent="0.25">
      <c r="A528" s="16" t="s">
        <v>44</v>
      </c>
      <c r="B528" s="3" t="s">
        <v>24</v>
      </c>
      <c r="C528" s="4">
        <v>118</v>
      </c>
      <c r="D528" s="5">
        <v>894</v>
      </c>
      <c r="E528" s="4">
        <v>134</v>
      </c>
      <c r="F528" s="6">
        <f t="shared" si="32"/>
        <v>119796</v>
      </c>
      <c r="G528" s="6">
        <f t="shared" si="33"/>
        <v>105492</v>
      </c>
      <c r="H528" s="3" t="str">
        <f t="shared" si="34"/>
        <v>September</v>
      </c>
      <c r="I528" s="7" t="str">
        <f t="shared" si="35"/>
        <v>Monsoon</v>
      </c>
    </row>
    <row r="529" spans="1:9" x14ac:dyDescent="0.25">
      <c r="A529" s="16" t="s">
        <v>60</v>
      </c>
      <c r="B529" s="3" t="s">
        <v>19</v>
      </c>
      <c r="C529" s="4">
        <v>79</v>
      </c>
      <c r="D529" s="5">
        <v>290</v>
      </c>
      <c r="E529" s="4">
        <v>119</v>
      </c>
      <c r="F529" s="6">
        <f t="shared" si="32"/>
        <v>34510</v>
      </c>
      <c r="G529" s="6">
        <f t="shared" si="33"/>
        <v>22910</v>
      </c>
      <c r="H529" s="3" t="str">
        <f t="shared" si="34"/>
        <v>September</v>
      </c>
      <c r="I529" s="7" t="str">
        <f t="shared" si="35"/>
        <v>Monsoon</v>
      </c>
    </row>
    <row r="530" spans="1:9" x14ac:dyDescent="0.25">
      <c r="A530" s="16" t="s">
        <v>73</v>
      </c>
      <c r="B530" s="3" t="s">
        <v>22</v>
      </c>
      <c r="C530" s="4">
        <v>144</v>
      </c>
      <c r="D530" s="5">
        <v>856</v>
      </c>
      <c r="E530" s="4">
        <v>80</v>
      </c>
      <c r="F530" s="6">
        <f t="shared" si="32"/>
        <v>68480</v>
      </c>
      <c r="G530" s="6">
        <f t="shared" si="33"/>
        <v>123264</v>
      </c>
      <c r="H530" s="3" t="str">
        <f t="shared" si="34"/>
        <v>September</v>
      </c>
      <c r="I530" s="7" t="str">
        <f t="shared" si="35"/>
        <v>Monsoon</v>
      </c>
    </row>
    <row r="531" spans="1:9" x14ac:dyDescent="0.25">
      <c r="A531" s="16" t="s">
        <v>60</v>
      </c>
      <c r="B531" s="3" t="s">
        <v>31</v>
      </c>
      <c r="C531" s="4">
        <v>108</v>
      </c>
      <c r="D531" s="5">
        <v>346</v>
      </c>
      <c r="E531" s="4">
        <v>58</v>
      </c>
      <c r="F531" s="6">
        <f t="shared" si="32"/>
        <v>20068</v>
      </c>
      <c r="G531" s="6">
        <f t="shared" si="33"/>
        <v>37368</v>
      </c>
      <c r="H531" s="3" t="str">
        <f t="shared" si="34"/>
        <v>September</v>
      </c>
      <c r="I531" s="7" t="str">
        <f t="shared" si="35"/>
        <v>Monsoon</v>
      </c>
    </row>
    <row r="532" spans="1:9" x14ac:dyDescent="0.25">
      <c r="A532" s="16" t="s">
        <v>74</v>
      </c>
      <c r="B532" s="3" t="s">
        <v>22</v>
      </c>
      <c r="C532" s="4">
        <v>99</v>
      </c>
      <c r="D532" s="5">
        <v>958</v>
      </c>
      <c r="E532" s="4">
        <v>270</v>
      </c>
      <c r="F532" s="6">
        <f t="shared" si="32"/>
        <v>258660</v>
      </c>
      <c r="G532" s="6">
        <f t="shared" si="33"/>
        <v>94842</v>
      </c>
      <c r="H532" s="3" t="str">
        <f t="shared" si="34"/>
        <v>September</v>
      </c>
      <c r="I532" s="7" t="str">
        <f t="shared" si="35"/>
        <v>Monsoon</v>
      </c>
    </row>
    <row r="533" spans="1:9" x14ac:dyDescent="0.25">
      <c r="A533" s="16" t="s">
        <v>92</v>
      </c>
      <c r="B533" s="3" t="s">
        <v>19</v>
      </c>
      <c r="C533" s="4">
        <v>198</v>
      </c>
      <c r="D533" s="5">
        <v>735</v>
      </c>
      <c r="E533" s="4">
        <v>28</v>
      </c>
      <c r="F533" s="6">
        <f t="shared" si="32"/>
        <v>20580</v>
      </c>
      <c r="G533" s="6">
        <f t="shared" si="33"/>
        <v>145530</v>
      </c>
      <c r="H533" s="3" t="str">
        <f t="shared" si="34"/>
        <v>September</v>
      </c>
      <c r="I533" s="7" t="str">
        <f t="shared" si="35"/>
        <v>Monsoon</v>
      </c>
    </row>
    <row r="534" spans="1:9" x14ac:dyDescent="0.25">
      <c r="A534" s="16" t="s">
        <v>101</v>
      </c>
      <c r="B534" s="3" t="s">
        <v>19</v>
      </c>
      <c r="C534" s="4">
        <v>89</v>
      </c>
      <c r="D534" s="5">
        <v>1288</v>
      </c>
      <c r="E534" s="4">
        <v>222</v>
      </c>
      <c r="F534" s="6">
        <f t="shared" si="32"/>
        <v>285936</v>
      </c>
      <c r="G534" s="6">
        <f t="shared" si="33"/>
        <v>114632</v>
      </c>
      <c r="H534" s="3" t="str">
        <f t="shared" si="34"/>
        <v>September</v>
      </c>
      <c r="I534" s="7" t="str">
        <f t="shared" si="35"/>
        <v>Monsoon</v>
      </c>
    </row>
    <row r="535" spans="1:9" x14ac:dyDescent="0.25">
      <c r="A535" s="16" t="s">
        <v>101</v>
      </c>
      <c r="B535" s="3" t="s">
        <v>22</v>
      </c>
      <c r="C535" s="4">
        <v>65</v>
      </c>
      <c r="D535" s="5">
        <v>350</v>
      </c>
      <c r="E535" s="4">
        <v>126</v>
      </c>
      <c r="F535" s="6">
        <f t="shared" si="32"/>
        <v>44100</v>
      </c>
      <c r="G535" s="6">
        <f t="shared" si="33"/>
        <v>22750</v>
      </c>
      <c r="H535" s="3" t="str">
        <f t="shared" si="34"/>
        <v>September</v>
      </c>
      <c r="I535" s="7" t="str">
        <f t="shared" si="35"/>
        <v>Monsoon</v>
      </c>
    </row>
    <row r="536" spans="1:9" x14ac:dyDescent="0.25">
      <c r="A536" s="16" t="s">
        <v>115</v>
      </c>
      <c r="B536" s="3" t="s">
        <v>26</v>
      </c>
      <c r="C536" s="4">
        <v>179</v>
      </c>
      <c r="D536" s="5">
        <v>702</v>
      </c>
      <c r="E536" s="4">
        <v>40</v>
      </c>
      <c r="F536" s="6">
        <f t="shared" si="32"/>
        <v>28080</v>
      </c>
      <c r="G536" s="6">
        <f t="shared" si="33"/>
        <v>125658</v>
      </c>
      <c r="H536" s="3" t="str">
        <f t="shared" si="34"/>
        <v>September</v>
      </c>
      <c r="I536" s="7" t="str">
        <f t="shared" si="35"/>
        <v>Monsoon</v>
      </c>
    </row>
    <row r="537" spans="1:9" x14ac:dyDescent="0.25">
      <c r="A537" s="16" t="s">
        <v>123</v>
      </c>
      <c r="B537" s="3" t="s">
        <v>31</v>
      </c>
      <c r="C537" s="4">
        <v>68</v>
      </c>
      <c r="D537" s="5">
        <v>1252</v>
      </c>
      <c r="E537" s="4">
        <v>112</v>
      </c>
      <c r="F537" s="6">
        <f t="shared" si="32"/>
        <v>140224</v>
      </c>
      <c r="G537" s="6">
        <f t="shared" si="33"/>
        <v>85136</v>
      </c>
      <c r="H537" s="3" t="str">
        <f t="shared" si="34"/>
        <v>September</v>
      </c>
      <c r="I537" s="7" t="str">
        <f t="shared" si="35"/>
        <v>Monsoon</v>
      </c>
    </row>
    <row r="538" spans="1:9" x14ac:dyDescent="0.25">
      <c r="A538" s="16" t="s">
        <v>145</v>
      </c>
      <c r="B538" s="3" t="s">
        <v>22</v>
      </c>
      <c r="C538" s="4">
        <v>163</v>
      </c>
      <c r="D538" s="5">
        <v>808</v>
      </c>
      <c r="E538" s="4">
        <v>61</v>
      </c>
      <c r="F538" s="6">
        <f t="shared" si="32"/>
        <v>49288</v>
      </c>
      <c r="G538" s="6">
        <f t="shared" si="33"/>
        <v>131704</v>
      </c>
      <c r="H538" s="3" t="str">
        <f t="shared" si="34"/>
        <v>September</v>
      </c>
      <c r="I538" s="7" t="str">
        <f t="shared" si="35"/>
        <v>Monsoon</v>
      </c>
    </row>
    <row r="539" spans="1:9" x14ac:dyDescent="0.25">
      <c r="A539" s="16" t="s">
        <v>73</v>
      </c>
      <c r="B539" s="3" t="s">
        <v>31</v>
      </c>
      <c r="C539" s="4">
        <v>85</v>
      </c>
      <c r="D539" s="5">
        <v>1048</v>
      </c>
      <c r="E539" s="4">
        <v>266</v>
      </c>
      <c r="F539" s="6">
        <f t="shared" si="32"/>
        <v>278768</v>
      </c>
      <c r="G539" s="6">
        <f t="shared" si="33"/>
        <v>89080</v>
      </c>
      <c r="H539" s="3" t="str">
        <f t="shared" si="34"/>
        <v>September</v>
      </c>
      <c r="I539" s="7" t="str">
        <f t="shared" si="35"/>
        <v>Monsoon</v>
      </c>
    </row>
    <row r="540" spans="1:9" x14ac:dyDescent="0.25">
      <c r="A540" s="16" t="s">
        <v>145</v>
      </c>
      <c r="B540" s="3" t="s">
        <v>19</v>
      </c>
      <c r="C540" s="4">
        <v>138</v>
      </c>
      <c r="D540" s="5">
        <v>883</v>
      </c>
      <c r="E540" s="4">
        <v>52</v>
      </c>
      <c r="F540" s="6">
        <f t="shared" si="32"/>
        <v>45916</v>
      </c>
      <c r="G540" s="6">
        <f t="shared" si="33"/>
        <v>121854</v>
      </c>
      <c r="H540" s="3" t="str">
        <f t="shared" si="34"/>
        <v>September</v>
      </c>
      <c r="I540" s="7" t="str">
        <f t="shared" si="35"/>
        <v>Monsoon</v>
      </c>
    </row>
    <row r="541" spans="1:9" x14ac:dyDescent="0.25">
      <c r="A541" s="16" t="s">
        <v>44</v>
      </c>
      <c r="B541" s="3" t="s">
        <v>22</v>
      </c>
      <c r="C541" s="4">
        <v>81</v>
      </c>
      <c r="D541" s="5">
        <v>355</v>
      </c>
      <c r="E541" s="4">
        <v>248</v>
      </c>
      <c r="F541" s="6">
        <f t="shared" si="32"/>
        <v>88040</v>
      </c>
      <c r="G541" s="6">
        <f t="shared" si="33"/>
        <v>28755</v>
      </c>
      <c r="H541" s="3" t="str">
        <f t="shared" si="34"/>
        <v>September</v>
      </c>
      <c r="I541" s="7" t="str">
        <f t="shared" si="35"/>
        <v>Monsoon</v>
      </c>
    </row>
    <row r="542" spans="1:9" x14ac:dyDescent="0.25">
      <c r="A542" s="16" t="s">
        <v>145</v>
      </c>
      <c r="B542" s="3" t="s">
        <v>31</v>
      </c>
      <c r="C542" s="4">
        <v>48</v>
      </c>
      <c r="D542" s="5">
        <v>1198</v>
      </c>
      <c r="E542" s="4">
        <v>178</v>
      </c>
      <c r="F542" s="6">
        <f t="shared" si="32"/>
        <v>213244</v>
      </c>
      <c r="G542" s="6">
        <f t="shared" si="33"/>
        <v>57504</v>
      </c>
      <c r="H542" s="3" t="str">
        <f t="shared" si="34"/>
        <v>September</v>
      </c>
      <c r="I542" s="7" t="str">
        <f t="shared" si="35"/>
        <v>Monsoon</v>
      </c>
    </row>
    <row r="543" spans="1:9" x14ac:dyDescent="0.25">
      <c r="A543" s="16" t="s">
        <v>188</v>
      </c>
      <c r="B543" s="3" t="s">
        <v>26</v>
      </c>
      <c r="C543" s="4">
        <v>158</v>
      </c>
      <c r="D543" s="5">
        <v>269</v>
      </c>
      <c r="E543" s="4">
        <v>207</v>
      </c>
      <c r="F543" s="6">
        <f t="shared" si="32"/>
        <v>55683</v>
      </c>
      <c r="G543" s="6">
        <f t="shared" si="33"/>
        <v>42502</v>
      </c>
      <c r="H543" s="3" t="str">
        <f t="shared" si="34"/>
        <v>September</v>
      </c>
      <c r="I543" s="7" t="str">
        <f t="shared" si="35"/>
        <v>Monsoon</v>
      </c>
    </row>
    <row r="544" spans="1:9" x14ac:dyDescent="0.25">
      <c r="A544" s="16" t="s">
        <v>123</v>
      </c>
      <c r="B544" s="3" t="s">
        <v>22</v>
      </c>
      <c r="C544" s="4">
        <v>114</v>
      </c>
      <c r="D544" s="5">
        <v>1101</v>
      </c>
      <c r="E544" s="4">
        <v>102</v>
      </c>
      <c r="F544" s="6">
        <f t="shared" si="32"/>
        <v>112302</v>
      </c>
      <c r="G544" s="6">
        <f t="shared" si="33"/>
        <v>125514</v>
      </c>
      <c r="H544" s="3" t="str">
        <f t="shared" si="34"/>
        <v>September</v>
      </c>
      <c r="I544" s="7" t="str">
        <f t="shared" si="35"/>
        <v>Monsoon</v>
      </c>
    </row>
    <row r="545" spans="1:9" x14ac:dyDescent="0.25">
      <c r="A545" s="16" t="s">
        <v>74</v>
      </c>
      <c r="B545" s="3" t="s">
        <v>22</v>
      </c>
      <c r="C545" s="4">
        <v>33</v>
      </c>
      <c r="D545" s="5">
        <v>1098</v>
      </c>
      <c r="E545" s="4">
        <v>216</v>
      </c>
      <c r="F545" s="6">
        <f t="shared" si="32"/>
        <v>237168</v>
      </c>
      <c r="G545" s="6">
        <f t="shared" si="33"/>
        <v>36234</v>
      </c>
      <c r="H545" s="3" t="str">
        <f t="shared" si="34"/>
        <v>September</v>
      </c>
      <c r="I545" s="7" t="str">
        <f t="shared" si="35"/>
        <v>Monsoon</v>
      </c>
    </row>
    <row r="546" spans="1:9" x14ac:dyDescent="0.25">
      <c r="A546" s="16" t="s">
        <v>204</v>
      </c>
      <c r="B546" s="3" t="s">
        <v>26</v>
      </c>
      <c r="C546" s="4">
        <v>184</v>
      </c>
      <c r="D546" s="5">
        <v>1472</v>
      </c>
      <c r="E546" s="4">
        <v>36</v>
      </c>
      <c r="F546" s="6">
        <f t="shared" si="32"/>
        <v>52992</v>
      </c>
      <c r="G546" s="6">
        <f t="shared" si="33"/>
        <v>270848</v>
      </c>
      <c r="H546" s="3" t="str">
        <f t="shared" si="34"/>
        <v>September</v>
      </c>
      <c r="I546" s="7" t="str">
        <f t="shared" si="35"/>
        <v>Monsoon</v>
      </c>
    </row>
    <row r="547" spans="1:9" x14ac:dyDescent="0.25">
      <c r="A547" s="16" t="s">
        <v>206</v>
      </c>
      <c r="B547" s="3" t="s">
        <v>22</v>
      </c>
      <c r="C547" s="4">
        <v>16</v>
      </c>
      <c r="D547" s="5">
        <v>331</v>
      </c>
      <c r="E547" s="4">
        <v>73</v>
      </c>
      <c r="F547" s="6">
        <f t="shared" si="32"/>
        <v>24163</v>
      </c>
      <c r="G547" s="6">
        <f t="shared" si="33"/>
        <v>5296</v>
      </c>
      <c r="H547" s="3" t="str">
        <f t="shared" si="34"/>
        <v>September</v>
      </c>
      <c r="I547" s="7" t="str">
        <f t="shared" si="35"/>
        <v>Monsoon</v>
      </c>
    </row>
    <row r="548" spans="1:9" x14ac:dyDescent="0.25">
      <c r="A548" s="16" t="s">
        <v>211</v>
      </c>
      <c r="B548" s="3" t="s">
        <v>24</v>
      </c>
      <c r="C548" s="4">
        <v>134</v>
      </c>
      <c r="D548" s="5">
        <v>463</v>
      </c>
      <c r="E548" s="4">
        <v>298</v>
      </c>
      <c r="F548" s="6">
        <f t="shared" si="32"/>
        <v>137974</v>
      </c>
      <c r="G548" s="6">
        <f t="shared" si="33"/>
        <v>62042</v>
      </c>
      <c r="H548" s="3" t="str">
        <f t="shared" si="34"/>
        <v>September</v>
      </c>
      <c r="I548" s="7" t="str">
        <f t="shared" si="35"/>
        <v>Monsoon</v>
      </c>
    </row>
    <row r="549" spans="1:9" x14ac:dyDescent="0.25">
      <c r="A549" s="16" t="s">
        <v>18</v>
      </c>
      <c r="B549" s="3" t="s">
        <v>26</v>
      </c>
      <c r="C549" s="4">
        <v>75</v>
      </c>
      <c r="D549" s="5">
        <v>956</v>
      </c>
      <c r="E549" s="4">
        <v>155</v>
      </c>
      <c r="F549" s="6">
        <f t="shared" si="32"/>
        <v>148180</v>
      </c>
      <c r="G549" s="6">
        <f t="shared" si="33"/>
        <v>71700</v>
      </c>
      <c r="H549" s="3" t="str">
        <f t="shared" si="34"/>
        <v>September</v>
      </c>
      <c r="I549" s="7" t="str">
        <f t="shared" si="35"/>
        <v>Monsoon</v>
      </c>
    </row>
    <row r="550" spans="1:9" x14ac:dyDescent="0.25">
      <c r="A550" s="16" t="s">
        <v>222</v>
      </c>
      <c r="B550" s="3" t="s">
        <v>31</v>
      </c>
      <c r="C550" s="4">
        <v>176</v>
      </c>
      <c r="D550" s="5">
        <v>1059</v>
      </c>
      <c r="E550" s="4">
        <v>26</v>
      </c>
      <c r="F550" s="6">
        <f t="shared" si="32"/>
        <v>27534</v>
      </c>
      <c r="G550" s="6">
        <f t="shared" si="33"/>
        <v>186384</v>
      </c>
      <c r="H550" s="3" t="str">
        <f t="shared" si="34"/>
        <v>September</v>
      </c>
      <c r="I550" s="7" t="str">
        <f t="shared" si="35"/>
        <v>Monsoon</v>
      </c>
    </row>
    <row r="551" spans="1:9" x14ac:dyDescent="0.25">
      <c r="A551" s="16" t="s">
        <v>74</v>
      </c>
      <c r="B551" s="3" t="s">
        <v>26</v>
      </c>
      <c r="C551" s="4">
        <v>66</v>
      </c>
      <c r="D551" s="5">
        <v>1110</v>
      </c>
      <c r="E551" s="4">
        <v>171</v>
      </c>
      <c r="F551" s="6">
        <f t="shared" si="32"/>
        <v>189810</v>
      </c>
      <c r="G551" s="6">
        <f t="shared" si="33"/>
        <v>73260</v>
      </c>
      <c r="H551" s="3" t="str">
        <f t="shared" si="34"/>
        <v>September</v>
      </c>
      <c r="I551" s="7" t="str">
        <f t="shared" si="35"/>
        <v>Monsoon</v>
      </c>
    </row>
    <row r="552" spans="1:9" x14ac:dyDescent="0.25">
      <c r="A552" s="16" t="s">
        <v>231</v>
      </c>
      <c r="B552" s="3" t="s">
        <v>22</v>
      </c>
      <c r="C552" s="4">
        <v>46</v>
      </c>
      <c r="D552" s="5">
        <v>532</v>
      </c>
      <c r="E552" s="4">
        <v>185</v>
      </c>
      <c r="F552" s="6">
        <f t="shared" si="32"/>
        <v>98420</v>
      </c>
      <c r="G552" s="6">
        <f t="shared" si="33"/>
        <v>24472</v>
      </c>
      <c r="H552" s="3" t="str">
        <f t="shared" si="34"/>
        <v>September</v>
      </c>
      <c r="I552" s="7" t="str">
        <f t="shared" si="35"/>
        <v>Monsoon</v>
      </c>
    </row>
    <row r="553" spans="1:9" x14ac:dyDescent="0.25">
      <c r="A553" s="16" t="s">
        <v>73</v>
      </c>
      <c r="B553" s="3" t="s">
        <v>31</v>
      </c>
      <c r="C553" s="4">
        <v>142</v>
      </c>
      <c r="D553" s="5">
        <v>1373</v>
      </c>
      <c r="E553" s="4">
        <v>164</v>
      </c>
      <c r="F553" s="6">
        <f t="shared" si="32"/>
        <v>225172</v>
      </c>
      <c r="G553" s="6">
        <f t="shared" si="33"/>
        <v>194966</v>
      </c>
      <c r="H553" s="3" t="str">
        <f t="shared" si="34"/>
        <v>September</v>
      </c>
      <c r="I553" s="7" t="str">
        <f t="shared" si="35"/>
        <v>Monsoon</v>
      </c>
    </row>
    <row r="554" spans="1:9" x14ac:dyDescent="0.25">
      <c r="A554" s="16" t="s">
        <v>235</v>
      </c>
      <c r="B554" s="3" t="s">
        <v>24</v>
      </c>
      <c r="C554" s="4">
        <v>126</v>
      </c>
      <c r="D554" s="5">
        <v>1206</v>
      </c>
      <c r="E554" s="4">
        <v>203</v>
      </c>
      <c r="F554" s="6">
        <f t="shared" si="32"/>
        <v>244818</v>
      </c>
      <c r="G554" s="6">
        <f t="shared" si="33"/>
        <v>151956</v>
      </c>
      <c r="H554" s="3" t="str">
        <f t="shared" si="34"/>
        <v>September</v>
      </c>
      <c r="I554" s="7" t="str">
        <f t="shared" si="35"/>
        <v>Monsoon</v>
      </c>
    </row>
    <row r="555" spans="1:9" x14ac:dyDescent="0.25">
      <c r="A555" s="16" t="s">
        <v>235</v>
      </c>
      <c r="B555" s="3" t="s">
        <v>19</v>
      </c>
      <c r="C555" s="4">
        <v>134</v>
      </c>
      <c r="D555" s="5">
        <v>244</v>
      </c>
      <c r="E555" s="4">
        <v>217</v>
      </c>
      <c r="F555" s="6">
        <f t="shared" si="32"/>
        <v>52948</v>
      </c>
      <c r="G555" s="6">
        <f t="shared" si="33"/>
        <v>32696</v>
      </c>
      <c r="H555" s="3" t="str">
        <f t="shared" si="34"/>
        <v>September</v>
      </c>
      <c r="I555" s="7" t="str">
        <f t="shared" si="35"/>
        <v>Monsoon</v>
      </c>
    </row>
    <row r="556" spans="1:9" x14ac:dyDescent="0.25">
      <c r="A556" s="16" t="s">
        <v>92</v>
      </c>
      <c r="B556" s="3" t="s">
        <v>31</v>
      </c>
      <c r="C556" s="4">
        <v>193</v>
      </c>
      <c r="D556" s="5">
        <v>434</v>
      </c>
      <c r="E556" s="4">
        <v>297</v>
      </c>
      <c r="F556" s="6">
        <f t="shared" si="32"/>
        <v>128898</v>
      </c>
      <c r="G556" s="6">
        <f t="shared" si="33"/>
        <v>83762</v>
      </c>
      <c r="H556" s="3" t="str">
        <f t="shared" si="34"/>
        <v>September</v>
      </c>
      <c r="I556" s="7" t="str">
        <f t="shared" si="35"/>
        <v>Monsoon</v>
      </c>
    </row>
    <row r="557" spans="1:9" x14ac:dyDescent="0.25">
      <c r="A557" s="16" t="s">
        <v>206</v>
      </c>
      <c r="B557" s="3" t="s">
        <v>31</v>
      </c>
      <c r="C557" s="4">
        <v>12</v>
      </c>
      <c r="D557" s="5">
        <v>378</v>
      </c>
      <c r="E557" s="4">
        <v>25</v>
      </c>
      <c r="F557" s="6">
        <f t="shared" si="32"/>
        <v>9450</v>
      </c>
      <c r="G557" s="6">
        <f t="shared" si="33"/>
        <v>4536</v>
      </c>
      <c r="H557" s="3" t="str">
        <f t="shared" si="34"/>
        <v>September</v>
      </c>
      <c r="I557" s="7" t="str">
        <f t="shared" si="35"/>
        <v>Monsoon</v>
      </c>
    </row>
    <row r="558" spans="1:9" x14ac:dyDescent="0.25">
      <c r="A558" s="16" t="s">
        <v>204</v>
      </c>
      <c r="B558" s="3" t="s">
        <v>31</v>
      </c>
      <c r="C558" s="4">
        <v>79</v>
      </c>
      <c r="D558" s="5">
        <v>481</v>
      </c>
      <c r="E558" s="4">
        <v>35</v>
      </c>
      <c r="F558" s="6">
        <f t="shared" si="32"/>
        <v>16835</v>
      </c>
      <c r="G558" s="6">
        <f t="shared" si="33"/>
        <v>37999</v>
      </c>
      <c r="H558" s="3" t="str">
        <f t="shared" si="34"/>
        <v>September</v>
      </c>
      <c r="I558" s="7" t="str">
        <f t="shared" si="35"/>
        <v>Monsoon</v>
      </c>
    </row>
    <row r="559" spans="1:9" x14ac:dyDescent="0.25">
      <c r="A559" s="16" t="s">
        <v>188</v>
      </c>
      <c r="B559" s="3" t="s">
        <v>31</v>
      </c>
      <c r="C559" s="4">
        <v>167</v>
      </c>
      <c r="D559" s="5">
        <v>1478</v>
      </c>
      <c r="E559" s="4">
        <v>138</v>
      </c>
      <c r="F559" s="6">
        <f t="shared" si="32"/>
        <v>203964</v>
      </c>
      <c r="G559" s="6">
        <f t="shared" si="33"/>
        <v>246826</v>
      </c>
      <c r="H559" s="3" t="str">
        <f t="shared" si="34"/>
        <v>September</v>
      </c>
      <c r="I559" s="7" t="str">
        <f t="shared" si="35"/>
        <v>Monsoon</v>
      </c>
    </row>
    <row r="560" spans="1:9" x14ac:dyDescent="0.25">
      <c r="A560" s="16" t="s">
        <v>248</v>
      </c>
      <c r="B560" s="3" t="s">
        <v>26</v>
      </c>
      <c r="C560" s="4">
        <v>39</v>
      </c>
      <c r="D560" s="5">
        <v>988</v>
      </c>
      <c r="E560" s="4">
        <v>208</v>
      </c>
      <c r="F560" s="6">
        <f t="shared" si="32"/>
        <v>205504</v>
      </c>
      <c r="G560" s="6">
        <f t="shared" si="33"/>
        <v>38532</v>
      </c>
      <c r="H560" s="3" t="str">
        <f t="shared" si="34"/>
        <v>September</v>
      </c>
      <c r="I560" s="7" t="str">
        <f t="shared" si="35"/>
        <v>Monsoon</v>
      </c>
    </row>
    <row r="561" spans="1:9" x14ac:dyDescent="0.25">
      <c r="A561" s="16" t="s">
        <v>204</v>
      </c>
      <c r="B561" s="3" t="s">
        <v>31</v>
      </c>
      <c r="C561" s="4">
        <v>188</v>
      </c>
      <c r="D561" s="5">
        <v>490</v>
      </c>
      <c r="E561" s="4">
        <v>300</v>
      </c>
      <c r="F561" s="6">
        <f t="shared" si="32"/>
        <v>147000</v>
      </c>
      <c r="G561" s="6">
        <f t="shared" si="33"/>
        <v>92120</v>
      </c>
      <c r="H561" s="3" t="str">
        <f t="shared" si="34"/>
        <v>September</v>
      </c>
      <c r="I561" s="7" t="str">
        <f t="shared" si="35"/>
        <v>Monsoon</v>
      </c>
    </row>
    <row r="562" spans="1:9" x14ac:dyDescent="0.25">
      <c r="A562" s="16" t="s">
        <v>18</v>
      </c>
      <c r="B562" s="3" t="s">
        <v>31</v>
      </c>
      <c r="C562" s="4">
        <v>189</v>
      </c>
      <c r="D562" s="5">
        <v>369</v>
      </c>
      <c r="E562" s="4">
        <v>115</v>
      </c>
      <c r="F562" s="6">
        <f t="shared" si="32"/>
        <v>42435</v>
      </c>
      <c r="G562" s="6">
        <f t="shared" si="33"/>
        <v>69741</v>
      </c>
      <c r="H562" s="3" t="str">
        <f t="shared" si="34"/>
        <v>September</v>
      </c>
      <c r="I562" s="7" t="str">
        <f t="shared" si="35"/>
        <v>Monsoon</v>
      </c>
    </row>
    <row r="563" spans="1:9" x14ac:dyDescent="0.25">
      <c r="A563" s="16" t="s">
        <v>44</v>
      </c>
      <c r="B563" s="3" t="s">
        <v>26</v>
      </c>
      <c r="C563" s="4">
        <v>59</v>
      </c>
      <c r="D563" s="5">
        <v>1045</v>
      </c>
      <c r="E563" s="4">
        <v>217</v>
      </c>
      <c r="F563" s="6">
        <f t="shared" si="32"/>
        <v>226765</v>
      </c>
      <c r="G563" s="6">
        <f t="shared" si="33"/>
        <v>61655</v>
      </c>
      <c r="H563" s="3" t="str">
        <f t="shared" si="34"/>
        <v>September</v>
      </c>
      <c r="I563" s="7" t="str">
        <f t="shared" si="35"/>
        <v>Monsoon</v>
      </c>
    </row>
    <row r="564" spans="1:9" x14ac:dyDescent="0.25">
      <c r="A564" s="16" t="s">
        <v>211</v>
      </c>
      <c r="B564" s="3" t="s">
        <v>22</v>
      </c>
      <c r="C564" s="4">
        <v>103</v>
      </c>
      <c r="D564" s="5">
        <v>418</v>
      </c>
      <c r="E564" s="4">
        <v>233</v>
      </c>
      <c r="F564" s="6">
        <f t="shared" si="32"/>
        <v>97394</v>
      </c>
      <c r="G564" s="6">
        <f t="shared" si="33"/>
        <v>43054</v>
      </c>
      <c r="H564" s="3" t="str">
        <f t="shared" si="34"/>
        <v>September</v>
      </c>
      <c r="I564" s="7" t="str">
        <f t="shared" si="35"/>
        <v>Monsoon</v>
      </c>
    </row>
    <row r="565" spans="1:9" x14ac:dyDescent="0.25">
      <c r="A565" s="16" t="s">
        <v>39</v>
      </c>
      <c r="B565" s="3" t="s">
        <v>24</v>
      </c>
      <c r="C565" s="4">
        <v>49</v>
      </c>
      <c r="D565" s="5">
        <v>557</v>
      </c>
      <c r="E565" s="4">
        <v>298</v>
      </c>
      <c r="F565" s="6">
        <f t="shared" si="32"/>
        <v>165986</v>
      </c>
      <c r="G565" s="6">
        <f t="shared" si="33"/>
        <v>27293</v>
      </c>
      <c r="H565" s="3" t="str">
        <f t="shared" si="34"/>
        <v>September</v>
      </c>
      <c r="I565" s="7" t="str">
        <f t="shared" si="35"/>
        <v>Monsoon</v>
      </c>
    </row>
    <row r="566" spans="1:9" x14ac:dyDescent="0.25">
      <c r="A566" s="16" t="s">
        <v>18</v>
      </c>
      <c r="B566" s="3" t="s">
        <v>26</v>
      </c>
      <c r="C566" s="4">
        <v>102</v>
      </c>
      <c r="D566" s="5">
        <v>1280</v>
      </c>
      <c r="E566" s="4">
        <v>107</v>
      </c>
      <c r="F566" s="6">
        <f t="shared" si="32"/>
        <v>136960</v>
      </c>
      <c r="G566" s="6">
        <f t="shared" si="33"/>
        <v>130560</v>
      </c>
      <c r="H566" s="3" t="str">
        <f t="shared" si="34"/>
        <v>September</v>
      </c>
      <c r="I566" s="7" t="str">
        <f t="shared" si="35"/>
        <v>Monsoon</v>
      </c>
    </row>
    <row r="567" spans="1:9" x14ac:dyDescent="0.25">
      <c r="A567" s="16" t="s">
        <v>145</v>
      </c>
      <c r="B567" s="3" t="s">
        <v>31</v>
      </c>
      <c r="C567" s="4">
        <v>15</v>
      </c>
      <c r="D567" s="5">
        <v>1392</v>
      </c>
      <c r="E567" s="4">
        <v>30</v>
      </c>
      <c r="F567" s="6">
        <f t="shared" si="32"/>
        <v>41760</v>
      </c>
      <c r="G567" s="6">
        <f t="shared" si="33"/>
        <v>20880</v>
      </c>
      <c r="H567" s="3" t="str">
        <f t="shared" si="34"/>
        <v>September</v>
      </c>
      <c r="I567" s="7" t="str">
        <f t="shared" si="35"/>
        <v>Monsoon</v>
      </c>
    </row>
    <row r="568" spans="1:9" x14ac:dyDescent="0.25">
      <c r="A568" s="16" t="s">
        <v>278</v>
      </c>
      <c r="B568" s="3" t="s">
        <v>31</v>
      </c>
      <c r="C568" s="4">
        <v>108</v>
      </c>
      <c r="D568" s="5">
        <v>891</v>
      </c>
      <c r="E568" s="4">
        <v>255</v>
      </c>
      <c r="F568" s="6">
        <f t="shared" si="32"/>
        <v>227205</v>
      </c>
      <c r="G568" s="6">
        <f t="shared" si="33"/>
        <v>96228</v>
      </c>
      <c r="H568" s="3" t="str">
        <f t="shared" si="34"/>
        <v>September</v>
      </c>
      <c r="I568" s="7" t="str">
        <f t="shared" si="35"/>
        <v>Monsoon</v>
      </c>
    </row>
    <row r="569" spans="1:9" x14ac:dyDescent="0.25">
      <c r="A569" s="16" t="s">
        <v>123</v>
      </c>
      <c r="B569" s="3" t="s">
        <v>19</v>
      </c>
      <c r="C569" s="4">
        <v>39</v>
      </c>
      <c r="D569" s="5">
        <v>1077</v>
      </c>
      <c r="E569" s="4">
        <v>94</v>
      </c>
      <c r="F569" s="6">
        <f t="shared" si="32"/>
        <v>101238</v>
      </c>
      <c r="G569" s="6">
        <f t="shared" si="33"/>
        <v>42003</v>
      </c>
      <c r="H569" s="3" t="str">
        <f t="shared" si="34"/>
        <v>September</v>
      </c>
      <c r="I569" s="7" t="str">
        <f t="shared" si="35"/>
        <v>Monsoon</v>
      </c>
    </row>
    <row r="570" spans="1:9" x14ac:dyDescent="0.25">
      <c r="A570" s="16" t="s">
        <v>283</v>
      </c>
      <c r="B570" s="3" t="s">
        <v>19</v>
      </c>
      <c r="C570" s="4">
        <v>197</v>
      </c>
      <c r="D570" s="5">
        <v>645</v>
      </c>
      <c r="E570" s="4">
        <v>103</v>
      </c>
      <c r="F570" s="6">
        <f t="shared" si="32"/>
        <v>66435</v>
      </c>
      <c r="G570" s="6">
        <f t="shared" si="33"/>
        <v>127065</v>
      </c>
      <c r="H570" s="3" t="str">
        <f t="shared" si="34"/>
        <v>September</v>
      </c>
      <c r="I570" s="7" t="str">
        <f t="shared" si="35"/>
        <v>Monsoon</v>
      </c>
    </row>
    <row r="571" spans="1:9" x14ac:dyDescent="0.25">
      <c r="A571" s="16" t="s">
        <v>284</v>
      </c>
      <c r="B571" s="3" t="s">
        <v>24</v>
      </c>
      <c r="C571" s="4">
        <v>160</v>
      </c>
      <c r="D571" s="5">
        <v>210</v>
      </c>
      <c r="E571" s="4">
        <v>288</v>
      </c>
      <c r="F571" s="6">
        <f t="shared" si="32"/>
        <v>60480</v>
      </c>
      <c r="G571" s="6">
        <f t="shared" si="33"/>
        <v>33600</v>
      </c>
      <c r="H571" s="3" t="str">
        <f t="shared" si="34"/>
        <v>September</v>
      </c>
      <c r="I571" s="7" t="str">
        <f t="shared" si="35"/>
        <v>Monsoon</v>
      </c>
    </row>
    <row r="572" spans="1:9" x14ac:dyDescent="0.25">
      <c r="A572" s="16" t="s">
        <v>206</v>
      </c>
      <c r="B572" s="3" t="s">
        <v>26</v>
      </c>
      <c r="C572" s="4">
        <v>186</v>
      </c>
      <c r="D572" s="5">
        <v>481</v>
      </c>
      <c r="E572" s="4">
        <v>109</v>
      </c>
      <c r="F572" s="6">
        <f t="shared" si="32"/>
        <v>52429</v>
      </c>
      <c r="G572" s="6">
        <f t="shared" si="33"/>
        <v>89466</v>
      </c>
      <c r="H572" s="3" t="str">
        <f t="shared" si="34"/>
        <v>September</v>
      </c>
      <c r="I572" s="7" t="str">
        <f t="shared" si="35"/>
        <v>Monsoon</v>
      </c>
    </row>
    <row r="573" spans="1:9" x14ac:dyDescent="0.25">
      <c r="A573" s="16" t="s">
        <v>291</v>
      </c>
      <c r="B573" s="3" t="s">
        <v>31</v>
      </c>
      <c r="C573" s="4">
        <v>16</v>
      </c>
      <c r="D573" s="5">
        <v>594</v>
      </c>
      <c r="E573" s="4">
        <v>99</v>
      </c>
      <c r="F573" s="6">
        <f t="shared" si="32"/>
        <v>58806</v>
      </c>
      <c r="G573" s="6">
        <f t="shared" si="33"/>
        <v>9504</v>
      </c>
      <c r="H573" s="3" t="str">
        <f t="shared" si="34"/>
        <v>September</v>
      </c>
      <c r="I573" s="7" t="str">
        <f t="shared" si="35"/>
        <v>Monsoon</v>
      </c>
    </row>
    <row r="574" spans="1:9" x14ac:dyDescent="0.25">
      <c r="A574" s="16" t="s">
        <v>296</v>
      </c>
      <c r="B574" s="3" t="s">
        <v>31</v>
      </c>
      <c r="C574" s="4">
        <v>145</v>
      </c>
      <c r="D574" s="5">
        <v>1303</v>
      </c>
      <c r="E574" s="4">
        <v>24</v>
      </c>
      <c r="F574" s="6">
        <f t="shared" si="32"/>
        <v>31272</v>
      </c>
      <c r="G574" s="6">
        <f t="shared" si="33"/>
        <v>188935</v>
      </c>
      <c r="H574" s="3" t="str">
        <f t="shared" si="34"/>
        <v>September</v>
      </c>
      <c r="I574" s="7" t="str">
        <f t="shared" si="35"/>
        <v>Monsoon</v>
      </c>
    </row>
    <row r="575" spans="1:9" x14ac:dyDescent="0.25">
      <c r="A575" s="16" t="s">
        <v>74</v>
      </c>
      <c r="B575" s="3" t="s">
        <v>19</v>
      </c>
      <c r="C575" s="4">
        <v>79</v>
      </c>
      <c r="D575" s="5">
        <v>1369</v>
      </c>
      <c r="E575" s="4">
        <v>77</v>
      </c>
      <c r="F575" s="6">
        <f t="shared" si="32"/>
        <v>105413</v>
      </c>
      <c r="G575" s="6">
        <f t="shared" si="33"/>
        <v>108151</v>
      </c>
      <c r="H575" s="3" t="str">
        <f t="shared" si="34"/>
        <v>September</v>
      </c>
      <c r="I575" s="7" t="str">
        <f t="shared" si="35"/>
        <v>Monsoon</v>
      </c>
    </row>
    <row r="576" spans="1:9" x14ac:dyDescent="0.25">
      <c r="A576" s="16" t="s">
        <v>300</v>
      </c>
      <c r="B576" s="3" t="s">
        <v>24</v>
      </c>
      <c r="C576" s="4">
        <v>154</v>
      </c>
      <c r="D576" s="5">
        <v>971</v>
      </c>
      <c r="E576" s="4">
        <v>233</v>
      </c>
      <c r="F576" s="6">
        <f t="shared" si="32"/>
        <v>226243</v>
      </c>
      <c r="G576" s="6">
        <f t="shared" si="33"/>
        <v>149534</v>
      </c>
      <c r="H576" s="3" t="str">
        <f t="shared" si="34"/>
        <v>September</v>
      </c>
      <c r="I576" s="7" t="str">
        <f t="shared" si="35"/>
        <v>Monsoon</v>
      </c>
    </row>
    <row r="577" spans="1:9" x14ac:dyDescent="0.25">
      <c r="A577" s="16" t="s">
        <v>300</v>
      </c>
      <c r="B577" s="3" t="s">
        <v>31</v>
      </c>
      <c r="C577" s="4">
        <v>153</v>
      </c>
      <c r="D577" s="5">
        <v>1169</v>
      </c>
      <c r="E577" s="4">
        <v>300</v>
      </c>
      <c r="F577" s="6">
        <f t="shared" si="32"/>
        <v>350700</v>
      </c>
      <c r="G577" s="6">
        <f t="shared" si="33"/>
        <v>178857</v>
      </c>
      <c r="H577" s="3" t="str">
        <f t="shared" si="34"/>
        <v>September</v>
      </c>
      <c r="I577" s="7" t="str">
        <f t="shared" si="35"/>
        <v>Monsoon</v>
      </c>
    </row>
    <row r="578" spans="1:9" x14ac:dyDescent="0.25">
      <c r="A578" s="16" t="s">
        <v>235</v>
      </c>
      <c r="B578" s="3" t="s">
        <v>24</v>
      </c>
      <c r="C578" s="4">
        <v>65</v>
      </c>
      <c r="D578" s="5">
        <v>1035</v>
      </c>
      <c r="E578" s="4">
        <v>261</v>
      </c>
      <c r="F578" s="6">
        <f t="shared" ref="F578:F641" si="36">E578 * D578</f>
        <v>270135</v>
      </c>
      <c r="G578" s="6">
        <f t="shared" ref="G578:G641" si="37">C578 * D578</f>
        <v>67275</v>
      </c>
      <c r="H578" s="3" t="str">
        <f t="shared" ref="H578:H641" si="38">TEXT(A578, "mmmm")</f>
        <v>September</v>
      </c>
      <c r="I578" s="7" t="str">
        <f t="shared" ref="I578:I641" si="39">IF(OR(MONTH(A578)=3, MONTH(A578)=4, MONTH(A578)=5), "Summer", IF(OR(MONTH(A578)=6, MONTH(A578)=7, MONTH(A578)=8, MONTH(A578)=9), "Monsoon", IF(OR(MONTH(A578)=10, MONTH(A578)=11), "Post-Monsoon","Winter")))</f>
        <v>Monsoon</v>
      </c>
    </row>
    <row r="579" spans="1:9" x14ac:dyDescent="0.25">
      <c r="A579" s="16" t="s">
        <v>283</v>
      </c>
      <c r="B579" s="3" t="s">
        <v>22</v>
      </c>
      <c r="C579" s="4">
        <v>89</v>
      </c>
      <c r="D579" s="5">
        <v>873</v>
      </c>
      <c r="E579" s="4">
        <v>105</v>
      </c>
      <c r="F579" s="6">
        <f t="shared" si="36"/>
        <v>91665</v>
      </c>
      <c r="G579" s="6">
        <f t="shared" si="37"/>
        <v>77697</v>
      </c>
      <c r="H579" s="3" t="str">
        <f t="shared" si="38"/>
        <v>September</v>
      </c>
      <c r="I579" s="7" t="str">
        <f t="shared" si="39"/>
        <v>Monsoon</v>
      </c>
    </row>
    <row r="580" spans="1:9" x14ac:dyDescent="0.25">
      <c r="A580" s="16" t="s">
        <v>74</v>
      </c>
      <c r="B580" s="3" t="s">
        <v>26</v>
      </c>
      <c r="C580" s="4">
        <v>109</v>
      </c>
      <c r="D580" s="5">
        <v>695</v>
      </c>
      <c r="E580" s="4">
        <v>156</v>
      </c>
      <c r="F580" s="6">
        <f t="shared" si="36"/>
        <v>108420</v>
      </c>
      <c r="G580" s="6">
        <f t="shared" si="37"/>
        <v>75755</v>
      </c>
      <c r="H580" s="3" t="str">
        <f t="shared" si="38"/>
        <v>September</v>
      </c>
      <c r="I580" s="7" t="str">
        <f t="shared" si="39"/>
        <v>Monsoon</v>
      </c>
    </row>
    <row r="581" spans="1:9" x14ac:dyDescent="0.25">
      <c r="A581" s="16" t="s">
        <v>115</v>
      </c>
      <c r="B581" s="3" t="s">
        <v>26</v>
      </c>
      <c r="C581" s="4">
        <v>105</v>
      </c>
      <c r="D581" s="5">
        <v>1386</v>
      </c>
      <c r="E581" s="4">
        <v>209</v>
      </c>
      <c r="F581" s="6">
        <f t="shared" si="36"/>
        <v>289674</v>
      </c>
      <c r="G581" s="6">
        <f t="shared" si="37"/>
        <v>145530</v>
      </c>
      <c r="H581" s="3" t="str">
        <f t="shared" si="38"/>
        <v>September</v>
      </c>
      <c r="I581" s="7" t="str">
        <f t="shared" si="39"/>
        <v>Monsoon</v>
      </c>
    </row>
    <row r="582" spans="1:9" x14ac:dyDescent="0.25">
      <c r="A582" s="16" t="s">
        <v>73</v>
      </c>
      <c r="B582" s="3" t="s">
        <v>22</v>
      </c>
      <c r="C582" s="4">
        <v>197</v>
      </c>
      <c r="D582" s="5">
        <v>1460</v>
      </c>
      <c r="E582" s="4">
        <v>111</v>
      </c>
      <c r="F582" s="6">
        <f t="shared" si="36"/>
        <v>162060</v>
      </c>
      <c r="G582" s="6">
        <f t="shared" si="37"/>
        <v>287620</v>
      </c>
      <c r="H582" s="3" t="str">
        <f t="shared" si="38"/>
        <v>September</v>
      </c>
      <c r="I582" s="7" t="str">
        <f t="shared" si="39"/>
        <v>Monsoon</v>
      </c>
    </row>
    <row r="583" spans="1:9" x14ac:dyDescent="0.25">
      <c r="A583" s="16" t="s">
        <v>284</v>
      </c>
      <c r="B583" s="3" t="s">
        <v>24</v>
      </c>
      <c r="C583" s="4">
        <v>176</v>
      </c>
      <c r="D583" s="5">
        <v>420</v>
      </c>
      <c r="E583" s="4">
        <v>213</v>
      </c>
      <c r="F583" s="6">
        <f t="shared" si="36"/>
        <v>89460</v>
      </c>
      <c r="G583" s="6">
        <f t="shared" si="37"/>
        <v>73920</v>
      </c>
      <c r="H583" s="3" t="str">
        <f t="shared" si="38"/>
        <v>September</v>
      </c>
      <c r="I583" s="7" t="str">
        <f t="shared" si="39"/>
        <v>Monsoon</v>
      </c>
    </row>
    <row r="584" spans="1:9" x14ac:dyDescent="0.25">
      <c r="A584" s="16" t="s">
        <v>235</v>
      </c>
      <c r="B584" s="3" t="s">
        <v>19</v>
      </c>
      <c r="C584" s="4">
        <v>115</v>
      </c>
      <c r="D584" s="5">
        <v>484</v>
      </c>
      <c r="E584" s="4">
        <v>284</v>
      </c>
      <c r="F584" s="6">
        <f t="shared" si="36"/>
        <v>137456</v>
      </c>
      <c r="G584" s="6">
        <f t="shared" si="37"/>
        <v>55660</v>
      </c>
      <c r="H584" s="3" t="str">
        <f t="shared" si="38"/>
        <v>September</v>
      </c>
      <c r="I584" s="7" t="str">
        <f t="shared" si="39"/>
        <v>Monsoon</v>
      </c>
    </row>
    <row r="585" spans="1:9" x14ac:dyDescent="0.25">
      <c r="A585" s="16" t="s">
        <v>231</v>
      </c>
      <c r="B585" s="3" t="s">
        <v>22</v>
      </c>
      <c r="C585" s="4">
        <v>78</v>
      </c>
      <c r="D585" s="5">
        <v>1475</v>
      </c>
      <c r="E585" s="4">
        <v>156</v>
      </c>
      <c r="F585" s="6">
        <f t="shared" si="36"/>
        <v>230100</v>
      </c>
      <c r="G585" s="6">
        <f t="shared" si="37"/>
        <v>115050</v>
      </c>
      <c r="H585" s="3" t="str">
        <f t="shared" si="38"/>
        <v>September</v>
      </c>
      <c r="I585" s="7" t="str">
        <f t="shared" si="39"/>
        <v>Monsoon</v>
      </c>
    </row>
    <row r="586" spans="1:9" x14ac:dyDescent="0.25">
      <c r="A586" s="16" t="s">
        <v>291</v>
      </c>
      <c r="B586" s="3" t="s">
        <v>26</v>
      </c>
      <c r="C586" s="4">
        <v>178</v>
      </c>
      <c r="D586" s="5">
        <v>870</v>
      </c>
      <c r="E586" s="4">
        <v>219</v>
      </c>
      <c r="F586" s="6">
        <f t="shared" si="36"/>
        <v>190530</v>
      </c>
      <c r="G586" s="6">
        <f t="shared" si="37"/>
        <v>154860</v>
      </c>
      <c r="H586" s="3" t="str">
        <f t="shared" si="38"/>
        <v>September</v>
      </c>
      <c r="I586" s="7" t="str">
        <f t="shared" si="39"/>
        <v>Monsoon</v>
      </c>
    </row>
    <row r="587" spans="1:9" x14ac:dyDescent="0.25">
      <c r="A587" s="16" t="s">
        <v>18</v>
      </c>
      <c r="B587" s="3" t="s">
        <v>31</v>
      </c>
      <c r="C587" s="4">
        <v>37</v>
      </c>
      <c r="D587" s="5">
        <v>211</v>
      </c>
      <c r="E587" s="4">
        <v>287</v>
      </c>
      <c r="F587" s="6">
        <f t="shared" si="36"/>
        <v>60557</v>
      </c>
      <c r="G587" s="6">
        <f t="shared" si="37"/>
        <v>7807</v>
      </c>
      <c r="H587" s="3" t="str">
        <f t="shared" si="38"/>
        <v>September</v>
      </c>
      <c r="I587" s="7" t="str">
        <f t="shared" si="39"/>
        <v>Monsoon</v>
      </c>
    </row>
    <row r="588" spans="1:9" x14ac:dyDescent="0.25">
      <c r="A588" s="16" t="s">
        <v>204</v>
      </c>
      <c r="B588" s="3" t="s">
        <v>26</v>
      </c>
      <c r="C588" s="4">
        <v>52</v>
      </c>
      <c r="D588" s="5">
        <v>663</v>
      </c>
      <c r="E588" s="4">
        <v>152</v>
      </c>
      <c r="F588" s="6">
        <f t="shared" si="36"/>
        <v>100776</v>
      </c>
      <c r="G588" s="6">
        <f t="shared" si="37"/>
        <v>34476</v>
      </c>
      <c r="H588" s="3" t="str">
        <f t="shared" si="38"/>
        <v>September</v>
      </c>
      <c r="I588" s="7" t="str">
        <f t="shared" si="39"/>
        <v>Monsoon</v>
      </c>
    </row>
    <row r="589" spans="1:9" x14ac:dyDescent="0.25">
      <c r="A589" s="16" t="s">
        <v>204</v>
      </c>
      <c r="B589" s="3" t="s">
        <v>19</v>
      </c>
      <c r="C589" s="4">
        <v>86</v>
      </c>
      <c r="D589" s="5">
        <v>878</v>
      </c>
      <c r="E589" s="4">
        <v>167</v>
      </c>
      <c r="F589" s="6">
        <f t="shared" si="36"/>
        <v>146626</v>
      </c>
      <c r="G589" s="6">
        <f t="shared" si="37"/>
        <v>75508</v>
      </c>
      <c r="H589" s="3" t="str">
        <f t="shared" si="38"/>
        <v>September</v>
      </c>
      <c r="I589" s="7" t="str">
        <f t="shared" si="39"/>
        <v>Monsoon</v>
      </c>
    </row>
    <row r="590" spans="1:9" x14ac:dyDescent="0.25">
      <c r="A590" s="16" t="s">
        <v>39</v>
      </c>
      <c r="B590" s="3" t="s">
        <v>31</v>
      </c>
      <c r="C590" s="4">
        <v>21</v>
      </c>
      <c r="D590" s="5">
        <v>1420</v>
      </c>
      <c r="E590" s="4">
        <v>114</v>
      </c>
      <c r="F590" s="6">
        <f t="shared" si="36"/>
        <v>161880</v>
      </c>
      <c r="G590" s="6">
        <f t="shared" si="37"/>
        <v>29820</v>
      </c>
      <c r="H590" s="3" t="str">
        <f t="shared" si="38"/>
        <v>September</v>
      </c>
      <c r="I590" s="7" t="str">
        <f t="shared" si="39"/>
        <v>Monsoon</v>
      </c>
    </row>
    <row r="591" spans="1:9" x14ac:dyDescent="0.25">
      <c r="A591" s="16" t="s">
        <v>73</v>
      </c>
      <c r="B591" s="3" t="s">
        <v>24</v>
      </c>
      <c r="C591" s="4">
        <v>94</v>
      </c>
      <c r="D591" s="5">
        <v>1250</v>
      </c>
      <c r="E591" s="4">
        <v>177</v>
      </c>
      <c r="F591" s="6">
        <f t="shared" si="36"/>
        <v>221250</v>
      </c>
      <c r="G591" s="6">
        <f t="shared" si="37"/>
        <v>117500</v>
      </c>
      <c r="H591" s="3" t="str">
        <f t="shared" si="38"/>
        <v>September</v>
      </c>
      <c r="I591" s="7" t="str">
        <f t="shared" si="39"/>
        <v>Monsoon</v>
      </c>
    </row>
    <row r="592" spans="1:9" x14ac:dyDescent="0.25">
      <c r="A592" s="16" t="s">
        <v>300</v>
      </c>
      <c r="B592" s="3" t="s">
        <v>22</v>
      </c>
      <c r="C592" s="4">
        <v>43</v>
      </c>
      <c r="D592" s="5">
        <v>648</v>
      </c>
      <c r="E592" s="4">
        <v>154</v>
      </c>
      <c r="F592" s="6">
        <f t="shared" si="36"/>
        <v>99792</v>
      </c>
      <c r="G592" s="6">
        <f t="shared" si="37"/>
        <v>27864</v>
      </c>
      <c r="H592" s="3" t="str">
        <f t="shared" si="38"/>
        <v>September</v>
      </c>
      <c r="I592" s="7" t="str">
        <f t="shared" si="39"/>
        <v>Monsoon</v>
      </c>
    </row>
    <row r="593" spans="1:9" x14ac:dyDescent="0.25">
      <c r="A593" s="16" t="s">
        <v>211</v>
      </c>
      <c r="B593" s="3" t="s">
        <v>24</v>
      </c>
      <c r="C593" s="4">
        <v>165</v>
      </c>
      <c r="D593" s="5">
        <v>316</v>
      </c>
      <c r="E593" s="4">
        <v>187</v>
      </c>
      <c r="F593" s="6">
        <f t="shared" si="36"/>
        <v>59092</v>
      </c>
      <c r="G593" s="6">
        <f t="shared" si="37"/>
        <v>52140</v>
      </c>
      <c r="H593" s="3" t="str">
        <f t="shared" si="38"/>
        <v>September</v>
      </c>
      <c r="I593" s="7" t="str">
        <f t="shared" si="39"/>
        <v>Monsoon</v>
      </c>
    </row>
    <row r="594" spans="1:9" x14ac:dyDescent="0.25">
      <c r="A594" s="16" t="s">
        <v>248</v>
      </c>
      <c r="B594" s="3" t="s">
        <v>31</v>
      </c>
      <c r="C594" s="4">
        <v>64</v>
      </c>
      <c r="D594" s="5">
        <v>1470</v>
      </c>
      <c r="E594" s="4">
        <v>157</v>
      </c>
      <c r="F594" s="6">
        <f t="shared" si="36"/>
        <v>230790</v>
      </c>
      <c r="G594" s="6">
        <f t="shared" si="37"/>
        <v>94080</v>
      </c>
      <c r="H594" s="3" t="str">
        <f t="shared" si="38"/>
        <v>September</v>
      </c>
      <c r="I594" s="7" t="str">
        <f t="shared" si="39"/>
        <v>Monsoon</v>
      </c>
    </row>
    <row r="595" spans="1:9" x14ac:dyDescent="0.25">
      <c r="A595" s="16" t="s">
        <v>284</v>
      </c>
      <c r="B595" s="3" t="s">
        <v>26</v>
      </c>
      <c r="C595" s="4">
        <v>117</v>
      </c>
      <c r="D595" s="5">
        <v>1346</v>
      </c>
      <c r="E595" s="4">
        <v>84</v>
      </c>
      <c r="F595" s="6">
        <f t="shared" si="36"/>
        <v>113064</v>
      </c>
      <c r="G595" s="6">
        <f t="shared" si="37"/>
        <v>157482</v>
      </c>
      <c r="H595" s="3" t="str">
        <f t="shared" si="38"/>
        <v>September</v>
      </c>
      <c r="I595" s="7" t="str">
        <f t="shared" si="39"/>
        <v>Monsoon</v>
      </c>
    </row>
    <row r="596" spans="1:9" x14ac:dyDescent="0.25">
      <c r="A596" s="16" t="s">
        <v>283</v>
      </c>
      <c r="B596" s="3" t="s">
        <v>22</v>
      </c>
      <c r="C596" s="4">
        <v>129</v>
      </c>
      <c r="D596" s="5">
        <v>260</v>
      </c>
      <c r="E596" s="4">
        <v>110</v>
      </c>
      <c r="F596" s="6">
        <f t="shared" si="36"/>
        <v>28600</v>
      </c>
      <c r="G596" s="6">
        <f t="shared" si="37"/>
        <v>33540</v>
      </c>
      <c r="H596" s="3" t="str">
        <f t="shared" si="38"/>
        <v>September</v>
      </c>
      <c r="I596" s="7" t="str">
        <f t="shared" si="39"/>
        <v>Monsoon</v>
      </c>
    </row>
    <row r="597" spans="1:9" x14ac:dyDescent="0.25">
      <c r="A597" s="16" t="s">
        <v>92</v>
      </c>
      <c r="B597" s="3" t="s">
        <v>19</v>
      </c>
      <c r="C597" s="4">
        <v>97</v>
      </c>
      <c r="D597" s="5">
        <v>264</v>
      </c>
      <c r="E597" s="4">
        <v>20</v>
      </c>
      <c r="F597" s="6">
        <f t="shared" si="36"/>
        <v>5280</v>
      </c>
      <c r="G597" s="6">
        <f t="shared" si="37"/>
        <v>25608</v>
      </c>
      <c r="H597" s="3" t="str">
        <f t="shared" si="38"/>
        <v>September</v>
      </c>
      <c r="I597" s="7" t="str">
        <f t="shared" si="39"/>
        <v>Monsoon</v>
      </c>
    </row>
    <row r="598" spans="1:9" x14ac:dyDescent="0.25">
      <c r="A598" s="16" t="s">
        <v>28</v>
      </c>
      <c r="B598" s="3" t="s">
        <v>26</v>
      </c>
      <c r="C598" s="4">
        <v>198</v>
      </c>
      <c r="D598" s="5">
        <v>1389</v>
      </c>
      <c r="E598" s="4">
        <v>117</v>
      </c>
      <c r="F598" s="6">
        <f t="shared" si="36"/>
        <v>162513</v>
      </c>
      <c r="G598" s="6">
        <f t="shared" si="37"/>
        <v>275022</v>
      </c>
      <c r="H598" s="3" t="str">
        <f t="shared" si="38"/>
        <v>October</v>
      </c>
      <c r="I598" s="7" t="str">
        <f t="shared" si="39"/>
        <v>Post-Monsoon</v>
      </c>
    </row>
    <row r="599" spans="1:9" x14ac:dyDescent="0.25">
      <c r="A599" s="16" t="s">
        <v>34</v>
      </c>
      <c r="B599" s="3" t="s">
        <v>22</v>
      </c>
      <c r="C599" s="4">
        <v>114</v>
      </c>
      <c r="D599" s="5">
        <v>1155</v>
      </c>
      <c r="E599" s="4">
        <v>94</v>
      </c>
      <c r="F599" s="6">
        <f t="shared" si="36"/>
        <v>108570</v>
      </c>
      <c r="G599" s="6">
        <f t="shared" si="37"/>
        <v>131670</v>
      </c>
      <c r="H599" s="3" t="str">
        <f t="shared" si="38"/>
        <v>October</v>
      </c>
      <c r="I599" s="7" t="str">
        <f t="shared" si="39"/>
        <v>Post-Monsoon</v>
      </c>
    </row>
    <row r="600" spans="1:9" x14ac:dyDescent="0.25">
      <c r="A600" s="16" t="s">
        <v>45</v>
      </c>
      <c r="B600" s="3" t="s">
        <v>24</v>
      </c>
      <c r="C600" s="4">
        <v>35</v>
      </c>
      <c r="D600" s="5">
        <v>829</v>
      </c>
      <c r="E600" s="4">
        <v>164</v>
      </c>
      <c r="F600" s="6">
        <f t="shared" si="36"/>
        <v>135956</v>
      </c>
      <c r="G600" s="6">
        <f t="shared" si="37"/>
        <v>29015</v>
      </c>
      <c r="H600" s="3" t="str">
        <f t="shared" si="38"/>
        <v>October</v>
      </c>
      <c r="I600" s="7" t="str">
        <f t="shared" si="39"/>
        <v>Post-Monsoon</v>
      </c>
    </row>
    <row r="601" spans="1:9" x14ac:dyDescent="0.25">
      <c r="A601" s="16" t="s">
        <v>34</v>
      </c>
      <c r="B601" s="3" t="s">
        <v>19</v>
      </c>
      <c r="C601" s="4">
        <v>85</v>
      </c>
      <c r="D601" s="5">
        <v>437</v>
      </c>
      <c r="E601" s="4">
        <v>75</v>
      </c>
      <c r="F601" s="6">
        <f t="shared" si="36"/>
        <v>32775</v>
      </c>
      <c r="G601" s="6">
        <f t="shared" si="37"/>
        <v>37145</v>
      </c>
      <c r="H601" s="3" t="str">
        <f t="shared" si="38"/>
        <v>October</v>
      </c>
      <c r="I601" s="7" t="str">
        <f t="shared" si="39"/>
        <v>Post-Monsoon</v>
      </c>
    </row>
    <row r="602" spans="1:9" x14ac:dyDescent="0.25">
      <c r="A602" s="16" t="s">
        <v>70</v>
      </c>
      <c r="B602" s="3" t="s">
        <v>26</v>
      </c>
      <c r="C602" s="4">
        <v>187</v>
      </c>
      <c r="D602" s="5">
        <v>509</v>
      </c>
      <c r="E602" s="4">
        <v>267</v>
      </c>
      <c r="F602" s="6">
        <f t="shared" si="36"/>
        <v>135903</v>
      </c>
      <c r="G602" s="6">
        <f t="shared" si="37"/>
        <v>95183</v>
      </c>
      <c r="H602" s="3" t="str">
        <f t="shared" si="38"/>
        <v>October</v>
      </c>
      <c r="I602" s="7" t="str">
        <f t="shared" si="39"/>
        <v>Post-Monsoon</v>
      </c>
    </row>
    <row r="603" spans="1:9" x14ac:dyDescent="0.25">
      <c r="A603" s="16" t="s">
        <v>28</v>
      </c>
      <c r="B603" s="3" t="s">
        <v>26</v>
      </c>
      <c r="C603" s="4">
        <v>75</v>
      </c>
      <c r="D603" s="5">
        <v>1087</v>
      </c>
      <c r="E603" s="4">
        <v>250</v>
      </c>
      <c r="F603" s="6">
        <f t="shared" si="36"/>
        <v>271750</v>
      </c>
      <c r="G603" s="6">
        <f t="shared" si="37"/>
        <v>81525</v>
      </c>
      <c r="H603" s="3" t="str">
        <f t="shared" si="38"/>
        <v>October</v>
      </c>
      <c r="I603" s="7" t="str">
        <f t="shared" si="39"/>
        <v>Post-Monsoon</v>
      </c>
    </row>
    <row r="604" spans="1:9" x14ac:dyDescent="0.25">
      <c r="A604" s="16" t="s">
        <v>76</v>
      </c>
      <c r="B604" s="3" t="s">
        <v>31</v>
      </c>
      <c r="C604" s="4">
        <v>128</v>
      </c>
      <c r="D604" s="5">
        <v>1002</v>
      </c>
      <c r="E604" s="4">
        <v>45</v>
      </c>
      <c r="F604" s="6">
        <f t="shared" si="36"/>
        <v>45090</v>
      </c>
      <c r="G604" s="6">
        <f t="shared" si="37"/>
        <v>128256</v>
      </c>
      <c r="H604" s="3" t="str">
        <f t="shared" si="38"/>
        <v>October</v>
      </c>
      <c r="I604" s="7" t="str">
        <f t="shared" si="39"/>
        <v>Post-Monsoon</v>
      </c>
    </row>
    <row r="605" spans="1:9" x14ac:dyDescent="0.25">
      <c r="A605" s="16" t="s">
        <v>77</v>
      </c>
      <c r="B605" s="3" t="s">
        <v>24</v>
      </c>
      <c r="C605" s="4">
        <v>185</v>
      </c>
      <c r="D605" s="5">
        <v>1389</v>
      </c>
      <c r="E605" s="4">
        <v>296</v>
      </c>
      <c r="F605" s="6">
        <f t="shared" si="36"/>
        <v>411144</v>
      </c>
      <c r="G605" s="6">
        <f t="shared" si="37"/>
        <v>256965</v>
      </c>
      <c r="H605" s="3" t="str">
        <f t="shared" si="38"/>
        <v>October</v>
      </c>
      <c r="I605" s="7" t="str">
        <f t="shared" si="39"/>
        <v>Post-Monsoon</v>
      </c>
    </row>
    <row r="606" spans="1:9" x14ac:dyDescent="0.25">
      <c r="A606" s="16" t="s">
        <v>82</v>
      </c>
      <c r="B606" s="3" t="s">
        <v>22</v>
      </c>
      <c r="C606" s="4">
        <v>69</v>
      </c>
      <c r="D606" s="5">
        <v>1323</v>
      </c>
      <c r="E606" s="4">
        <v>58</v>
      </c>
      <c r="F606" s="6">
        <f t="shared" si="36"/>
        <v>76734</v>
      </c>
      <c r="G606" s="6">
        <f t="shared" si="37"/>
        <v>91287</v>
      </c>
      <c r="H606" s="3" t="str">
        <f t="shared" si="38"/>
        <v>October</v>
      </c>
      <c r="I606" s="7" t="str">
        <f t="shared" si="39"/>
        <v>Post-Monsoon</v>
      </c>
    </row>
    <row r="607" spans="1:9" x14ac:dyDescent="0.25">
      <c r="A607" s="16" t="s">
        <v>89</v>
      </c>
      <c r="B607" s="3" t="s">
        <v>31</v>
      </c>
      <c r="C607" s="4">
        <v>124</v>
      </c>
      <c r="D607" s="5">
        <v>1014</v>
      </c>
      <c r="E607" s="4">
        <v>139</v>
      </c>
      <c r="F607" s="6">
        <f t="shared" si="36"/>
        <v>140946</v>
      </c>
      <c r="G607" s="6">
        <f t="shared" si="37"/>
        <v>125736</v>
      </c>
      <c r="H607" s="3" t="str">
        <f t="shared" si="38"/>
        <v>October</v>
      </c>
      <c r="I607" s="7" t="str">
        <f t="shared" si="39"/>
        <v>Post-Monsoon</v>
      </c>
    </row>
    <row r="608" spans="1:9" x14ac:dyDescent="0.25">
      <c r="A608" s="16" t="s">
        <v>91</v>
      </c>
      <c r="B608" s="3" t="s">
        <v>19</v>
      </c>
      <c r="C608" s="4">
        <v>181</v>
      </c>
      <c r="D608" s="5">
        <v>879</v>
      </c>
      <c r="E608" s="4">
        <v>216</v>
      </c>
      <c r="F608" s="6">
        <f t="shared" si="36"/>
        <v>189864</v>
      </c>
      <c r="G608" s="6">
        <f t="shared" si="37"/>
        <v>159099</v>
      </c>
      <c r="H608" s="3" t="str">
        <f t="shared" si="38"/>
        <v>October</v>
      </c>
      <c r="I608" s="7" t="str">
        <f t="shared" si="39"/>
        <v>Post-Monsoon</v>
      </c>
    </row>
    <row r="609" spans="1:9" x14ac:dyDescent="0.25">
      <c r="A609" s="16" t="s">
        <v>28</v>
      </c>
      <c r="B609" s="3" t="s">
        <v>31</v>
      </c>
      <c r="C609" s="4">
        <v>78</v>
      </c>
      <c r="D609" s="5">
        <v>510</v>
      </c>
      <c r="E609" s="4">
        <v>175</v>
      </c>
      <c r="F609" s="6">
        <f t="shared" si="36"/>
        <v>89250</v>
      </c>
      <c r="G609" s="6">
        <f t="shared" si="37"/>
        <v>39780</v>
      </c>
      <c r="H609" s="3" t="str">
        <f t="shared" si="38"/>
        <v>October</v>
      </c>
      <c r="I609" s="7" t="str">
        <f t="shared" si="39"/>
        <v>Post-Monsoon</v>
      </c>
    </row>
    <row r="610" spans="1:9" x14ac:dyDescent="0.25">
      <c r="A610" s="16" t="s">
        <v>28</v>
      </c>
      <c r="B610" s="3" t="s">
        <v>24</v>
      </c>
      <c r="C610" s="4">
        <v>167</v>
      </c>
      <c r="D610" s="5">
        <v>529</v>
      </c>
      <c r="E610" s="4">
        <v>183</v>
      </c>
      <c r="F610" s="6">
        <f t="shared" si="36"/>
        <v>96807</v>
      </c>
      <c r="G610" s="6">
        <f t="shared" si="37"/>
        <v>88343</v>
      </c>
      <c r="H610" s="3" t="str">
        <f t="shared" si="38"/>
        <v>October</v>
      </c>
      <c r="I610" s="7" t="str">
        <f t="shared" si="39"/>
        <v>Post-Monsoon</v>
      </c>
    </row>
    <row r="611" spans="1:9" x14ac:dyDescent="0.25">
      <c r="A611" s="16" t="s">
        <v>76</v>
      </c>
      <c r="B611" s="3" t="s">
        <v>22</v>
      </c>
      <c r="C611" s="4">
        <v>154</v>
      </c>
      <c r="D611" s="5">
        <v>1241</v>
      </c>
      <c r="E611" s="4">
        <v>31</v>
      </c>
      <c r="F611" s="6">
        <f t="shared" si="36"/>
        <v>38471</v>
      </c>
      <c r="G611" s="6">
        <f t="shared" si="37"/>
        <v>191114</v>
      </c>
      <c r="H611" s="3" t="str">
        <f t="shared" si="38"/>
        <v>October</v>
      </c>
      <c r="I611" s="7" t="str">
        <f t="shared" si="39"/>
        <v>Post-Monsoon</v>
      </c>
    </row>
    <row r="612" spans="1:9" x14ac:dyDescent="0.25">
      <c r="A612" s="16" t="s">
        <v>108</v>
      </c>
      <c r="B612" s="3" t="s">
        <v>31</v>
      </c>
      <c r="C612" s="4">
        <v>101</v>
      </c>
      <c r="D612" s="5">
        <v>549</v>
      </c>
      <c r="E612" s="4">
        <v>166</v>
      </c>
      <c r="F612" s="6">
        <f t="shared" si="36"/>
        <v>91134</v>
      </c>
      <c r="G612" s="6">
        <f t="shared" si="37"/>
        <v>55449</v>
      </c>
      <c r="H612" s="3" t="str">
        <f t="shared" si="38"/>
        <v>October</v>
      </c>
      <c r="I612" s="7" t="str">
        <f t="shared" si="39"/>
        <v>Post-Monsoon</v>
      </c>
    </row>
    <row r="613" spans="1:9" x14ac:dyDescent="0.25">
      <c r="A613" s="16" t="s">
        <v>113</v>
      </c>
      <c r="B613" s="3" t="s">
        <v>31</v>
      </c>
      <c r="C613" s="4">
        <v>117</v>
      </c>
      <c r="D613" s="5">
        <v>837</v>
      </c>
      <c r="E613" s="4">
        <v>214</v>
      </c>
      <c r="F613" s="6">
        <f t="shared" si="36"/>
        <v>179118</v>
      </c>
      <c r="G613" s="6">
        <f t="shared" si="37"/>
        <v>97929</v>
      </c>
      <c r="H613" s="3" t="str">
        <f t="shared" si="38"/>
        <v>October</v>
      </c>
      <c r="I613" s="7" t="str">
        <f t="shared" si="39"/>
        <v>Post-Monsoon</v>
      </c>
    </row>
    <row r="614" spans="1:9" x14ac:dyDescent="0.25">
      <c r="A614" s="16" t="s">
        <v>113</v>
      </c>
      <c r="B614" s="3" t="s">
        <v>24</v>
      </c>
      <c r="C614" s="4">
        <v>48</v>
      </c>
      <c r="D614" s="5">
        <v>993</v>
      </c>
      <c r="E614" s="4">
        <v>130</v>
      </c>
      <c r="F614" s="6">
        <f t="shared" si="36"/>
        <v>129090</v>
      </c>
      <c r="G614" s="6">
        <f t="shared" si="37"/>
        <v>47664</v>
      </c>
      <c r="H614" s="3" t="str">
        <f t="shared" si="38"/>
        <v>October</v>
      </c>
      <c r="I614" s="7" t="str">
        <f t="shared" si="39"/>
        <v>Post-Monsoon</v>
      </c>
    </row>
    <row r="615" spans="1:9" x14ac:dyDescent="0.25">
      <c r="A615" s="16" t="s">
        <v>117</v>
      </c>
      <c r="B615" s="3" t="s">
        <v>24</v>
      </c>
      <c r="C615" s="4">
        <v>69</v>
      </c>
      <c r="D615" s="5">
        <v>1089</v>
      </c>
      <c r="E615" s="4">
        <v>65</v>
      </c>
      <c r="F615" s="6">
        <f t="shared" si="36"/>
        <v>70785</v>
      </c>
      <c r="G615" s="6">
        <f t="shared" si="37"/>
        <v>75141</v>
      </c>
      <c r="H615" s="3" t="str">
        <f t="shared" si="38"/>
        <v>October</v>
      </c>
      <c r="I615" s="7" t="str">
        <f t="shared" si="39"/>
        <v>Post-Monsoon</v>
      </c>
    </row>
    <row r="616" spans="1:9" x14ac:dyDescent="0.25">
      <c r="A616" s="16" t="s">
        <v>120</v>
      </c>
      <c r="B616" s="3" t="s">
        <v>24</v>
      </c>
      <c r="C616" s="4">
        <v>60</v>
      </c>
      <c r="D616" s="5">
        <v>1285</v>
      </c>
      <c r="E616" s="4">
        <v>239</v>
      </c>
      <c r="F616" s="6">
        <f t="shared" si="36"/>
        <v>307115</v>
      </c>
      <c r="G616" s="6">
        <f t="shared" si="37"/>
        <v>77100</v>
      </c>
      <c r="H616" s="3" t="str">
        <f t="shared" si="38"/>
        <v>October</v>
      </c>
      <c r="I616" s="7" t="str">
        <f t="shared" si="39"/>
        <v>Post-Monsoon</v>
      </c>
    </row>
    <row r="617" spans="1:9" x14ac:dyDescent="0.25">
      <c r="A617" s="16" t="s">
        <v>122</v>
      </c>
      <c r="B617" s="3" t="s">
        <v>31</v>
      </c>
      <c r="C617" s="4">
        <v>158</v>
      </c>
      <c r="D617" s="5">
        <v>887</v>
      </c>
      <c r="E617" s="4">
        <v>58</v>
      </c>
      <c r="F617" s="6">
        <f t="shared" si="36"/>
        <v>51446</v>
      </c>
      <c r="G617" s="6">
        <f t="shared" si="37"/>
        <v>140146</v>
      </c>
      <c r="H617" s="3" t="str">
        <f t="shared" si="38"/>
        <v>October</v>
      </c>
      <c r="I617" s="7" t="str">
        <f t="shared" si="39"/>
        <v>Post-Monsoon</v>
      </c>
    </row>
    <row r="618" spans="1:9" x14ac:dyDescent="0.25">
      <c r="A618" s="16" t="s">
        <v>148</v>
      </c>
      <c r="B618" s="3" t="s">
        <v>19</v>
      </c>
      <c r="C618" s="4">
        <v>187</v>
      </c>
      <c r="D618" s="5">
        <v>635</v>
      </c>
      <c r="E618" s="4">
        <v>95</v>
      </c>
      <c r="F618" s="6">
        <f t="shared" si="36"/>
        <v>60325</v>
      </c>
      <c r="G618" s="6">
        <f t="shared" si="37"/>
        <v>118745</v>
      </c>
      <c r="H618" s="3" t="str">
        <f t="shared" si="38"/>
        <v>October</v>
      </c>
      <c r="I618" s="7" t="str">
        <f t="shared" si="39"/>
        <v>Post-Monsoon</v>
      </c>
    </row>
    <row r="619" spans="1:9" x14ac:dyDescent="0.25">
      <c r="A619" s="16" t="s">
        <v>151</v>
      </c>
      <c r="B619" s="3" t="s">
        <v>31</v>
      </c>
      <c r="C619" s="4">
        <v>110</v>
      </c>
      <c r="D619" s="5">
        <v>577</v>
      </c>
      <c r="E619" s="4">
        <v>193</v>
      </c>
      <c r="F619" s="6">
        <f t="shared" si="36"/>
        <v>111361</v>
      </c>
      <c r="G619" s="6">
        <f t="shared" si="37"/>
        <v>63470</v>
      </c>
      <c r="H619" s="3" t="str">
        <f t="shared" si="38"/>
        <v>October</v>
      </c>
      <c r="I619" s="7" t="str">
        <f t="shared" si="39"/>
        <v>Post-Monsoon</v>
      </c>
    </row>
    <row r="620" spans="1:9" x14ac:dyDescent="0.25">
      <c r="A620" s="16" t="s">
        <v>28</v>
      </c>
      <c r="B620" s="3" t="s">
        <v>31</v>
      </c>
      <c r="C620" s="4">
        <v>98</v>
      </c>
      <c r="D620" s="5">
        <v>517</v>
      </c>
      <c r="E620" s="4">
        <v>157</v>
      </c>
      <c r="F620" s="6">
        <f t="shared" si="36"/>
        <v>81169</v>
      </c>
      <c r="G620" s="6">
        <f t="shared" si="37"/>
        <v>50666</v>
      </c>
      <c r="H620" s="3" t="str">
        <f t="shared" si="38"/>
        <v>October</v>
      </c>
      <c r="I620" s="7" t="str">
        <f t="shared" si="39"/>
        <v>Post-Monsoon</v>
      </c>
    </row>
    <row r="621" spans="1:9" x14ac:dyDescent="0.25">
      <c r="A621" s="16" t="s">
        <v>163</v>
      </c>
      <c r="B621" s="3" t="s">
        <v>22</v>
      </c>
      <c r="C621" s="4">
        <v>174</v>
      </c>
      <c r="D621" s="5">
        <v>438</v>
      </c>
      <c r="E621" s="4">
        <v>65</v>
      </c>
      <c r="F621" s="6">
        <f t="shared" si="36"/>
        <v>28470</v>
      </c>
      <c r="G621" s="6">
        <f t="shared" si="37"/>
        <v>76212</v>
      </c>
      <c r="H621" s="3" t="str">
        <f t="shared" si="38"/>
        <v>October</v>
      </c>
      <c r="I621" s="7" t="str">
        <f t="shared" si="39"/>
        <v>Post-Monsoon</v>
      </c>
    </row>
    <row r="622" spans="1:9" x14ac:dyDescent="0.25">
      <c r="A622" s="16" t="s">
        <v>89</v>
      </c>
      <c r="B622" s="3" t="s">
        <v>22</v>
      </c>
      <c r="C622" s="4">
        <v>100</v>
      </c>
      <c r="D622" s="5">
        <v>367</v>
      </c>
      <c r="E622" s="4">
        <v>48</v>
      </c>
      <c r="F622" s="6">
        <f t="shared" si="36"/>
        <v>17616</v>
      </c>
      <c r="G622" s="6">
        <f t="shared" si="37"/>
        <v>36700</v>
      </c>
      <c r="H622" s="3" t="str">
        <f t="shared" si="38"/>
        <v>October</v>
      </c>
      <c r="I622" s="7" t="str">
        <f t="shared" si="39"/>
        <v>Post-Monsoon</v>
      </c>
    </row>
    <row r="623" spans="1:9" x14ac:dyDescent="0.25">
      <c r="A623" s="16" t="s">
        <v>122</v>
      </c>
      <c r="B623" s="3" t="s">
        <v>19</v>
      </c>
      <c r="C623" s="4">
        <v>188</v>
      </c>
      <c r="D623" s="5">
        <v>400</v>
      </c>
      <c r="E623" s="4">
        <v>239</v>
      </c>
      <c r="F623" s="6">
        <f t="shared" si="36"/>
        <v>95600</v>
      </c>
      <c r="G623" s="6">
        <f t="shared" si="37"/>
        <v>75200</v>
      </c>
      <c r="H623" s="3" t="str">
        <f t="shared" si="38"/>
        <v>October</v>
      </c>
      <c r="I623" s="7" t="str">
        <f t="shared" si="39"/>
        <v>Post-Monsoon</v>
      </c>
    </row>
    <row r="624" spans="1:9" x14ac:dyDescent="0.25">
      <c r="A624" s="16" t="s">
        <v>194</v>
      </c>
      <c r="B624" s="3" t="s">
        <v>24</v>
      </c>
      <c r="C624" s="4">
        <v>102</v>
      </c>
      <c r="D624" s="5">
        <v>749</v>
      </c>
      <c r="E624" s="4">
        <v>36</v>
      </c>
      <c r="F624" s="6">
        <f t="shared" si="36"/>
        <v>26964</v>
      </c>
      <c r="G624" s="6">
        <f t="shared" si="37"/>
        <v>76398</v>
      </c>
      <c r="H624" s="3" t="str">
        <f t="shared" si="38"/>
        <v>October</v>
      </c>
      <c r="I624" s="7" t="str">
        <f t="shared" si="39"/>
        <v>Post-Monsoon</v>
      </c>
    </row>
    <row r="625" spans="1:9" x14ac:dyDescent="0.25">
      <c r="A625" s="16" t="s">
        <v>194</v>
      </c>
      <c r="B625" s="3" t="s">
        <v>31</v>
      </c>
      <c r="C625" s="4">
        <v>14</v>
      </c>
      <c r="D625" s="5">
        <v>931</v>
      </c>
      <c r="E625" s="4">
        <v>84</v>
      </c>
      <c r="F625" s="6">
        <f t="shared" si="36"/>
        <v>78204</v>
      </c>
      <c r="G625" s="6">
        <f t="shared" si="37"/>
        <v>13034</v>
      </c>
      <c r="H625" s="3" t="str">
        <f t="shared" si="38"/>
        <v>October</v>
      </c>
      <c r="I625" s="7" t="str">
        <f t="shared" si="39"/>
        <v>Post-Monsoon</v>
      </c>
    </row>
    <row r="626" spans="1:9" x14ac:dyDescent="0.25">
      <c r="A626" s="16" t="s">
        <v>148</v>
      </c>
      <c r="B626" s="3" t="s">
        <v>31</v>
      </c>
      <c r="C626" s="4">
        <v>140</v>
      </c>
      <c r="D626" s="5">
        <v>869</v>
      </c>
      <c r="E626" s="4">
        <v>223</v>
      </c>
      <c r="F626" s="6">
        <f t="shared" si="36"/>
        <v>193787</v>
      </c>
      <c r="G626" s="6">
        <f t="shared" si="37"/>
        <v>121660</v>
      </c>
      <c r="H626" s="3" t="str">
        <f t="shared" si="38"/>
        <v>October</v>
      </c>
      <c r="I626" s="7" t="str">
        <f t="shared" si="39"/>
        <v>Post-Monsoon</v>
      </c>
    </row>
    <row r="627" spans="1:9" x14ac:dyDescent="0.25">
      <c r="A627" s="16" t="s">
        <v>220</v>
      </c>
      <c r="B627" s="3" t="s">
        <v>24</v>
      </c>
      <c r="C627" s="4">
        <v>43</v>
      </c>
      <c r="D627" s="5">
        <v>1114</v>
      </c>
      <c r="E627" s="4">
        <v>183</v>
      </c>
      <c r="F627" s="6">
        <f t="shared" si="36"/>
        <v>203862</v>
      </c>
      <c r="G627" s="6">
        <f t="shared" si="37"/>
        <v>47902</v>
      </c>
      <c r="H627" s="3" t="str">
        <f t="shared" si="38"/>
        <v>October</v>
      </c>
      <c r="I627" s="7" t="str">
        <f t="shared" si="39"/>
        <v>Post-Monsoon</v>
      </c>
    </row>
    <row r="628" spans="1:9" x14ac:dyDescent="0.25">
      <c r="A628" s="16" t="s">
        <v>221</v>
      </c>
      <c r="B628" s="3" t="s">
        <v>26</v>
      </c>
      <c r="C628" s="4">
        <v>27</v>
      </c>
      <c r="D628" s="5">
        <v>423</v>
      </c>
      <c r="E628" s="4">
        <v>144</v>
      </c>
      <c r="F628" s="6">
        <f t="shared" si="36"/>
        <v>60912</v>
      </c>
      <c r="G628" s="6">
        <f t="shared" si="37"/>
        <v>11421</v>
      </c>
      <c r="H628" s="3" t="str">
        <f t="shared" si="38"/>
        <v>October</v>
      </c>
      <c r="I628" s="7" t="str">
        <f t="shared" si="39"/>
        <v>Post-Monsoon</v>
      </c>
    </row>
    <row r="629" spans="1:9" x14ac:dyDescent="0.25">
      <c r="A629" s="16" t="s">
        <v>225</v>
      </c>
      <c r="B629" s="3" t="s">
        <v>19</v>
      </c>
      <c r="C629" s="4">
        <v>195</v>
      </c>
      <c r="D629" s="5">
        <v>1325</v>
      </c>
      <c r="E629" s="4">
        <v>232</v>
      </c>
      <c r="F629" s="6">
        <f t="shared" si="36"/>
        <v>307400</v>
      </c>
      <c r="G629" s="6">
        <f t="shared" si="37"/>
        <v>258375</v>
      </c>
      <c r="H629" s="3" t="str">
        <f t="shared" si="38"/>
        <v>October</v>
      </c>
      <c r="I629" s="7" t="str">
        <f t="shared" si="39"/>
        <v>Post-Monsoon</v>
      </c>
    </row>
    <row r="630" spans="1:9" x14ac:dyDescent="0.25">
      <c r="A630" s="16" t="s">
        <v>233</v>
      </c>
      <c r="B630" s="3" t="s">
        <v>31</v>
      </c>
      <c r="C630" s="4">
        <v>29</v>
      </c>
      <c r="D630" s="5">
        <v>1202</v>
      </c>
      <c r="E630" s="4">
        <v>208</v>
      </c>
      <c r="F630" s="6">
        <f t="shared" si="36"/>
        <v>250016</v>
      </c>
      <c r="G630" s="6">
        <f t="shared" si="37"/>
        <v>34858</v>
      </c>
      <c r="H630" s="3" t="str">
        <f t="shared" si="38"/>
        <v>October</v>
      </c>
      <c r="I630" s="7" t="str">
        <f t="shared" si="39"/>
        <v>Post-Monsoon</v>
      </c>
    </row>
    <row r="631" spans="1:9" x14ac:dyDescent="0.25">
      <c r="A631" s="16" t="s">
        <v>236</v>
      </c>
      <c r="B631" s="3" t="s">
        <v>24</v>
      </c>
      <c r="C631" s="4">
        <v>149</v>
      </c>
      <c r="D631" s="5">
        <v>915</v>
      </c>
      <c r="E631" s="4">
        <v>26</v>
      </c>
      <c r="F631" s="6">
        <f t="shared" si="36"/>
        <v>23790</v>
      </c>
      <c r="G631" s="6">
        <f t="shared" si="37"/>
        <v>136335</v>
      </c>
      <c r="H631" s="3" t="str">
        <f t="shared" si="38"/>
        <v>October</v>
      </c>
      <c r="I631" s="7" t="str">
        <f t="shared" si="39"/>
        <v>Post-Monsoon</v>
      </c>
    </row>
    <row r="632" spans="1:9" x14ac:dyDescent="0.25">
      <c r="A632" s="16" t="s">
        <v>113</v>
      </c>
      <c r="B632" s="3" t="s">
        <v>19</v>
      </c>
      <c r="C632" s="4">
        <v>97</v>
      </c>
      <c r="D632" s="5">
        <v>674</v>
      </c>
      <c r="E632" s="4">
        <v>217</v>
      </c>
      <c r="F632" s="6">
        <f t="shared" si="36"/>
        <v>146258</v>
      </c>
      <c r="G632" s="6">
        <f t="shared" si="37"/>
        <v>65378</v>
      </c>
      <c r="H632" s="3" t="str">
        <f t="shared" si="38"/>
        <v>October</v>
      </c>
      <c r="I632" s="7" t="str">
        <f t="shared" si="39"/>
        <v>Post-Monsoon</v>
      </c>
    </row>
    <row r="633" spans="1:9" x14ac:dyDescent="0.25">
      <c r="A633" s="16" t="s">
        <v>151</v>
      </c>
      <c r="B633" s="3" t="s">
        <v>19</v>
      </c>
      <c r="C633" s="4">
        <v>79</v>
      </c>
      <c r="D633" s="5">
        <v>433</v>
      </c>
      <c r="E633" s="4">
        <v>59</v>
      </c>
      <c r="F633" s="6">
        <f t="shared" si="36"/>
        <v>25547</v>
      </c>
      <c r="G633" s="6">
        <f t="shared" si="37"/>
        <v>34207</v>
      </c>
      <c r="H633" s="3" t="str">
        <f t="shared" si="38"/>
        <v>October</v>
      </c>
      <c r="I633" s="7" t="str">
        <f t="shared" si="39"/>
        <v>Post-Monsoon</v>
      </c>
    </row>
    <row r="634" spans="1:9" x14ac:dyDescent="0.25">
      <c r="A634" s="16" t="s">
        <v>246</v>
      </c>
      <c r="B634" s="3" t="s">
        <v>26</v>
      </c>
      <c r="C634" s="4">
        <v>17</v>
      </c>
      <c r="D634" s="5">
        <v>463</v>
      </c>
      <c r="E634" s="4">
        <v>256</v>
      </c>
      <c r="F634" s="6">
        <f t="shared" si="36"/>
        <v>118528</v>
      </c>
      <c r="G634" s="6">
        <f t="shared" si="37"/>
        <v>7871</v>
      </c>
      <c r="H634" s="3" t="str">
        <f t="shared" si="38"/>
        <v>October</v>
      </c>
      <c r="I634" s="7" t="str">
        <f t="shared" si="39"/>
        <v>Post-Monsoon</v>
      </c>
    </row>
    <row r="635" spans="1:9" x14ac:dyDescent="0.25">
      <c r="A635" s="16" t="s">
        <v>225</v>
      </c>
      <c r="B635" s="3" t="s">
        <v>19</v>
      </c>
      <c r="C635" s="4">
        <v>47</v>
      </c>
      <c r="D635" s="5">
        <v>1446</v>
      </c>
      <c r="E635" s="4">
        <v>296</v>
      </c>
      <c r="F635" s="6">
        <f t="shared" si="36"/>
        <v>428016</v>
      </c>
      <c r="G635" s="6">
        <f t="shared" si="37"/>
        <v>67962</v>
      </c>
      <c r="H635" s="3" t="str">
        <f t="shared" si="38"/>
        <v>October</v>
      </c>
      <c r="I635" s="7" t="str">
        <f t="shared" si="39"/>
        <v>Post-Monsoon</v>
      </c>
    </row>
    <row r="636" spans="1:9" x14ac:dyDescent="0.25">
      <c r="A636" s="16" t="s">
        <v>120</v>
      </c>
      <c r="B636" s="3" t="s">
        <v>22</v>
      </c>
      <c r="C636" s="4">
        <v>25</v>
      </c>
      <c r="D636" s="5">
        <v>1164</v>
      </c>
      <c r="E636" s="4">
        <v>68</v>
      </c>
      <c r="F636" s="6">
        <f t="shared" si="36"/>
        <v>79152</v>
      </c>
      <c r="G636" s="6">
        <f t="shared" si="37"/>
        <v>29100</v>
      </c>
      <c r="H636" s="3" t="str">
        <f t="shared" si="38"/>
        <v>October</v>
      </c>
      <c r="I636" s="7" t="str">
        <f t="shared" si="39"/>
        <v>Post-Monsoon</v>
      </c>
    </row>
    <row r="637" spans="1:9" x14ac:dyDescent="0.25">
      <c r="A637" s="16" t="s">
        <v>220</v>
      </c>
      <c r="B637" s="3" t="s">
        <v>31</v>
      </c>
      <c r="C637" s="4">
        <v>62</v>
      </c>
      <c r="D637" s="5">
        <v>378</v>
      </c>
      <c r="E637" s="4">
        <v>154</v>
      </c>
      <c r="F637" s="6">
        <f t="shared" si="36"/>
        <v>58212</v>
      </c>
      <c r="G637" s="6">
        <f t="shared" si="37"/>
        <v>23436</v>
      </c>
      <c r="H637" s="3" t="str">
        <f t="shared" si="38"/>
        <v>October</v>
      </c>
      <c r="I637" s="7" t="str">
        <f t="shared" si="39"/>
        <v>Post-Monsoon</v>
      </c>
    </row>
    <row r="638" spans="1:9" x14ac:dyDescent="0.25">
      <c r="A638" s="16" t="s">
        <v>34</v>
      </c>
      <c r="B638" s="3" t="s">
        <v>24</v>
      </c>
      <c r="C638" s="4">
        <v>23</v>
      </c>
      <c r="D638" s="5">
        <v>1406</v>
      </c>
      <c r="E638" s="4">
        <v>236</v>
      </c>
      <c r="F638" s="6">
        <f t="shared" si="36"/>
        <v>331816</v>
      </c>
      <c r="G638" s="6">
        <f t="shared" si="37"/>
        <v>32338</v>
      </c>
      <c r="H638" s="3" t="str">
        <f t="shared" si="38"/>
        <v>October</v>
      </c>
      <c r="I638" s="7" t="str">
        <f t="shared" si="39"/>
        <v>Post-Monsoon</v>
      </c>
    </row>
    <row r="639" spans="1:9" x14ac:dyDescent="0.25">
      <c r="A639" s="16" t="s">
        <v>34</v>
      </c>
      <c r="B639" s="3" t="s">
        <v>22</v>
      </c>
      <c r="C639" s="4">
        <v>120</v>
      </c>
      <c r="D639" s="5">
        <v>574</v>
      </c>
      <c r="E639" s="4">
        <v>119</v>
      </c>
      <c r="F639" s="6">
        <f t="shared" si="36"/>
        <v>68306</v>
      </c>
      <c r="G639" s="6">
        <f t="shared" si="37"/>
        <v>68880</v>
      </c>
      <c r="H639" s="3" t="str">
        <f t="shared" si="38"/>
        <v>October</v>
      </c>
      <c r="I639" s="7" t="str">
        <f t="shared" si="39"/>
        <v>Post-Monsoon</v>
      </c>
    </row>
    <row r="640" spans="1:9" x14ac:dyDescent="0.25">
      <c r="A640" s="16" t="s">
        <v>163</v>
      </c>
      <c r="B640" s="3" t="s">
        <v>22</v>
      </c>
      <c r="C640" s="4">
        <v>58</v>
      </c>
      <c r="D640" s="5">
        <v>492</v>
      </c>
      <c r="E640" s="4">
        <v>298</v>
      </c>
      <c r="F640" s="6">
        <f t="shared" si="36"/>
        <v>146616</v>
      </c>
      <c r="G640" s="6">
        <f t="shared" si="37"/>
        <v>28536</v>
      </c>
      <c r="H640" s="3" t="str">
        <f t="shared" si="38"/>
        <v>October</v>
      </c>
      <c r="I640" s="7" t="str">
        <f t="shared" si="39"/>
        <v>Post-Monsoon</v>
      </c>
    </row>
    <row r="641" spans="1:9" x14ac:dyDescent="0.25">
      <c r="A641" s="16" t="s">
        <v>194</v>
      </c>
      <c r="B641" s="3" t="s">
        <v>31</v>
      </c>
      <c r="C641" s="4">
        <v>90</v>
      </c>
      <c r="D641" s="5">
        <v>378</v>
      </c>
      <c r="E641" s="4">
        <v>73</v>
      </c>
      <c r="F641" s="6">
        <f t="shared" si="36"/>
        <v>27594</v>
      </c>
      <c r="G641" s="6">
        <f t="shared" si="37"/>
        <v>34020</v>
      </c>
      <c r="H641" s="3" t="str">
        <f t="shared" si="38"/>
        <v>October</v>
      </c>
      <c r="I641" s="7" t="str">
        <f t="shared" si="39"/>
        <v>Post-Monsoon</v>
      </c>
    </row>
    <row r="642" spans="1:9" x14ac:dyDescent="0.25">
      <c r="A642" s="16" t="s">
        <v>276</v>
      </c>
      <c r="B642" s="3" t="s">
        <v>26</v>
      </c>
      <c r="C642" s="4">
        <v>146</v>
      </c>
      <c r="D642" s="5">
        <v>888</v>
      </c>
      <c r="E642" s="4">
        <v>78</v>
      </c>
      <c r="F642" s="6">
        <f t="shared" ref="F642:F705" si="40">E642 * D642</f>
        <v>69264</v>
      </c>
      <c r="G642" s="6">
        <f t="shared" ref="G642:G705" si="41">C642 * D642</f>
        <v>129648</v>
      </c>
      <c r="H642" s="3" t="str">
        <f t="shared" ref="H642:H705" si="42">TEXT(A642, "mmmm")</f>
        <v>October</v>
      </c>
      <c r="I642" s="7" t="str">
        <f t="shared" ref="I642:I705" si="43">IF(OR(MONTH(A642)=3, MONTH(A642)=4, MONTH(A642)=5), "Summer", IF(OR(MONTH(A642)=6, MONTH(A642)=7, MONTH(A642)=8, MONTH(A642)=9), "Monsoon", IF(OR(MONTH(A642)=10, MONTH(A642)=11), "Post-Monsoon","Winter")))</f>
        <v>Post-Monsoon</v>
      </c>
    </row>
    <row r="643" spans="1:9" x14ac:dyDescent="0.25">
      <c r="A643" s="16" t="s">
        <v>45</v>
      </c>
      <c r="B643" s="3" t="s">
        <v>24</v>
      </c>
      <c r="C643" s="4">
        <v>90</v>
      </c>
      <c r="D643" s="5">
        <v>921</v>
      </c>
      <c r="E643" s="4">
        <v>173</v>
      </c>
      <c r="F643" s="6">
        <f t="shared" si="40"/>
        <v>159333</v>
      </c>
      <c r="G643" s="6">
        <f t="shared" si="41"/>
        <v>82890</v>
      </c>
      <c r="H643" s="3" t="str">
        <f t="shared" si="42"/>
        <v>October</v>
      </c>
      <c r="I643" s="7" t="str">
        <f t="shared" si="43"/>
        <v>Post-Monsoon</v>
      </c>
    </row>
    <row r="644" spans="1:9" x14ac:dyDescent="0.25">
      <c r="A644" s="16" t="s">
        <v>77</v>
      </c>
      <c r="B644" s="3" t="s">
        <v>24</v>
      </c>
      <c r="C644" s="4">
        <v>52</v>
      </c>
      <c r="D644" s="5">
        <v>1456</v>
      </c>
      <c r="E644" s="4">
        <v>100</v>
      </c>
      <c r="F644" s="6">
        <f t="shared" si="40"/>
        <v>145600</v>
      </c>
      <c r="G644" s="6">
        <f t="shared" si="41"/>
        <v>75712</v>
      </c>
      <c r="H644" s="3" t="str">
        <f t="shared" si="42"/>
        <v>October</v>
      </c>
      <c r="I644" s="7" t="str">
        <f t="shared" si="43"/>
        <v>Post-Monsoon</v>
      </c>
    </row>
    <row r="645" spans="1:9" x14ac:dyDescent="0.25">
      <c r="A645" s="16" t="s">
        <v>89</v>
      </c>
      <c r="B645" s="3" t="s">
        <v>19</v>
      </c>
      <c r="C645" s="4">
        <v>60</v>
      </c>
      <c r="D645" s="5">
        <v>1232</v>
      </c>
      <c r="E645" s="4">
        <v>260</v>
      </c>
      <c r="F645" s="6">
        <f t="shared" si="40"/>
        <v>320320</v>
      </c>
      <c r="G645" s="6">
        <f t="shared" si="41"/>
        <v>73920</v>
      </c>
      <c r="H645" s="3" t="str">
        <f t="shared" si="42"/>
        <v>October</v>
      </c>
      <c r="I645" s="7" t="str">
        <f t="shared" si="43"/>
        <v>Post-Monsoon</v>
      </c>
    </row>
    <row r="646" spans="1:9" x14ac:dyDescent="0.25">
      <c r="A646" s="16" t="s">
        <v>286</v>
      </c>
      <c r="B646" s="3" t="s">
        <v>31</v>
      </c>
      <c r="C646" s="4">
        <v>32</v>
      </c>
      <c r="D646" s="5">
        <v>256</v>
      </c>
      <c r="E646" s="4">
        <v>270</v>
      </c>
      <c r="F646" s="6">
        <f t="shared" si="40"/>
        <v>69120</v>
      </c>
      <c r="G646" s="6">
        <f t="shared" si="41"/>
        <v>8192</v>
      </c>
      <c r="H646" s="3" t="str">
        <f t="shared" si="42"/>
        <v>October</v>
      </c>
      <c r="I646" s="7" t="str">
        <f t="shared" si="43"/>
        <v>Post-Monsoon</v>
      </c>
    </row>
    <row r="647" spans="1:9" x14ac:dyDescent="0.25">
      <c r="A647" s="16" t="s">
        <v>34</v>
      </c>
      <c r="B647" s="3" t="s">
        <v>24</v>
      </c>
      <c r="C647" s="4">
        <v>198</v>
      </c>
      <c r="D647" s="5">
        <v>686</v>
      </c>
      <c r="E647" s="4">
        <v>115</v>
      </c>
      <c r="F647" s="6">
        <f t="shared" si="40"/>
        <v>78890</v>
      </c>
      <c r="G647" s="6">
        <f t="shared" si="41"/>
        <v>135828</v>
      </c>
      <c r="H647" s="3" t="str">
        <f t="shared" si="42"/>
        <v>October</v>
      </c>
      <c r="I647" s="7" t="str">
        <f t="shared" si="43"/>
        <v>Post-Monsoon</v>
      </c>
    </row>
    <row r="648" spans="1:9" x14ac:dyDescent="0.25">
      <c r="A648" s="16" t="s">
        <v>45</v>
      </c>
      <c r="B648" s="3" t="s">
        <v>26</v>
      </c>
      <c r="C648" s="4">
        <v>101</v>
      </c>
      <c r="D648" s="5">
        <v>340</v>
      </c>
      <c r="E648" s="4">
        <v>33</v>
      </c>
      <c r="F648" s="6">
        <f t="shared" si="40"/>
        <v>11220</v>
      </c>
      <c r="G648" s="6">
        <f t="shared" si="41"/>
        <v>34340</v>
      </c>
      <c r="H648" s="3" t="str">
        <f t="shared" si="42"/>
        <v>October</v>
      </c>
      <c r="I648" s="7" t="str">
        <f t="shared" si="43"/>
        <v>Post-Monsoon</v>
      </c>
    </row>
    <row r="649" spans="1:9" x14ac:dyDescent="0.25">
      <c r="A649" s="16" t="s">
        <v>148</v>
      </c>
      <c r="B649" s="3" t="s">
        <v>19</v>
      </c>
      <c r="C649" s="4">
        <v>113</v>
      </c>
      <c r="D649" s="5">
        <v>810</v>
      </c>
      <c r="E649" s="4">
        <v>59</v>
      </c>
      <c r="F649" s="6">
        <f t="shared" si="40"/>
        <v>47790</v>
      </c>
      <c r="G649" s="6">
        <f t="shared" si="41"/>
        <v>91530</v>
      </c>
      <c r="H649" s="3" t="str">
        <f t="shared" si="42"/>
        <v>October</v>
      </c>
      <c r="I649" s="7" t="str">
        <f t="shared" si="43"/>
        <v>Post-Monsoon</v>
      </c>
    </row>
    <row r="650" spans="1:9" x14ac:dyDescent="0.25">
      <c r="A650" s="16" t="s">
        <v>77</v>
      </c>
      <c r="B650" s="3" t="s">
        <v>19</v>
      </c>
      <c r="C650" s="4">
        <v>85</v>
      </c>
      <c r="D650" s="5">
        <v>841</v>
      </c>
      <c r="E650" s="4">
        <v>261</v>
      </c>
      <c r="F650" s="6">
        <f t="shared" si="40"/>
        <v>219501</v>
      </c>
      <c r="G650" s="6">
        <f t="shared" si="41"/>
        <v>71485</v>
      </c>
      <c r="H650" s="3" t="str">
        <f t="shared" si="42"/>
        <v>October</v>
      </c>
      <c r="I650" s="7" t="str">
        <f t="shared" si="43"/>
        <v>Post-Monsoon</v>
      </c>
    </row>
    <row r="651" spans="1:9" x14ac:dyDescent="0.25">
      <c r="A651" s="16" t="s">
        <v>246</v>
      </c>
      <c r="B651" s="3" t="s">
        <v>24</v>
      </c>
      <c r="C651" s="4">
        <v>60</v>
      </c>
      <c r="D651" s="5">
        <v>490</v>
      </c>
      <c r="E651" s="4">
        <v>70</v>
      </c>
      <c r="F651" s="6">
        <f t="shared" si="40"/>
        <v>34300</v>
      </c>
      <c r="G651" s="6">
        <f t="shared" si="41"/>
        <v>29400</v>
      </c>
      <c r="H651" s="3" t="str">
        <f t="shared" si="42"/>
        <v>October</v>
      </c>
      <c r="I651" s="7" t="str">
        <f t="shared" si="43"/>
        <v>Post-Monsoon</v>
      </c>
    </row>
    <row r="652" spans="1:9" x14ac:dyDescent="0.25">
      <c r="A652" s="16" t="s">
        <v>89</v>
      </c>
      <c r="B652" s="3" t="s">
        <v>19</v>
      </c>
      <c r="C652" s="4">
        <v>35</v>
      </c>
      <c r="D652" s="5">
        <v>1134</v>
      </c>
      <c r="E652" s="4">
        <v>84</v>
      </c>
      <c r="F652" s="6">
        <f t="shared" si="40"/>
        <v>95256</v>
      </c>
      <c r="G652" s="6">
        <f t="shared" si="41"/>
        <v>39690</v>
      </c>
      <c r="H652" s="3" t="str">
        <f t="shared" si="42"/>
        <v>October</v>
      </c>
      <c r="I652" s="7" t="str">
        <f t="shared" si="43"/>
        <v>Post-Monsoon</v>
      </c>
    </row>
    <row r="653" spans="1:9" x14ac:dyDescent="0.25">
      <c r="A653" s="16" t="s">
        <v>108</v>
      </c>
      <c r="B653" s="3" t="s">
        <v>19</v>
      </c>
      <c r="C653" s="4">
        <v>98</v>
      </c>
      <c r="D653" s="5">
        <v>684</v>
      </c>
      <c r="E653" s="4">
        <v>236</v>
      </c>
      <c r="F653" s="6">
        <f t="shared" si="40"/>
        <v>161424</v>
      </c>
      <c r="G653" s="6">
        <f t="shared" si="41"/>
        <v>67032</v>
      </c>
      <c r="H653" s="3" t="str">
        <f t="shared" si="42"/>
        <v>October</v>
      </c>
      <c r="I653" s="7" t="str">
        <f t="shared" si="43"/>
        <v>Post-Monsoon</v>
      </c>
    </row>
    <row r="654" spans="1:9" x14ac:dyDescent="0.25">
      <c r="A654" s="16" t="s">
        <v>70</v>
      </c>
      <c r="B654" s="3" t="s">
        <v>22</v>
      </c>
      <c r="C654" s="4">
        <v>169</v>
      </c>
      <c r="D654" s="5">
        <v>1328</v>
      </c>
      <c r="E654" s="4">
        <v>153</v>
      </c>
      <c r="F654" s="6">
        <f t="shared" si="40"/>
        <v>203184</v>
      </c>
      <c r="G654" s="6">
        <f t="shared" si="41"/>
        <v>224432</v>
      </c>
      <c r="H654" s="3" t="str">
        <f t="shared" si="42"/>
        <v>October</v>
      </c>
      <c r="I654" s="7" t="str">
        <f t="shared" si="43"/>
        <v>Post-Monsoon</v>
      </c>
    </row>
    <row r="655" spans="1:9" x14ac:dyDescent="0.25">
      <c r="A655" s="16" t="s">
        <v>122</v>
      </c>
      <c r="B655" s="3" t="s">
        <v>22</v>
      </c>
      <c r="C655" s="4">
        <v>180</v>
      </c>
      <c r="D655" s="5">
        <v>379</v>
      </c>
      <c r="E655" s="4">
        <v>297</v>
      </c>
      <c r="F655" s="6">
        <f t="shared" si="40"/>
        <v>112563</v>
      </c>
      <c r="G655" s="6">
        <f t="shared" si="41"/>
        <v>68220</v>
      </c>
      <c r="H655" s="3" t="str">
        <f t="shared" si="42"/>
        <v>October</v>
      </c>
      <c r="I655" s="7" t="str">
        <f t="shared" si="43"/>
        <v>Post-Monsoon</v>
      </c>
    </row>
    <row r="656" spans="1:9" x14ac:dyDescent="0.25">
      <c r="A656" s="16" t="s">
        <v>320</v>
      </c>
      <c r="B656" s="3" t="s">
        <v>26</v>
      </c>
      <c r="C656" s="4">
        <v>139</v>
      </c>
      <c r="D656" s="5">
        <v>212</v>
      </c>
      <c r="E656" s="4">
        <v>257</v>
      </c>
      <c r="F656" s="6">
        <f t="shared" si="40"/>
        <v>54484</v>
      </c>
      <c r="G656" s="6">
        <f t="shared" si="41"/>
        <v>29468</v>
      </c>
      <c r="H656" s="3" t="str">
        <f t="shared" si="42"/>
        <v>October</v>
      </c>
      <c r="I656" s="7" t="str">
        <f t="shared" si="43"/>
        <v>Post-Monsoon</v>
      </c>
    </row>
    <row r="657" spans="1:9" x14ac:dyDescent="0.25">
      <c r="A657" s="16" t="s">
        <v>246</v>
      </c>
      <c r="B657" s="3" t="s">
        <v>19</v>
      </c>
      <c r="C657" s="4">
        <v>89</v>
      </c>
      <c r="D657" s="5">
        <v>950</v>
      </c>
      <c r="E657" s="4">
        <v>246</v>
      </c>
      <c r="F657" s="6">
        <f t="shared" si="40"/>
        <v>233700</v>
      </c>
      <c r="G657" s="6">
        <f t="shared" si="41"/>
        <v>84550</v>
      </c>
      <c r="H657" s="3" t="str">
        <f t="shared" si="42"/>
        <v>October</v>
      </c>
      <c r="I657" s="7" t="str">
        <f t="shared" si="43"/>
        <v>Post-Monsoon</v>
      </c>
    </row>
    <row r="658" spans="1:9" x14ac:dyDescent="0.25">
      <c r="A658" s="16" t="s">
        <v>322</v>
      </c>
      <c r="B658" s="3" t="s">
        <v>26</v>
      </c>
      <c r="C658" s="4">
        <v>93</v>
      </c>
      <c r="D658" s="5">
        <v>1389</v>
      </c>
      <c r="E658" s="4">
        <v>38</v>
      </c>
      <c r="F658" s="6">
        <f t="shared" si="40"/>
        <v>52782</v>
      </c>
      <c r="G658" s="6">
        <f t="shared" si="41"/>
        <v>129177</v>
      </c>
      <c r="H658" s="3" t="str">
        <f t="shared" si="42"/>
        <v>October</v>
      </c>
      <c r="I658" s="7" t="str">
        <f t="shared" si="43"/>
        <v>Post-Monsoon</v>
      </c>
    </row>
    <row r="659" spans="1:9" x14ac:dyDescent="0.25">
      <c r="A659" s="16" t="s">
        <v>148</v>
      </c>
      <c r="B659" s="3" t="s">
        <v>19</v>
      </c>
      <c r="C659" s="4">
        <v>118</v>
      </c>
      <c r="D659" s="5">
        <v>1391</v>
      </c>
      <c r="E659" s="4">
        <v>90</v>
      </c>
      <c r="F659" s="6">
        <f t="shared" si="40"/>
        <v>125190</v>
      </c>
      <c r="G659" s="6">
        <f t="shared" si="41"/>
        <v>164138</v>
      </c>
      <c r="H659" s="3" t="str">
        <f t="shared" si="42"/>
        <v>October</v>
      </c>
      <c r="I659" s="7" t="str">
        <f t="shared" si="43"/>
        <v>Post-Monsoon</v>
      </c>
    </row>
    <row r="660" spans="1:9" x14ac:dyDescent="0.25">
      <c r="A660" s="16" t="s">
        <v>286</v>
      </c>
      <c r="B660" s="3" t="s">
        <v>31</v>
      </c>
      <c r="C660" s="4">
        <v>44</v>
      </c>
      <c r="D660" s="5">
        <v>1396</v>
      </c>
      <c r="E660" s="4">
        <v>43</v>
      </c>
      <c r="F660" s="6">
        <f t="shared" si="40"/>
        <v>60028</v>
      </c>
      <c r="G660" s="6">
        <f t="shared" si="41"/>
        <v>61424</v>
      </c>
      <c r="H660" s="3" t="str">
        <f t="shared" si="42"/>
        <v>October</v>
      </c>
      <c r="I660" s="7" t="str">
        <f t="shared" si="43"/>
        <v>Post-Monsoon</v>
      </c>
    </row>
    <row r="661" spans="1:9" x14ac:dyDescent="0.25">
      <c r="A661" s="16" t="s">
        <v>335</v>
      </c>
      <c r="B661" s="3" t="s">
        <v>22</v>
      </c>
      <c r="C661" s="4">
        <v>96</v>
      </c>
      <c r="D661" s="5">
        <v>797</v>
      </c>
      <c r="E661" s="4">
        <v>65</v>
      </c>
      <c r="F661" s="6">
        <f t="shared" si="40"/>
        <v>51805</v>
      </c>
      <c r="G661" s="6">
        <f t="shared" si="41"/>
        <v>76512</v>
      </c>
      <c r="H661" s="3" t="str">
        <f t="shared" si="42"/>
        <v>October</v>
      </c>
      <c r="I661" s="7" t="str">
        <f t="shared" si="43"/>
        <v>Post-Monsoon</v>
      </c>
    </row>
    <row r="662" spans="1:9" x14ac:dyDescent="0.25">
      <c r="A662" s="16" t="s">
        <v>194</v>
      </c>
      <c r="B662" s="3" t="s">
        <v>22</v>
      </c>
      <c r="C662" s="4">
        <v>100</v>
      </c>
      <c r="D662" s="5">
        <v>591</v>
      </c>
      <c r="E662" s="4">
        <v>142</v>
      </c>
      <c r="F662" s="6">
        <f t="shared" si="40"/>
        <v>83922</v>
      </c>
      <c r="G662" s="6">
        <f t="shared" si="41"/>
        <v>59100</v>
      </c>
      <c r="H662" s="3" t="str">
        <f t="shared" si="42"/>
        <v>October</v>
      </c>
      <c r="I662" s="7" t="str">
        <f t="shared" si="43"/>
        <v>Post-Monsoon</v>
      </c>
    </row>
    <row r="663" spans="1:9" x14ac:dyDescent="0.25">
      <c r="A663" s="16" t="s">
        <v>45</v>
      </c>
      <c r="B663" s="3" t="s">
        <v>24</v>
      </c>
      <c r="C663" s="4">
        <v>191</v>
      </c>
      <c r="D663" s="5">
        <v>958</v>
      </c>
      <c r="E663" s="4">
        <v>222</v>
      </c>
      <c r="F663" s="6">
        <f t="shared" si="40"/>
        <v>212676</v>
      </c>
      <c r="G663" s="6">
        <f t="shared" si="41"/>
        <v>182978</v>
      </c>
      <c r="H663" s="3" t="str">
        <f t="shared" si="42"/>
        <v>October</v>
      </c>
      <c r="I663" s="7" t="str">
        <f t="shared" si="43"/>
        <v>Post-Monsoon</v>
      </c>
    </row>
    <row r="664" spans="1:9" x14ac:dyDescent="0.25">
      <c r="A664" s="16" t="s">
        <v>91</v>
      </c>
      <c r="B664" s="3" t="s">
        <v>31</v>
      </c>
      <c r="C664" s="4">
        <v>31</v>
      </c>
      <c r="D664" s="5">
        <v>827</v>
      </c>
      <c r="E664" s="4">
        <v>44</v>
      </c>
      <c r="F664" s="6">
        <f t="shared" si="40"/>
        <v>36388</v>
      </c>
      <c r="G664" s="6">
        <f t="shared" si="41"/>
        <v>25637</v>
      </c>
      <c r="H664" s="3" t="str">
        <f t="shared" si="42"/>
        <v>October</v>
      </c>
      <c r="I664" s="7" t="str">
        <f t="shared" si="43"/>
        <v>Post-Monsoon</v>
      </c>
    </row>
    <row r="665" spans="1:9" x14ac:dyDescent="0.25">
      <c r="A665" s="16" t="s">
        <v>122</v>
      </c>
      <c r="B665" s="3" t="s">
        <v>24</v>
      </c>
      <c r="C665" s="4">
        <v>157</v>
      </c>
      <c r="D665" s="5">
        <v>1025</v>
      </c>
      <c r="E665" s="4">
        <v>145</v>
      </c>
      <c r="F665" s="6">
        <f t="shared" si="40"/>
        <v>148625</v>
      </c>
      <c r="G665" s="6">
        <f t="shared" si="41"/>
        <v>160925</v>
      </c>
      <c r="H665" s="3" t="str">
        <f t="shared" si="42"/>
        <v>October</v>
      </c>
      <c r="I665" s="7" t="str">
        <f t="shared" si="43"/>
        <v>Post-Monsoon</v>
      </c>
    </row>
    <row r="666" spans="1:9" x14ac:dyDescent="0.25">
      <c r="A666" s="16" t="s">
        <v>148</v>
      </c>
      <c r="B666" s="3" t="s">
        <v>26</v>
      </c>
      <c r="C666" s="4">
        <v>132</v>
      </c>
      <c r="D666" s="5">
        <v>801</v>
      </c>
      <c r="E666" s="4">
        <v>236</v>
      </c>
      <c r="F666" s="6">
        <f t="shared" si="40"/>
        <v>189036</v>
      </c>
      <c r="G666" s="6">
        <f t="shared" si="41"/>
        <v>105732</v>
      </c>
      <c r="H666" s="3" t="str">
        <f t="shared" si="42"/>
        <v>October</v>
      </c>
      <c r="I666" s="7" t="str">
        <f t="shared" si="43"/>
        <v>Post-Monsoon</v>
      </c>
    </row>
    <row r="667" spans="1:9" x14ac:dyDescent="0.25">
      <c r="A667" s="16" t="s">
        <v>108</v>
      </c>
      <c r="B667" s="3" t="s">
        <v>26</v>
      </c>
      <c r="C667" s="4">
        <v>104</v>
      </c>
      <c r="D667" s="5">
        <v>867</v>
      </c>
      <c r="E667" s="4">
        <v>288</v>
      </c>
      <c r="F667" s="6">
        <f t="shared" si="40"/>
        <v>249696</v>
      </c>
      <c r="G667" s="6">
        <f t="shared" si="41"/>
        <v>90168</v>
      </c>
      <c r="H667" s="3" t="str">
        <f t="shared" si="42"/>
        <v>October</v>
      </c>
      <c r="I667" s="7" t="str">
        <f t="shared" si="43"/>
        <v>Post-Monsoon</v>
      </c>
    </row>
    <row r="668" spans="1:9" x14ac:dyDescent="0.25">
      <c r="A668" s="16" t="s">
        <v>28</v>
      </c>
      <c r="B668" s="3" t="s">
        <v>19</v>
      </c>
      <c r="C668" s="4">
        <v>107</v>
      </c>
      <c r="D668" s="5">
        <v>1035</v>
      </c>
      <c r="E668" s="4">
        <v>194</v>
      </c>
      <c r="F668" s="6">
        <f t="shared" si="40"/>
        <v>200790</v>
      </c>
      <c r="G668" s="6">
        <f t="shared" si="41"/>
        <v>110745</v>
      </c>
      <c r="H668" s="3" t="str">
        <f t="shared" si="42"/>
        <v>October</v>
      </c>
      <c r="I668" s="7" t="str">
        <f t="shared" si="43"/>
        <v>Post-Monsoon</v>
      </c>
    </row>
    <row r="669" spans="1:9" x14ac:dyDescent="0.25">
      <c r="A669" s="16" t="s">
        <v>82</v>
      </c>
      <c r="B669" s="3" t="s">
        <v>26</v>
      </c>
      <c r="C669" s="4">
        <v>107</v>
      </c>
      <c r="D669" s="5">
        <v>1381</v>
      </c>
      <c r="E669" s="4">
        <v>282</v>
      </c>
      <c r="F669" s="6">
        <f t="shared" si="40"/>
        <v>389442</v>
      </c>
      <c r="G669" s="6">
        <f t="shared" si="41"/>
        <v>147767</v>
      </c>
      <c r="H669" s="3" t="str">
        <f t="shared" si="42"/>
        <v>October</v>
      </c>
      <c r="I669" s="7" t="str">
        <f t="shared" si="43"/>
        <v>Post-Monsoon</v>
      </c>
    </row>
    <row r="670" spans="1:9" x14ac:dyDescent="0.25">
      <c r="A670" s="16" t="s">
        <v>76</v>
      </c>
      <c r="B670" s="3" t="s">
        <v>19</v>
      </c>
      <c r="C670" s="4">
        <v>146</v>
      </c>
      <c r="D670" s="5">
        <v>606</v>
      </c>
      <c r="E670" s="4">
        <v>195</v>
      </c>
      <c r="F670" s="6">
        <f t="shared" si="40"/>
        <v>118170</v>
      </c>
      <c r="G670" s="6">
        <f t="shared" si="41"/>
        <v>88476</v>
      </c>
      <c r="H670" s="3" t="str">
        <f t="shared" si="42"/>
        <v>October</v>
      </c>
      <c r="I670" s="7" t="str">
        <f t="shared" si="43"/>
        <v>Post-Monsoon</v>
      </c>
    </row>
    <row r="671" spans="1:9" x14ac:dyDescent="0.25">
      <c r="A671" s="16" t="s">
        <v>151</v>
      </c>
      <c r="B671" s="3" t="s">
        <v>19</v>
      </c>
      <c r="C671" s="4">
        <v>46</v>
      </c>
      <c r="D671" s="5">
        <v>1282</v>
      </c>
      <c r="E671" s="4">
        <v>50</v>
      </c>
      <c r="F671" s="6">
        <f t="shared" si="40"/>
        <v>64100</v>
      </c>
      <c r="G671" s="6">
        <f t="shared" si="41"/>
        <v>58972</v>
      </c>
      <c r="H671" s="3" t="str">
        <f t="shared" si="42"/>
        <v>October</v>
      </c>
      <c r="I671" s="7" t="str">
        <f t="shared" si="43"/>
        <v>Post-Monsoon</v>
      </c>
    </row>
    <row r="672" spans="1:9" x14ac:dyDescent="0.25">
      <c r="A672" s="16" t="s">
        <v>20</v>
      </c>
      <c r="B672" s="3" t="s">
        <v>19</v>
      </c>
      <c r="C672" s="4">
        <v>35</v>
      </c>
      <c r="D672" s="5">
        <v>477</v>
      </c>
      <c r="E672" s="4">
        <v>256</v>
      </c>
      <c r="F672" s="6">
        <f t="shared" si="40"/>
        <v>122112</v>
      </c>
      <c r="G672" s="6">
        <f t="shared" si="41"/>
        <v>16695</v>
      </c>
      <c r="H672" s="3" t="str">
        <f t="shared" si="42"/>
        <v>November</v>
      </c>
      <c r="I672" s="7" t="str">
        <f t="shared" si="43"/>
        <v>Post-Monsoon</v>
      </c>
    </row>
    <row r="673" spans="1:9" x14ac:dyDescent="0.25">
      <c r="A673" s="16" t="s">
        <v>29</v>
      </c>
      <c r="B673" s="3" t="s">
        <v>22</v>
      </c>
      <c r="C673" s="4">
        <v>138</v>
      </c>
      <c r="D673" s="5">
        <v>301</v>
      </c>
      <c r="E673" s="4">
        <v>76</v>
      </c>
      <c r="F673" s="6">
        <f t="shared" si="40"/>
        <v>22876</v>
      </c>
      <c r="G673" s="6">
        <f t="shared" si="41"/>
        <v>41538</v>
      </c>
      <c r="H673" s="3" t="str">
        <f t="shared" si="42"/>
        <v>November</v>
      </c>
      <c r="I673" s="7" t="str">
        <f t="shared" si="43"/>
        <v>Post-Monsoon</v>
      </c>
    </row>
    <row r="674" spans="1:9" x14ac:dyDescent="0.25">
      <c r="A674" s="16" t="s">
        <v>62</v>
      </c>
      <c r="B674" s="3" t="s">
        <v>26</v>
      </c>
      <c r="C674" s="4">
        <v>19</v>
      </c>
      <c r="D674" s="5">
        <v>372</v>
      </c>
      <c r="E674" s="4">
        <v>202</v>
      </c>
      <c r="F674" s="6">
        <f t="shared" si="40"/>
        <v>75144</v>
      </c>
      <c r="G674" s="6">
        <f t="shared" si="41"/>
        <v>7068</v>
      </c>
      <c r="H674" s="3" t="str">
        <f t="shared" si="42"/>
        <v>November</v>
      </c>
      <c r="I674" s="7" t="str">
        <f t="shared" si="43"/>
        <v>Post-Monsoon</v>
      </c>
    </row>
    <row r="675" spans="1:9" x14ac:dyDescent="0.25">
      <c r="A675" s="16" t="s">
        <v>87</v>
      </c>
      <c r="B675" s="3" t="s">
        <v>26</v>
      </c>
      <c r="C675" s="4">
        <v>185</v>
      </c>
      <c r="D675" s="5">
        <v>707</v>
      </c>
      <c r="E675" s="4">
        <v>213</v>
      </c>
      <c r="F675" s="6">
        <f t="shared" si="40"/>
        <v>150591</v>
      </c>
      <c r="G675" s="6">
        <f t="shared" si="41"/>
        <v>130795</v>
      </c>
      <c r="H675" s="3" t="str">
        <f t="shared" si="42"/>
        <v>November</v>
      </c>
      <c r="I675" s="7" t="str">
        <f t="shared" si="43"/>
        <v>Post-Monsoon</v>
      </c>
    </row>
    <row r="676" spans="1:9" x14ac:dyDescent="0.25">
      <c r="A676" s="16" t="s">
        <v>62</v>
      </c>
      <c r="B676" s="3" t="s">
        <v>24</v>
      </c>
      <c r="C676" s="4">
        <v>161</v>
      </c>
      <c r="D676" s="5">
        <v>882</v>
      </c>
      <c r="E676" s="4">
        <v>271</v>
      </c>
      <c r="F676" s="6">
        <f t="shared" si="40"/>
        <v>239022</v>
      </c>
      <c r="G676" s="6">
        <f t="shared" si="41"/>
        <v>142002</v>
      </c>
      <c r="H676" s="3" t="str">
        <f t="shared" si="42"/>
        <v>November</v>
      </c>
      <c r="I676" s="7" t="str">
        <f t="shared" si="43"/>
        <v>Post-Monsoon</v>
      </c>
    </row>
    <row r="677" spans="1:9" x14ac:dyDescent="0.25">
      <c r="A677" s="16" t="s">
        <v>94</v>
      </c>
      <c r="B677" s="3" t="s">
        <v>24</v>
      </c>
      <c r="C677" s="4">
        <v>117</v>
      </c>
      <c r="D677" s="5">
        <v>1396</v>
      </c>
      <c r="E677" s="4">
        <v>244</v>
      </c>
      <c r="F677" s="6">
        <f t="shared" si="40"/>
        <v>340624</v>
      </c>
      <c r="G677" s="6">
        <f t="shared" si="41"/>
        <v>163332</v>
      </c>
      <c r="H677" s="3" t="str">
        <f t="shared" si="42"/>
        <v>November</v>
      </c>
      <c r="I677" s="7" t="str">
        <f t="shared" si="43"/>
        <v>Post-Monsoon</v>
      </c>
    </row>
    <row r="678" spans="1:9" x14ac:dyDescent="0.25">
      <c r="A678" s="16" t="s">
        <v>97</v>
      </c>
      <c r="B678" s="3" t="s">
        <v>31</v>
      </c>
      <c r="C678" s="4">
        <v>40</v>
      </c>
      <c r="D678" s="5">
        <v>663</v>
      </c>
      <c r="E678" s="4">
        <v>42</v>
      </c>
      <c r="F678" s="6">
        <f t="shared" si="40"/>
        <v>27846</v>
      </c>
      <c r="G678" s="6">
        <f t="shared" si="41"/>
        <v>26520</v>
      </c>
      <c r="H678" s="3" t="str">
        <f t="shared" si="42"/>
        <v>November</v>
      </c>
      <c r="I678" s="7" t="str">
        <f t="shared" si="43"/>
        <v>Post-Monsoon</v>
      </c>
    </row>
    <row r="679" spans="1:9" x14ac:dyDescent="0.25">
      <c r="A679" s="16" t="s">
        <v>98</v>
      </c>
      <c r="B679" s="3" t="s">
        <v>22</v>
      </c>
      <c r="C679" s="4">
        <v>180</v>
      </c>
      <c r="D679" s="5">
        <v>248</v>
      </c>
      <c r="E679" s="4">
        <v>114</v>
      </c>
      <c r="F679" s="6">
        <f t="shared" si="40"/>
        <v>28272</v>
      </c>
      <c r="G679" s="6">
        <f t="shared" si="41"/>
        <v>44640</v>
      </c>
      <c r="H679" s="3" t="str">
        <f t="shared" si="42"/>
        <v>November</v>
      </c>
      <c r="I679" s="7" t="str">
        <f t="shared" si="43"/>
        <v>Post-Monsoon</v>
      </c>
    </row>
    <row r="680" spans="1:9" x14ac:dyDescent="0.25">
      <c r="A680" s="16" t="s">
        <v>99</v>
      </c>
      <c r="B680" s="3" t="s">
        <v>19</v>
      </c>
      <c r="C680" s="4">
        <v>102</v>
      </c>
      <c r="D680" s="5">
        <v>630</v>
      </c>
      <c r="E680" s="4">
        <v>102</v>
      </c>
      <c r="F680" s="6">
        <f t="shared" si="40"/>
        <v>64260</v>
      </c>
      <c r="G680" s="6">
        <f t="shared" si="41"/>
        <v>64260</v>
      </c>
      <c r="H680" s="3" t="str">
        <f t="shared" si="42"/>
        <v>November</v>
      </c>
      <c r="I680" s="7" t="str">
        <f t="shared" si="43"/>
        <v>Post-Monsoon</v>
      </c>
    </row>
    <row r="681" spans="1:9" x14ac:dyDescent="0.25">
      <c r="A681" s="16" t="s">
        <v>112</v>
      </c>
      <c r="B681" s="3" t="s">
        <v>22</v>
      </c>
      <c r="C681" s="4">
        <v>143</v>
      </c>
      <c r="D681" s="5">
        <v>603</v>
      </c>
      <c r="E681" s="4">
        <v>260</v>
      </c>
      <c r="F681" s="6">
        <f t="shared" si="40"/>
        <v>156780</v>
      </c>
      <c r="G681" s="6">
        <f t="shared" si="41"/>
        <v>86229</v>
      </c>
      <c r="H681" s="3" t="str">
        <f t="shared" si="42"/>
        <v>November</v>
      </c>
      <c r="I681" s="7" t="str">
        <f t="shared" si="43"/>
        <v>Post-Monsoon</v>
      </c>
    </row>
    <row r="682" spans="1:9" x14ac:dyDescent="0.25">
      <c r="A682" s="16" t="s">
        <v>114</v>
      </c>
      <c r="B682" s="3" t="s">
        <v>31</v>
      </c>
      <c r="C682" s="4">
        <v>122</v>
      </c>
      <c r="D682" s="5">
        <v>964</v>
      </c>
      <c r="E682" s="4">
        <v>176</v>
      </c>
      <c r="F682" s="6">
        <f t="shared" si="40"/>
        <v>169664</v>
      </c>
      <c r="G682" s="6">
        <f t="shared" si="41"/>
        <v>117608</v>
      </c>
      <c r="H682" s="3" t="str">
        <f t="shared" si="42"/>
        <v>November</v>
      </c>
      <c r="I682" s="7" t="str">
        <f t="shared" si="43"/>
        <v>Post-Monsoon</v>
      </c>
    </row>
    <row r="683" spans="1:9" x14ac:dyDescent="0.25">
      <c r="A683" s="16" t="s">
        <v>97</v>
      </c>
      <c r="B683" s="3" t="s">
        <v>31</v>
      </c>
      <c r="C683" s="4">
        <v>103</v>
      </c>
      <c r="D683" s="5">
        <v>1065</v>
      </c>
      <c r="E683" s="4">
        <v>92</v>
      </c>
      <c r="F683" s="6">
        <f t="shared" si="40"/>
        <v>97980</v>
      </c>
      <c r="G683" s="6">
        <f t="shared" si="41"/>
        <v>109695</v>
      </c>
      <c r="H683" s="3" t="str">
        <f t="shared" si="42"/>
        <v>November</v>
      </c>
      <c r="I683" s="7" t="str">
        <f t="shared" si="43"/>
        <v>Post-Monsoon</v>
      </c>
    </row>
    <row r="684" spans="1:9" x14ac:dyDescent="0.25">
      <c r="A684" s="16" t="s">
        <v>132</v>
      </c>
      <c r="B684" s="3" t="s">
        <v>24</v>
      </c>
      <c r="C684" s="4">
        <v>37</v>
      </c>
      <c r="D684" s="5">
        <v>754</v>
      </c>
      <c r="E684" s="4">
        <v>89</v>
      </c>
      <c r="F684" s="6">
        <f t="shared" si="40"/>
        <v>67106</v>
      </c>
      <c r="G684" s="6">
        <f t="shared" si="41"/>
        <v>27898</v>
      </c>
      <c r="H684" s="3" t="str">
        <f t="shared" si="42"/>
        <v>November</v>
      </c>
      <c r="I684" s="7" t="str">
        <f t="shared" si="43"/>
        <v>Post-Monsoon</v>
      </c>
    </row>
    <row r="685" spans="1:9" x14ac:dyDescent="0.25">
      <c r="A685" s="16" t="s">
        <v>143</v>
      </c>
      <c r="B685" s="3" t="s">
        <v>31</v>
      </c>
      <c r="C685" s="4">
        <v>80</v>
      </c>
      <c r="D685" s="5">
        <v>601</v>
      </c>
      <c r="E685" s="4">
        <v>47</v>
      </c>
      <c r="F685" s="6">
        <f t="shared" si="40"/>
        <v>28247</v>
      </c>
      <c r="G685" s="6">
        <f t="shared" si="41"/>
        <v>48080</v>
      </c>
      <c r="H685" s="3" t="str">
        <f t="shared" si="42"/>
        <v>November</v>
      </c>
      <c r="I685" s="7" t="str">
        <f t="shared" si="43"/>
        <v>Post-Monsoon</v>
      </c>
    </row>
    <row r="686" spans="1:9" x14ac:dyDescent="0.25">
      <c r="A686" s="16" t="s">
        <v>154</v>
      </c>
      <c r="B686" s="3" t="s">
        <v>22</v>
      </c>
      <c r="C686" s="4">
        <v>62</v>
      </c>
      <c r="D686" s="5">
        <v>821</v>
      </c>
      <c r="E686" s="4">
        <v>286</v>
      </c>
      <c r="F686" s="6">
        <f t="shared" si="40"/>
        <v>234806</v>
      </c>
      <c r="G686" s="6">
        <f t="shared" si="41"/>
        <v>50902</v>
      </c>
      <c r="H686" s="3" t="str">
        <f t="shared" si="42"/>
        <v>November</v>
      </c>
      <c r="I686" s="7" t="str">
        <f t="shared" si="43"/>
        <v>Post-Monsoon</v>
      </c>
    </row>
    <row r="687" spans="1:9" x14ac:dyDescent="0.25">
      <c r="A687" s="16" t="s">
        <v>178</v>
      </c>
      <c r="B687" s="3" t="s">
        <v>31</v>
      </c>
      <c r="C687" s="4">
        <v>125</v>
      </c>
      <c r="D687" s="5">
        <v>1331</v>
      </c>
      <c r="E687" s="4">
        <v>140</v>
      </c>
      <c r="F687" s="6">
        <f t="shared" si="40"/>
        <v>186340</v>
      </c>
      <c r="G687" s="6">
        <f t="shared" si="41"/>
        <v>166375</v>
      </c>
      <c r="H687" s="3" t="str">
        <f t="shared" si="42"/>
        <v>November</v>
      </c>
      <c r="I687" s="7" t="str">
        <f t="shared" si="43"/>
        <v>Post-Monsoon</v>
      </c>
    </row>
    <row r="688" spans="1:9" x14ac:dyDescent="0.25">
      <c r="A688" s="16" t="s">
        <v>29</v>
      </c>
      <c r="B688" s="3" t="s">
        <v>22</v>
      </c>
      <c r="C688" s="4">
        <v>199</v>
      </c>
      <c r="D688" s="5">
        <v>330</v>
      </c>
      <c r="E688" s="4">
        <v>264</v>
      </c>
      <c r="F688" s="6">
        <f t="shared" si="40"/>
        <v>87120</v>
      </c>
      <c r="G688" s="6">
        <f t="shared" si="41"/>
        <v>65670</v>
      </c>
      <c r="H688" s="3" t="str">
        <f t="shared" si="42"/>
        <v>November</v>
      </c>
      <c r="I688" s="7" t="str">
        <f t="shared" si="43"/>
        <v>Post-Monsoon</v>
      </c>
    </row>
    <row r="689" spans="1:9" x14ac:dyDescent="0.25">
      <c r="A689" s="16" t="s">
        <v>186</v>
      </c>
      <c r="B689" s="3" t="s">
        <v>26</v>
      </c>
      <c r="C689" s="4">
        <v>65</v>
      </c>
      <c r="D689" s="5">
        <v>425</v>
      </c>
      <c r="E689" s="4">
        <v>273</v>
      </c>
      <c r="F689" s="6">
        <f t="shared" si="40"/>
        <v>116025</v>
      </c>
      <c r="G689" s="6">
        <f t="shared" si="41"/>
        <v>27625</v>
      </c>
      <c r="H689" s="3" t="str">
        <f t="shared" si="42"/>
        <v>November</v>
      </c>
      <c r="I689" s="7" t="str">
        <f t="shared" si="43"/>
        <v>Post-Monsoon</v>
      </c>
    </row>
    <row r="690" spans="1:9" x14ac:dyDescent="0.25">
      <c r="A690" s="16" t="s">
        <v>187</v>
      </c>
      <c r="B690" s="3" t="s">
        <v>22</v>
      </c>
      <c r="C690" s="4">
        <v>148</v>
      </c>
      <c r="D690" s="5">
        <v>732</v>
      </c>
      <c r="E690" s="4">
        <v>297</v>
      </c>
      <c r="F690" s="6">
        <f t="shared" si="40"/>
        <v>217404</v>
      </c>
      <c r="G690" s="6">
        <f t="shared" si="41"/>
        <v>108336</v>
      </c>
      <c r="H690" s="3" t="str">
        <f t="shared" si="42"/>
        <v>November</v>
      </c>
      <c r="I690" s="7" t="str">
        <f t="shared" si="43"/>
        <v>Post-Monsoon</v>
      </c>
    </row>
    <row r="691" spans="1:9" x14ac:dyDescent="0.25">
      <c r="A691" s="16" t="s">
        <v>192</v>
      </c>
      <c r="B691" s="3" t="s">
        <v>19</v>
      </c>
      <c r="C691" s="4">
        <v>23</v>
      </c>
      <c r="D691" s="5">
        <v>569</v>
      </c>
      <c r="E691" s="4">
        <v>129</v>
      </c>
      <c r="F691" s="6">
        <f t="shared" si="40"/>
        <v>73401</v>
      </c>
      <c r="G691" s="6">
        <f t="shared" si="41"/>
        <v>13087</v>
      </c>
      <c r="H691" s="3" t="str">
        <f t="shared" si="42"/>
        <v>November</v>
      </c>
      <c r="I691" s="7" t="str">
        <f t="shared" si="43"/>
        <v>Post-Monsoon</v>
      </c>
    </row>
    <row r="692" spans="1:9" x14ac:dyDescent="0.25">
      <c r="A692" s="16" t="s">
        <v>202</v>
      </c>
      <c r="B692" s="3" t="s">
        <v>31</v>
      </c>
      <c r="C692" s="4">
        <v>48</v>
      </c>
      <c r="D692" s="5">
        <v>710</v>
      </c>
      <c r="E692" s="4">
        <v>296</v>
      </c>
      <c r="F692" s="6">
        <f t="shared" si="40"/>
        <v>210160</v>
      </c>
      <c r="G692" s="6">
        <f t="shared" si="41"/>
        <v>34080</v>
      </c>
      <c r="H692" s="3" t="str">
        <f t="shared" si="42"/>
        <v>November</v>
      </c>
      <c r="I692" s="7" t="str">
        <f t="shared" si="43"/>
        <v>Post-Monsoon</v>
      </c>
    </row>
    <row r="693" spans="1:9" x14ac:dyDescent="0.25">
      <c r="A693" s="16" t="s">
        <v>87</v>
      </c>
      <c r="B693" s="3" t="s">
        <v>19</v>
      </c>
      <c r="C693" s="4">
        <v>184</v>
      </c>
      <c r="D693" s="5">
        <v>897</v>
      </c>
      <c r="E693" s="4">
        <v>82</v>
      </c>
      <c r="F693" s="6">
        <f t="shared" si="40"/>
        <v>73554</v>
      </c>
      <c r="G693" s="6">
        <f t="shared" si="41"/>
        <v>165048</v>
      </c>
      <c r="H693" s="3" t="str">
        <f t="shared" si="42"/>
        <v>November</v>
      </c>
      <c r="I693" s="7" t="str">
        <f t="shared" si="43"/>
        <v>Post-Monsoon</v>
      </c>
    </row>
    <row r="694" spans="1:9" x14ac:dyDescent="0.25">
      <c r="A694" s="16" t="s">
        <v>87</v>
      </c>
      <c r="B694" s="3" t="s">
        <v>26</v>
      </c>
      <c r="C694" s="4">
        <v>80</v>
      </c>
      <c r="D694" s="5">
        <v>1432</v>
      </c>
      <c r="E694" s="4">
        <v>123</v>
      </c>
      <c r="F694" s="6">
        <f t="shared" si="40"/>
        <v>176136</v>
      </c>
      <c r="G694" s="6">
        <f t="shared" si="41"/>
        <v>114560</v>
      </c>
      <c r="H694" s="3" t="str">
        <f t="shared" si="42"/>
        <v>November</v>
      </c>
      <c r="I694" s="7" t="str">
        <f t="shared" si="43"/>
        <v>Post-Monsoon</v>
      </c>
    </row>
    <row r="695" spans="1:9" x14ac:dyDescent="0.25">
      <c r="A695" s="16" t="s">
        <v>215</v>
      </c>
      <c r="B695" s="3" t="s">
        <v>31</v>
      </c>
      <c r="C695" s="4">
        <v>25</v>
      </c>
      <c r="D695" s="5">
        <v>1411</v>
      </c>
      <c r="E695" s="4">
        <v>75</v>
      </c>
      <c r="F695" s="6">
        <f t="shared" si="40"/>
        <v>105825</v>
      </c>
      <c r="G695" s="6">
        <f t="shared" si="41"/>
        <v>35275</v>
      </c>
      <c r="H695" s="3" t="str">
        <f t="shared" si="42"/>
        <v>November</v>
      </c>
      <c r="I695" s="7" t="str">
        <f t="shared" si="43"/>
        <v>Post-Monsoon</v>
      </c>
    </row>
    <row r="696" spans="1:9" x14ac:dyDescent="0.25">
      <c r="A696" s="16" t="s">
        <v>215</v>
      </c>
      <c r="B696" s="3" t="s">
        <v>24</v>
      </c>
      <c r="C696" s="4">
        <v>122</v>
      </c>
      <c r="D696" s="5">
        <v>1490</v>
      </c>
      <c r="E696" s="4">
        <v>80</v>
      </c>
      <c r="F696" s="6">
        <f t="shared" si="40"/>
        <v>119200</v>
      </c>
      <c r="G696" s="6">
        <f t="shared" si="41"/>
        <v>181780</v>
      </c>
      <c r="H696" s="3" t="str">
        <f t="shared" si="42"/>
        <v>November</v>
      </c>
      <c r="I696" s="7" t="str">
        <f t="shared" si="43"/>
        <v>Post-Monsoon</v>
      </c>
    </row>
    <row r="697" spans="1:9" x14ac:dyDescent="0.25">
      <c r="A697" s="16" t="s">
        <v>228</v>
      </c>
      <c r="B697" s="3" t="s">
        <v>24</v>
      </c>
      <c r="C697" s="4">
        <v>31</v>
      </c>
      <c r="D697" s="5">
        <v>930</v>
      </c>
      <c r="E697" s="4">
        <v>33</v>
      </c>
      <c r="F697" s="6">
        <f t="shared" si="40"/>
        <v>30690</v>
      </c>
      <c r="G697" s="6">
        <f t="shared" si="41"/>
        <v>28830</v>
      </c>
      <c r="H697" s="3" t="str">
        <f t="shared" si="42"/>
        <v>November</v>
      </c>
      <c r="I697" s="7" t="str">
        <f t="shared" si="43"/>
        <v>Post-Monsoon</v>
      </c>
    </row>
    <row r="698" spans="1:9" x14ac:dyDescent="0.25">
      <c r="A698" s="16" t="s">
        <v>62</v>
      </c>
      <c r="B698" s="3" t="s">
        <v>31</v>
      </c>
      <c r="C698" s="4">
        <v>123</v>
      </c>
      <c r="D698" s="5">
        <v>1327</v>
      </c>
      <c r="E698" s="4">
        <v>60</v>
      </c>
      <c r="F698" s="6">
        <f t="shared" si="40"/>
        <v>79620</v>
      </c>
      <c r="G698" s="6">
        <f t="shared" si="41"/>
        <v>163221</v>
      </c>
      <c r="H698" s="3" t="str">
        <f t="shared" si="42"/>
        <v>November</v>
      </c>
      <c r="I698" s="7" t="str">
        <f t="shared" si="43"/>
        <v>Post-Monsoon</v>
      </c>
    </row>
    <row r="699" spans="1:9" x14ac:dyDescent="0.25">
      <c r="A699" s="16" t="s">
        <v>97</v>
      </c>
      <c r="B699" s="3" t="s">
        <v>26</v>
      </c>
      <c r="C699" s="4">
        <v>192</v>
      </c>
      <c r="D699" s="5">
        <v>1331</v>
      </c>
      <c r="E699" s="4">
        <v>138</v>
      </c>
      <c r="F699" s="6">
        <f t="shared" si="40"/>
        <v>183678</v>
      </c>
      <c r="G699" s="6">
        <f t="shared" si="41"/>
        <v>255552</v>
      </c>
      <c r="H699" s="3" t="str">
        <f t="shared" si="42"/>
        <v>November</v>
      </c>
      <c r="I699" s="7" t="str">
        <f t="shared" si="43"/>
        <v>Post-Monsoon</v>
      </c>
    </row>
    <row r="700" spans="1:9" x14ac:dyDescent="0.25">
      <c r="A700" s="16" t="s">
        <v>114</v>
      </c>
      <c r="B700" s="3" t="s">
        <v>24</v>
      </c>
      <c r="C700" s="4">
        <v>194</v>
      </c>
      <c r="D700" s="5">
        <v>974</v>
      </c>
      <c r="E700" s="4">
        <v>256</v>
      </c>
      <c r="F700" s="6">
        <f t="shared" si="40"/>
        <v>249344</v>
      </c>
      <c r="G700" s="6">
        <f t="shared" si="41"/>
        <v>188956</v>
      </c>
      <c r="H700" s="3" t="str">
        <f t="shared" si="42"/>
        <v>November</v>
      </c>
      <c r="I700" s="7" t="str">
        <f t="shared" si="43"/>
        <v>Post-Monsoon</v>
      </c>
    </row>
    <row r="701" spans="1:9" x14ac:dyDescent="0.25">
      <c r="A701" s="16" t="s">
        <v>239</v>
      </c>
      <c r="B701" s="3" t="s">
        <v>26</v>
      </c>
      <c r="C701" s="4">
        <v>152</v>
      </c>
      <c r="D701" s="5">
        <v>863</v>
      </c>
      <c r="E701" s="4">
        <v>124</v>
      </c>
      <c r="F701" s="6">
        <f t="shared" si="40"/>
        <v>107012</v>
      </c>
      <c r="G701" s="6">
        <f t="shared" si="41"/>
        <v>131176</v>
      </c>
      <c r="H701" s="3" t="str">
        <f t="shared" si="42"/>
        <v>November</v>
      </c>
      <c r="I701" s="7" t="str">
        <f t="shared" si="43"/>
        <v>Post-Monsoon</v>
      </c>
    </row>
    <row r="702" spans="1:9" x14ac:dyDescent="0.25">
      <c r="A702" s="16" t="s">
        <v>20</v>
      </c>
      <c r="B702" s="3" t="s">
        <v>26</v>
      </c>
      <c r="C702" s="4">
        <v>65</v>
      </c>
      <c r="D702" s="5">
        <v>328</v>
      </c>
      <c r="E702" s="4">
        <v>202</v>
      </c>
      <c r="F702" s="6">
        <f t="shared" si="40"/>
        <v>66256</v>
      </c>
      <c r="G702" s="6">
        <f t="shared" si="41"/>
        <v>21320</v>
      </c>
      <c r="H702" s="3" t="str">
        <f t="shared" si="42"/>
        <v>November</v>
      </c>
      <c r="I702" s="7" t="str">
        <f t="shared" si="43"/>
        <v>Post-Monsoon</v>
      </c>
    </row>
    <row r="703" spans="1:9" x14ac:dyDescent="0.25">
      <c r="A703" s="16" t="s">
        <v>94</v>
      </c>
      <c r="B703" s="3" t="s">
        <v>31</v>
      </c>
      <c r="C703" s="4">
        <v>165</v>
      </c>
      <c r="D703" s="5">
        <v>684</v>
      </c>
      <c r="E703" s="4">
        <v>263</v>
      </c>
      <c r="F703" s="6">
        <f t="shared" si="40"/>
        <v>179892</v>
      </c>
      <c r="G703" s="6">
        <f t="shared" si="41"/>
        <v>112860</v>
      </c>
      <c r="H703" s="3" t="str">
        <f t="shared" si="42"/>
        <v>November</v>
      </c>
      <c r="I703" s="7" t="str">
        <f t="shared" si="43"/>
        <v>Post-Monsoon</v>
      </c>
    </row>
    <row r="704" spans="1:9" x14ac:dyDescent="0.25">
      <c r="A704" s="16" t="s">
        <v>132</v>
      </c>
      <c r="B704" s="3" t="s">
        <v>22</v>
      </c>
      <c r="C704" s="4">
        <v>69</v>
      </c>
      <c r="D704" s="5">
        <v>433</v>
      </c>
      <c r="E704" s="4">
        <v>80</v>
      </c>
      <c r="F704" s="6">
        <f t="shared" si="40"/>
        <v>34640</v>
      </c>
      <c r="G704" s="6">
        <f t="shared" si="41"/>
        <v>29877</v>
      </c>
      <c r="H704" s="3" t="str">
        <f t="shared" si="42"/>
        <v>November</v>
      </c>
      <c r="I704" s="7" t="str">
        <f t="shared" si="43"/>
        <v>Post-Monsoon</v>
      </c>
    </row>
    <row r="705" spans="1:9" x14ac:dyDescent="0.25">
      <c r="A705" s="16" t="s">
        <v>62</v>
      </c>
      <c r="B705" s="3" t="s">
        <v>19</v>
      </c>
      <c r="C705" s="4">
        <v>47</v>
      </c>
      <c r="D705" s="5">
        <v>1136</v>
      </c>
      <c r="E705" s="4">
        <v>164</v>
      </c>
      <c r="F705" s="6">
        <f t="shared" si="40"/>
        <v>186304</v>
      </c>
      <c r="G705" s="6">
        <f t="shared" si="41"/>
        <v>53392</v>
      </c>
      <c r="H705" s="3" t="str">
        <f t="shared" si="42"/>
        <v>November</v>
      </c>
      <c r="I705" s="7" t="str">
        <f t="shared" si="43"/>
        <v>Post-Monsoon</v>
      </c>
    </row>
    <row r="706" spans="1:9" x14ac:dyDescent="0.25">
      <c r="A706" s="16" t="s">
        <v>228</v>
      </c>
      <c r="B706" s="3" t="s">
        <v>19</v>
      </c>
      <c r="C706" s="4">
        <v>97</v>
      </c>
      <c r="D706" s="5">
        <v>1052</v>
      </c>
      <c r="E706" s="4">
        <v>209</v>
      </c>
      <c r="F706" s="6">
        <f t="shared" ref="F706:F769" si="44">E706 * D706</f>
        <v>219868</v>
      </c>
      <c r="G706" s="6">
        <f t="shared" ref="G706:G769" si="45">C706 * D706</f>
        <v>102044</v>
      </c>
      <c r="H706" s="3" t="str">
        <f t="shared" ref="H706:H769" si="46">TEXT(A706, "mmmm")</f>
        <v>November</v>
      </c>
      <c r="I706" s="7" t="str">
        <f t="shared" ref="I706:I769" si="47">IF(OR(MONTH(A706)=3, MONTH(A706)=4, MONTH(A706)=5), "Summer", IF(OR(MONTH(A706)=6, MONTH(A706)=7, MONTH(A706)=8, MONTH(A706)=9), "Monsoon", IF(OR(MONTH(A706)=10, MONTH(A706)=11), "Post-Monsoon","Winter")))</f>
        <v>Post-Monsoon</v>
      </c>
    </row>
    <row r="707" spans="1:9" x14ac:dyDescent="0.25">
      <c r="A707" s="16" t="s">
        <v>259</v>
      </c>
      <c r="B707" s="3" t="s">
        <v>24</v>
      </c>
      <c r="C707" s="4">
        <v>42</v>
      </c>
      <c r="D707" s="5">
        <v>1040</v>
      </c>
      <c r="E707" s="4">
        <v>217</v>
      </c>
      <c r="F707" s="6">
        <f t="shared" si="44"/>
        <v>225680</v>
      </c>
      <c r="G707" s="6">
        <f t="shared" si="45"/>
        <v>43680</v>
      </c>
      <c r="H707" s="3" t="str">
        <f t="shared" si="46"/>
        <v>November</v>
      </c>
      <c r="I707" s="7" t="str">
        <f t="shared" si="47"/>
        <v>Post-Monsoon</v>
      </c>
    </row>
    <row r="708" spans="1:9" x14ac:dyDescent="0.25">
      <c r="A708" s="16" t="s">
        <v>87</v>
      </c>
      <c r="B708" s="3" t="s">
        <v>26</v>
      </c>
      <c r="C708" s="4">
        <v>28</v>
      </c>
      <c r="D708" s="5">
        <v>478</v>
      </c>
      <c r="E708" s="4">
        <v>224</v>
      </c>
      <c r="F708" s="6">
        <f t="shared" si="44"/>
        <v>107072</v>
      </c>
      <c r="G708" s="6">
        <f t="shared" si="45"/>
        <v>13384</v>
      </c>
      <c r="H708" s="3" t="str">
        <f t="shared" si="46"/>
        <v>November</v>
      </c>
      <c r="I708" s="7" t="str">
        <f t="shared" si="47"/>
        <v>Post-Monsoon</v>
      </c>
    </row>
    <row r="709" spans="1:9" x14ac:dyDescent="0.25">
      <c r="A709" s="16" t="s">
        <v>266</v>
      </c>
      <c r="B709" s="3" t="s">
        <v>31</v>
      </c>
      <c r="C709" s="4">
        <v>192</v>
      </c>
      <c r="D709" s="5">
        <v>398</v>
      </c>
      <c r="E709" s="4">
        <v>39</v>
      </c>
      <c r="F709" s="6">
        <f t="shared" si="44"/>
        <v>15522</v>
      </c>
      <c r="G709" s="6">
        <f t="shared" si="45"/>
        <v>76416</v>
      </c>
      <c r="H709" s="3" t="str">
        <f t="shared" si="46"/>
        <v>November</v>
      </c>
      <c r="I709" s="7" t="str">
        <f t="shared" si="47"/>
        <v>Post-Monsoon</v>
      </c>
    </row>
    <row r="710" spans="1:9" x14ac:dyDescent="0.25">
      <c r="A710" s="16" t="s">
        <v>29</v>
      </c>
      <c r="B710" s="3" t="s">
        <v>31</v>
      </c>
      <c r="C710" s="4">
        <v>24</v>
      </c>
      <c r="D710" s="5">
        <v>271</v>
      </c>
      <c r="E710" s="4">
        <v>88</v>
      </c>
      <c r="F710" s="6">
        <f t="shared" si="44"/>
        <v>23848</v>
      </c>
      <c r="G710" s="6">
        <f t="shared" si="45"/>
        <v>6504</v>
      </c>
      <c r="H710" s="3" t="str">
        <f t="shared" si="46"/>
        <v>November</v>
      </c>
      <c r="I710" s="7" t="str">
        <f t="shared" si="47"/>
        <v>Post-Monsoon</v>
      </c>
    </row>
    <row r="711" spans="1:9" x14ac:dyDescent="0.25">
      <c r="A711" s="16" t="s">
        <v>294</v>
      </c>
      <c r="B711" s="3" t="s">
        <v>22</v>
      </c>
      <c r="C711" s="4">
        <v>47</v>
      </c>
      <c r="D711" s="5">
        <v>813</v>
      </c>
      <c r="E711" s="4">
        <v>43</v>
      </c>
      <c r="F711" s="6">
        <f t="shared" si="44"/>
        <v>34959</v>
      </c>
      <c r="G711" s="6">
        <f t="shared" si="45"/>
        <v>38211</v>
      </c>
      <c r="H711" s="3" t="str">
        <f t="shared" si="46"/>
        <v>November</v>
      </c>
      <c r="I711" s="7" t="str">
        <f t="shared" si="47"/>
        <v>Post-Monsoon</v>
      </c>
    </row>
    <row r="712" spans="1:9" x14ac:dyDescent="0.25">
      <c r="A712" s="16" t="s">
        <v>99</v>
      </c>
      <c r="B712" s="3" t="s">
        <v>31</v>
      </c>
      <c r="C712" s="4">
        <v>152</v>
      </c>
      <c r="D712" s="5">
        <v>264</v>
      </c>
      <c r="E712" s="4">
        <v>242</v>
      </c>
      <c r="F712" s="6">
        <f t="shared" si="44"/>
        <v>63888</v>
      </c>
      <c r="G712" s="6">
        <f t="shared" si="45"/>
        <v>40128</v>
      </c>
      <c r="H712" s="3" t="str">
        <f t="shared" si="46"/>
        <v>November</v>
      </c>
      <c r="I712" s="7" t="str">
        <f t="shared" si="47"/>
        <v>Post-Monsoon</v>
      </c>
    </row>
    <row r="713" spans="1:9" x14ac:dyDescent="0.25">
      <c r="A713" s="16" t="s">
        <v>20</v>
      </c>
      <c r="B713" s="3" t="s">
        <v>24</v>
      </c>
      <c r="C713" s="4">
        <v>69</v>
      </c>
      <c r="D713" s="5">
        <v>371</v>
      </c>
      <c r="E713" s="4">
        <v>90</v>
      </c>
      <c r="F713" s="6">
        <f t="shared" si="44"/>
        <v>33390</v>
      </c>
      <c r="G713" s="6">
        <f t="shared" si="45"/>
        <v>25599</v>
      </c>
      <c r="H713" s="3" t="str">
        <f t="shared" si="46"/>
        <v>November</v>
      </c>
      <c r="I713" s="7" t="str">
        <f t="shared" si="47"/>
        <v>Post-Monsoon</v>
      </c>
    </row>
    <row r="714" spans="1:9" x14ac:dyDescent="0.25">
      <c r="A714" s="16" t="s">
        <v>87</v>
      </c>
      <c r="B714" s="3" t="s">
        <v>24</v>
      </c>
      <c r="C714" s="4">
        <v>11</v>
      </c>
      <c r="D714" s="5">
        <v>351</v>
      </c>
      <c r="E714" s="4">
        <v>150</v>
      </c>
      <c r="F714" s="6">
        <f t="shared" si="44"/>
        <v>52650</v>
      </c>
      <c r="G714" s="6">
        <f t="shared" si="45"/>
        <v>3861</v>
      </c>
      <c r="H714" s="3" t="str">
        <f t="shared" si="46"/>
        <v>November</v>
      </c>
      <c r="I714" s="7" t="str">
        <f t="shared" si="47"/>
        <v>Post-Monsoon</v>
      </c>
    </row>
    <row r="715" spans="1:9" x14ac:dyDescent="0.25">
      <c r="A715" s="16" t="s">
        <v>99</v>
      </c>
      <c r="B715" s="3" t="s">
        <v>19</v>
      </c>
      <c r="C715" s="4">
        <v>72</v>
      </c>
      <c r="D715" s="5">
        <v>1004</v>
      </c>
      <c r="E715" s="4">
        <v>163</v>
      </c>
      <c r="F715" s="6">
        <f t="shared" si="44"/>
        <v>163652</v>
      </c>
      <c r="G715" s="6">
        <f t="shared" si="45"/>
        <v>72288</v>
      </c>
      <c r="H715" s="3" t="str">
        <f t="shared" si="46"/>
        <v>November</v>
      </c>
      <c r="I715" s="7" t="str">
        <f t="shared" si="47"/>
        <v>Post-Monsoon</v>
      </c>
    </row>
    <row r="716" spans="1:9" x14ac:dyDescent="0.25">
      <c r="A716" s="16" t="s">
        <v>143</v>
      </c>
      <c r="B716" s="3" t="s">
        <v>19</v>
      </c>
      <c r="C716" s="4">
        <v>30</v>
      </c>
      <c r="D716" s="5">
        <v>1343</v>
      </c>
      <c r="E716" s="4">
        <v>270</v>
      </c>
      <c r="F716" s="6">
        <f t="shared" si="44"/>
        <v>362610</v>
      </c>
      <c r="G716" s="6">
        <f t="shared" si="45"/>
        <v>40290</v>
      </c>
      <c r="H716" s="3" t="str">
        <f t="shared" si="46"/>
        <v>November</v>
      </c>
      <c r="I716" s="7" t="str">
        <f t="shared" si="47"/>
        <v>Post-Monsoon</v>
      </c>
    </row>
    <row r="717" spans="1:9" x14ac:dyDescent="0.25">
      <c r="A717" s="16" t="s">
        <v>112</v>
      </c>
      <c r="B717" s="3" t="s">
        <v>24</v>
      </c>
      <c r="C717" s="4">
        <v>144</v>
      </c>
      <c r="D717" s="5">
        <v>1341</v>
      </c>
      <c r="E717" s="4">
        <v>210</v>
      </c>
      <c r="F717" s="6">
        <f t="shared" si="44"/>
        <v>281610</v>
      </c>
      <c r="G717" s="6">
        <f t="shared" si="45"/>
        <v>193104</v>
      </c>
      <c r="H717" s="3" t="str">
        <f t="shared" si="46"/>
        <v>November</v>
      </c>
      <c r="I717" s="7" t="str">
        <f t="shared" si="47"/>
        <v>Post-Monsoon</v>
      </c>
    </row>
    <row r="718" spans="1:9" x14ac:dyDescent="0.25">
      <c r="A718" s="16" t="s">
        <v>187</v>
      </c>
      <c r="B718" s="3" t="s">
        <v>26</v>
      </c>
      <c r="C718" s="4">
        <v>81</v>
      </c>
      <c r="D718" s="5">
        <v>895</v>
      </c>
      <c r="E718" s="4">
        <v>66</v>
      </c>
      <c r="F718" s="6">
        <f t="shared" si="44"/>
        <v>59070</v>
      </c>
      <c r="G718" s="6">
        <f t="shared" si="45"/>
        <v>72495</v>
      </c>
      <c r="H718" s="3" t="str">
        <f t="shared" si="46"/>
        <v>November</v>
      </c>
      <c r="I718" s="7" t="str">
        <f t="shared" si="47"/>
        <v>Post-Monsoon</v>
      </c>
    </row>
    <row r="719" spans="1:9" x14ac:dyDescent="0.25">
      <c r="A719" s="16" t="s">
        <v>29</v>
      </c>
      <c r="B719" s="3" t="s">
        <v>19</v>
      </c>
      <c r="C719" s="4">
        <v>102</v>
      </c>
      <c r="D719" s="5">
        <v>1031</v>
      </c>
      <c r="E719" s="4">
        <v>21</v>
      </c>
      <c r="F719" s="6">
        <f t="shared" si="44"/>
        <v>21651</v>
      </c>
      <c r="G719" s="6">
        <f t="shared" si="45"/>
        <v>105162</v>
      </c>
      <c r="H719" s="3" t="str">
        <f t="shared" si="46"/>
        <v>November</v>
      </c>
      <c r="I719" s="7" t="str">
        <f t="shared" si="47"/>
        <v>Post-Monsoon</v>
      </c>
    </row>
    <row r="720" spans="1:9" x14ac:dyDescent="0.25">
      <c r="A720" s="16" t="s">
        <v>143</v>
      </c>
      <c r="B720" s="3" t="s">
        <v>24</v>
      </c>
      <c r="C720" s="4">
        <v>103</v>
      </c>
      <c r="D720" s="5">
        <v>1448</v>
      </c>
      <c r="E720" s="4">
        <v>47</v>
      </c>
      <c r="F720" s="6">
        <f t="shared" si="44"/>
        <v>68056</v>
      </c>
      <c r="G720" s="6">
        <f t="shared" si="45"/>
        <v>149144</v>
      </c>
      <c r="H720" s="3" t="str">
        <f t="shared" si="46"/>
        <v>November</v>
      </c>
      <c r="I720" s="7" t="str">
        <f t="shared" si="47"/>
        <v>Post-Monsoon</v>
      </c>
    </row>
    <row r="721" spans="1:9" x14ac:dyDescent="0.25">
      <c r="A721" s="16" t="s">
        <v>202</v>
      </c>
      <c r="B721" s="3" t="s">
        <v>31</v>
      </c>
      <c r="C721" s="4">
        <v>144</v>
      </c>
      <c r="D721" s="5">
        <v>992</v>
      </c>
      <c r="E721" s="4">
        <v>40</v>
      </c>
      <c r="F721" s="6">
        <f t="shared" si="44"/>
        <v>39680</v>
      </c>
      <c r="G721" s="6">
        <f t="shared" si="45"/>
        <v>142848</v>
      </c>
      <c r="H721" s="3" t="str">
        <f t="shared" si="46"/>
        <v>November</v>
      </c>
      <c r="I721" s="7" t="str">
        <f t="shared" si="47"/>
        <v>Post-Monsoon</v>
      </c>
    </row>
    <row r="722" spans="1:9" x14ac:dyDescent="0.25">
      <c r="A722" s="16" t="s">
        <v>97</v>
      </c>
      <c r="B722" s="3" t="s">
        <v>24</v>
      </c>
      <c r="C722" s="4">
        <v>57</v>
      </c>
      <c r="D722" s="5">
        <v>1441</v>
      </c>
      <c r="E722" s="4">
        <v>298</v>
      </c>
      <c r="F722" s="6">
        <f t="shared" si="44"/>
        <v>429418</v>
      </c>
      <c r="G722" s="6">
        <f t="shared" si="45"/>
        <v>82137</v>
      </c>
      <c r="H722" s="3" t="str">
        <f t="shared" si="46"/>
        <v>November</v>
      </c>
      <c r="I722" s="7" t="str">
        <f t="shared" si="47"/>
        <v>Post-Monsoon</v>
      </c>
    </row>
    <row r="723" spans="1:9" x14ac:dyDescent="0.25">
      <c r="A723" s="16" t="s">
        <v>239</v>
      </c>
      <c r="B723" s="3" t="s">
        <v>24</v>
      </c>
      <c r="C723" s="4">
        <v>128</v>
      </c>
      <c r="D723" s="5">
        <v>1071</v>
      </c>
      <c r="E723" s="4">
        <v>206</v>
      </c>
      <c r="F723" s="6">
        <f t="shared" si="44"/>
        <v>220626</v>
      </c>
      <c r="G723" s="6">
        <f t="shared" si="45"/>
        <v>137088</v>
      </c>
      <c r="H723" s="3" t="str">
        <f t="shared" si="46"/>
        <v>November</v>
      </c>
      <c r="I723" s="7" t="str">
        <f t="shared" si="47"/>
        <v>Post-Monsoon</v>
      </c>
    </row>
    <row r="724" spans="1:9" x14ac:dyDescent="0.25">
      <c r="A724" s="16" t="s">
        <v>319</v>
      </c>
      <c r="B724" s="3" t="s">
        <v>19</v>
      </c>
      <c r="C724" s="4">
        <v>114</v>
      </c>
      <c r="D724" s="5">
        <v>1240</v>
      </c>
      <c r="E724" s="4">
        <v>275</v>
      </c>
      <c r="F724" s="6">
        <f t="shared" si="44"/>
        <v>341000</v>
      </c>
      <c r="G724" s="6">
        <f t="shared" si="45"/>
        <v>141360</v>
      </c>
      <c r="H724" s="3" t="str">
        <f t="shared" si="46"/>
        <v>November</v>
      </c>
      <c r="I724" s="7" t="str">
        <f t="shared" si="47"/>
        <v>Post-Monsoon</v>
      </c>
    </row>
    <row r="725" spans="1:9" x14ac:dyDescent="0.25">
      <c r="A725" s="16" t="s">
        <v>239</v>
      </c>
      <c r="B725" s="3" t="s">
        <v>22</v>
      </c>
      <c r="C725" s="4">
        <v>144</v>
      </c>
      <c r="D725" s="5">
        <v>1228</v>
      </c>
      <c r="E725" s="4">
        <v>169</v>
      </c>
      <c r="F725" s="6">
        <f t="shared" si="44"/>
        <v>207532</v>
      </c>
      <c r="G725" s="6">
        <f t="shared" si="45"/>
        <v>176832</v>
      </c>
      <c r="H725" s="3" t="str">
        <f t="shared" si="46"/>
        <v>November</v>
      </c>
      <c r="I725" s="7" t="str">
        <f t="shared" si="47"/>
        <v>Post-Monsoon</v>
      </c>
    </row>
    <row r="726" spans="1:9" x14ac:dyDescent="0.25">
      <c r="A726" s="16" t="s">
        <v>98</v>
      </c>
      <c r="B726" s="3" t="s">
        <v>26</v>
      </c>
      <c r="C726" s="4">
        <v>194</v>
      </c>
      <c r="D726" s="5">
        <v>1070</v>
      </c>
      <c r="E726" s="4">
        <v>37</v>
      </c>
      <c r="F726" s="6">
        <f t="shared" si="44"/>
        <v>39590</v>
      </c>
      <c r="G726" s="6">
        <f t="shared" si="45"/>
        <v>207580</v>
      </c>
      <c r="H726" s="3" t="str">
        <f t="shared" si="46"/>
        <v>November</v>
      </c>
      <c r="I726" s="7" t="str">
        <f t="shared" si="47"/>
        <v>Post-Monsoon</v>
      </c>
    </row>
    <row r="727" spans="1:9" x14ac:dyDescent="0.25">
      <c r="A727" s="16" t="s">
        <v>259</v>
      </c>
      <c r="B727" s="3" t="s">
        <v>26</v>
      </c>
      <c r="C727" s="4">
        <v>66</v>
      </c>
      <c r="D727" s="5">
        <v>1081</v>
      </c>
      <c r="E727" s="4">
        <v>57</v>
      </c>
      <c r="F727" s="6">
        <f t="shared" si="44"/>
        <v>61617</v>
      </c>
      <c r="G727" s="6">
        <f t="shared" si="45"/>
        <v>71346</v>
      </c>
      <c r="H727" s="3" t="str">
        <f t="shared" si="46"/>
        <v>November</v>
      </c>
      <c r="I727" s="7" t="str">
        <f t="shared" si="47"/>
        <v>Post-Monsoon</v>
      </c>
    </row>
    <row r="728" spans="1:9" x14ac:dyDescent="0.25">
      <c r="A728" s="16" t="s">
        <v>239</v>
      </c>
      <c r="B728" s="3" t="s">
        <v>19</v>
      </c>
      <c r="C728" s="4">
        <v>122</v>
      </c>
      <c r="D728" s="5">
        <v>1004</v>
      </c>
      <c r="E728" s="4">
        <v>239</v>
      </c>
      <c r="F728" s="6">
        <f t="shared" si="44"/>
        <v>239956</v>
      </c>
      <c r="G728" s="6">
        <f t="shared" si="45"/>
        <v>122488</v>
      </c>
      <c r="H728" s="3" t="str">
        <f t="shared" si="46"/>
        <v>November</v>
      </c>
      <c r="I728" s="7" t="str">
        <f t="shared" si="47"/>
        <v>Post-Monsoon</v>
      </c>
    </row>
    <row r="729" spans="1:9" x14ac:dyDescent="0.25">
      <c r="A729" s="16" t="s">
        <v>112</v>
      </c>
      <c r="B729" s="3" t="s">
        <v>31</v>
      </c>
      <c r="C729" s="4">
        <v>115</v>
      </c>
      <c r="D729" s="5">
        <v>691</v>
      </c>
      <c r="E729" s="4">
        <v>86</v>
      </c>
      <c r="F729" s="6">
        <f t="shared" si="44"/>
        <v>59426</v>
      </c>
      <c r="G729" s="6">
        <f t="shared" si="45"/>
        <v>79465</v>
      </c>
      <c r="H729" s="3" t="str">
        <f t="shared" si="46"/>
        <v>November</v>
      </c>
      <c r="I729" s="7" t="str">
        <f t="shared" si="47"/>
        <v>Post-Monsoon</v>
      </c>
    </row>
    <row r="730" spans="1:9" x14ac:dyDescent="0.25">
      <c r="A730" s="16" t="s">
        <v>94</v>
      </c>
      <c r="B730" s="3" t="s">
        <v>26</v>
      </c>
      <c r="C730" s="4">
        <v>127</v>
      </c>
      <c r="D730" s="5">
        <v>201</v>
      </c>
      <c r="E730" s="4">
        <v>237</v>
      </c>
      <c r="F730" s="6">
        <f t="shared" si="44"/>
        <v>47637</v>
      </c>
      <c r="G730" s="6">
        <f t="shared" si="45"/>
        <v>25527</v>
      </c>
      <c r="H730" s="3" t="str">
        <f t="shared" si="46"/>
        <v>November</v>
      </c>
      <c r="I730" s="7" t="str">
        <f t="shared" si="47"/>
        <v>Post-Monsoon</v>
      </c>
    </row>
    <row r="731" spans="1:9" x14ac:dyDescent="0.25">
      <c r="A731" s="16" t="s">
        <v>94</v>
      </c>
      <c r="B731" s="3" t="s">
        <v>31</v>
      </c>
      <c r="C731" s="4">
        <v>198</v>
      </c>
      <c r="D731" s="5">
        <v>581</v>
      </c>
      <c r="E731" s="4">
        <v>109</v>
      </c>
      <c r="F731" s="6">
        <f t="shared" si="44"/>
        <v>63329</v>
      </c>
      <c r="G731" s="6">
        <f t="shared" si="45"/>
        <v>115038</v>
      </c>
      <c r="H731" s="3" t="str">
        <f t="shared" si="46"/>
        <v>November</v>
      </c>
      <c r="I731" s="7" t="str">
        <f t="shared" si="47"/>
        <v>Post-Monsoon</v>
      </c>
    </row>
    <row r="732" spans="1:9" x14ac:dyDescent="0.25">
      <c r="A732" s="16" t="s">
        <v>154</v>
      </c>
      <c r="B732" s="3" t="s">
        <v>26</v>
      </c>
      <c r="C732" s="4">
        <v>96</v>
      </c>
      <c r="D732" s="5">
        <v>1425</v>
      </c>
      <c r="E732" s="4">
        <v>38</v>
      </c>
      <c r="F732" s="6">
        <f t="shared" si="44"/>
        <v>54150</v>
      </c>
      <c r="G732" s="6">
        <f t="shared" si="45"/>
        <v>136800</v>
      </c>
      <c r="H732" s="3" t="str">
        <f t="shared" si="46"/>
        <v>November</v>
      </c>
      <c r="I732" s="7" t="str">
        <f t="shared" si="47"/>
        <v>Post-Monsoon</v>
      </c>
    </row>
    <row r="733" spans="1:9" x14ac:dyDescent="0.25">
      <c r="A733" s="16" t="s">
        <v>228</v>
      </c>
      <c r="B733" s="3" t="s">
        <v>19</v>
      </c>
      <c r="C733" s="4">
        <v>97</v>
      </c>
      <c r="D733" s="5">
        <v>832</v>
      </c>
      <c r="E733" s="4">
        <v>144</v>
      </c>
      <c r="F733" s="6">
        <f t="shared" si="44"/>
        <v>119808</v>
      </c>
      <c r="G733" s="6">
        <f t="shared" si="45"/>
        <v>80704</v>
      </c>
      <c r="H733" s="3" t="str">
        <f t="shared" si="46"/>
        <v>November</v>
      </c>
      <c r="I733" s="7" t="str">
        <f t="shared" si="47"/>
        <v>Post-Monsoon</v>
      </c>
    </row>
    <row r="734" spans="1:9" x14ac:dyDescent="0.25">
      <c r="A734" s="16" t="s">
        <v>154</v>
      </c>
      <c r="B734" s="3" t="s">
        <v>31</v>
      </c>
      <c r="C734" s="4">
        <v>58</v>
      </c>
      <c r="D734" s="5">
        <v>722</v>
      </c>
      <c r="E734" s="4">
        <v>147</v>
      </c>
      <c r="F734" s="6">
        <f t="shared" si="44"/>
        <v>106134</v>
      </c>
      <c r="G734" s="6">
        <f t="shared" si="45"/>
        <v>41876</v>
      </c>
      <c r="H734" s="3" t="str">
        <f t="shared" si="46"/>
        <v>November</v>
      </c>
      <c r="I734" s="7" t="str">
        <f t="shared" si="47"/>
        <v>Post-Monsoon</v>
      </c>
    </row>
    <row r="735" spans="1:9" x14ac:dyDescent="0.25">
      <c r="A735" s="16" t="s">
        <v>112</v>
      </c>
      <c r="B735" s="3" t="s">
        <v>22</v>
      </c>
      <c r="C735" s="4">
        <v>55</v>
      </c>
      <c r="D735" s="5">
        <v>1388</v>
      </c>
      <c r="E735" s="4">
        <v>218</v>
      </c>
      <c r="F735" s="6">
        <f t="shared" si="44"/>
        <v>302584</v>
      </c>
      <c r="G735" s="6">
        <f t="shared" si="45"/>
        <v>76340</v>
      </c>
      <c r="H735" s="3" t="str">
        <f t="shared" si="46"/>
        <v>November</v>
      </c>
      <c r="I735" s="7" t="str">
        <f t="shared" si="47"/>
        <v>Post-Monsoon</v>
      </c>
    </row>
    <row r="736" spans="1:9" x14ac:dyDescent="0.25">
      <c r="A736" s="16" t="s">
        <v>340</v>
      </c>
      <c r="B736" s="3" t="s">
        <v>31</v>
      </c>
      <c r="C736" s="4">
        <v>69</v>
      </c>
      <c r="D736" s="5">
        <v>851</v>
      </c>
      <c r="E736" s="4">
        <v>222</v>
      </c>
      <c r="F736" s="6">
        <f t="shared" si="44"/>
        <v>188922</v>
      </c>
      <c r="G736" s="6">
        <f t="shared" si="45"/>
        <v>58719</v>
      </c>
      <c r="H736" s="3" t="str">
        <f t="shared" si="46"/>
        <v>November</v>
      </c>
      <c r="I736" s="7" t="str">
        <f t="shared" si="47"/>
        <v>Post-Monsoon</v>
      </c>
    </row>
    <row r="737" spans="1:9" x14ac:dyDescent="0.25">
      <c r="A737" s="16" t="s">
        <v>178</v>
      </c>
      <c r="B737" s="3" t="s">
        <v>24</v>
      </c>
      <c r="C737" s="4">
        <v>68</v>
      </c>
      <c r="D737" s="5">
        <v>1264</v>
      </c>
      <c r="E737" s="4">
        <v>208</v>
      </c>
      <c r="F737" s="6">
        <f t="shared" si="44"/>
        <v>262912</v>
      </c>
      <c r="G737" s="6">
        <f t="shared" si="45"/>
        <v>85952</v>
      </c>
      <c r="H737" s="3" t="str">
        <f t="shared" si="46"/>
        <v>November</v>
      </c>
      <c r="I737" s="7" t="str">
        <f t="shared" si="47"/>
        <v>Post-Monsoon</v>
      </c>
    </row>
    <row r="738" spans="1:9" x14ac:dyDescent="0.25">
      <c r="A738" s="16" t="s">
        <v>342</v>
      </c>
      <c r="B738" s="3" t="s">
        <v>22</v>
      </c>
      <c r="C738" s="4">
        <v>16</v>
      </c>
      <c r="D738" s="5">
        <v>1404</v>
      </c>
      <c r="E738" s="4">
        <v>155</v>
      </c>
      <c r="F738" s="6">
        <f t="shared" si="44"/>
        <v>217620</v>
      </c>
      <c r="G738" s="6">
        <f t="shared" si="45"/>
        <v>22464</v>
      </c>
      <c r="H738" s="3" t="str">
        <f t="shared" si="46"/>
        <v>November</v>
      </c>
      <c r="I738" s="7" t="str">
        <f t="shared" si="47"/>
        <v>Post-Monsoon</v>
      </c>
    </row>
    <row r="739" spans="1:9" x14ac:dyDescent="0.25">
      <c r="A739" s="16" t="s">
        <v>40</v>
      </c>
      <c r="B739" s="3" t="s">
        <v>26</v>
      </c>
      <c r="C739" s="4">
        <v>122</v>
      </c>
      <c r="D739" s="5">
        <v>1386</v>
      </c>
      <c r="E739" s="4">
        <v>164</v>
      </c>
      <c r="F739" s="6">
        <f t="shared" si="44"/>
        <v>227304</v>
      </c>
      <c r="G739" s="6">
        <f t="shared" si="45"/>
        <v>169092</v>
      </c>
      <c r="H739" s="3" t="str">
        <f t="shared" si="46"/>
        <v>December</v>
      </c>
      <c r="I739" s="7" t="str">
        <f t="shared" si="47"/>
        <v>Winter</v>
      </c>
    </row>
    <row r="740" spans="1:9" x14ac:dyDescent="0.25">
      <c r="A740" s="16" t="s">
        <v>49</v>
      </c>
      <c r="B740" s="3" t="s">
        <v>31</v>
      </c>
      <c r="C740" s="4">
        <v>102</v>
      </c>
      <c r="D740" s="5">
        <v>1069</v>
      </c>
      <c r="E740" s="4">
        <v>37</v>
      </c>
      <c r="F740" s="6">
        <f t="shared" si="44"/>
        <v>39553</v>
      </c>
      <c r="G740" s="6">
        <f t="shared" si="45"/>
        <v>109038</v>
      </c>
      <c r="H740" s="3" t="str">
        <f t="shared" si="46"/>
        <v>December</v>
      </c>
      <c r="I740" s="7" t="str">
        <f t="shared" si="47"/>
        <v>Winter</v>
      </c>
    </row>
    <row r="741" spans="1:9" x14ac:dyDescent="0.25">
      <c r="A741" s="16" t="s">
        <v>51</v>
      </c>
      <c r="B741" s="3" t="s">
        <v>24</v>
      </c>
      <c r="C741" s="4">
        <v>56</v>
      </c>
      <c r="D741" s="5">
        <v>1437</v>
      </c>
      <c r="E741" s="4">
        <v>27</v>
      </c>
      <c r="F741" s="6">
        <f t="shared" si="44"/>
        <v>38799</v>
      </c>
      <c r="G741" s="6">
        <f t="shared" si="45"/>
        <v>80472</v>
      </c>
      <c r="H741" s="3" t="str">
        <f t="shared" si="46"/>
        <v>December</v>
      </c>
      <c r="I741" s="7" t="str">
        <f t="shared" si="47"/>
        <v>Winter</v>
      </c>
    </row>
    <row r="742" spans="1:9" x14ac:dyDescent="0.25">
      <c r="A742" s="16" t="s">
        <v>55</v>
      </c>
      <c r="B742" s="3" t="s">
        <v>26</v>
      </c>
      <c r="C742" s="4">
        <v>76</v>
      </c>
      <c r="D742" s="5">
        <v>322</v>
      </c>
      <c r="E742" s="4">
        <v>233</v>
      </c>
      <c r="F742" s="6">
        <f t="shared" si="44"/>
        <v>75026</v>
      </c>
      <c r="G742" s="6">
        <f t="shared" si="45"/>
        <v>24472</v>
      </c>
      <c r="H742" s="3" t="str">
        <f t="shared" si="46"/>
        <v>December</v>
      </c>
      <c r="I742" s="7" t="str">
        <f t="shared" si="47"/>
        <v>Winter</v>
      </c>
    </row>
    <row r="743" spans="1:9" x14ac:dyDescent="0.25">
      <c r="A743" s="16" t="s">
        <v>58</v>
      </c>
      <c r="B743" s="3" t="s">
        <v>19</v>
      </c>
      <c r="C743" s="4">
        <v>160</v>
      </c>
      <c r="D743" s="5">
        <v>1273</v>
      </c>
      <c r="E743" s="4">
        <v>232</v>
      </c>
      <c r="F743" s="6">
        <f t="shared" si="44"/>
        <v>295336</v>
      </c>
      <c r="G743" s="6">
        <f t="shared" si="45"/>
        <v>203680</v>
      </c>
      <c r="H743" s="3" t="str">
        <f t="shared" si="46"/>
        <v>December</v>
      </c>
      <c r="I743" s="7" t="str">
        <f t="shared" si="47"/>
        <v>Winter</v>
      </c>
    </row>
    <row r="744" spans="1:9" x14ac:dyDescent="0.25">
      <c r="A744" s="16" t="s">
        <v>64</v>
      </c>
      <c r="B744" s="3" t="s">
        <v>19</v>
      </c>
      <c r="C744" s="4">
        <v>80</v>
      </c>
      <c r="D744" s="5">
        <v>640</v>
      </c>
      <c r="E744" s="4">
        <v>275</v>
      </c>
      <c r="F744" s="6">
        <f t="shared" si="44"/>
        <v>176000</v>
      </c>
      <c r="G744" s="6">
        <f t="shared" si="45"/>
        <v>51200</v>
      </c>
      <c r="H744" s="3" t="str">
        <f t="shared" si="46"/>
        <v>December</v>
      </c>
      <c r="I744" s="7" t="str">
        <f t="shared" si="47"/>
        <v>Winter</v>
      </c>
    </row>
    <row r="745" spans="1:9" x14ac:dyDescent="0.25">
      <c r="A745" s="16" t="s">
        <v>51</v>
      </c>
      <c r="B745" s="3" t="s">
        <v>26</v>
      </c>
      <c r="C745" s="4">
        <v>126</v>
      </c>
      <c r="D745" s="5">
        <v>1018</v>
      </c>
      <c r="E745" s="4">
        <v>132</v>
      </c>
      <c r="F745" s="6">
        <f t="shared" si="44"/>
        <v>134376</v>
      </c>
      <c r="G745" s="6">
        <f t="shared" si="45"/>
        <v>128268</v>
      </c>
      <c r="H745" s="3" t="str">
        <f t="shared" si="46"/>
        <v>December</v>
      </c>
      <c r="I745" s="7" t="str">
        <f t="shared" si="47"/>
        <v>Winter</v>
      </c>
    </row>
    <row r="746" spans="1:9" x14ac:dyDescent="0.25">
      <c r="A746" s="16" t="s">
        <v>142</v>
      </c>
      <c r="B746" s="3" t="s">
        <v>24</v>
      </c>
      <c r="C746" s="4">
        <v>106</v>
      </c>
      <c r="D746" s="5">
        <v>1278</v>
      </c>
      <c r="E746" s="4">
        <v>237</v>
      </c>
      <c r="F746" s="6">
        <f t="shared" si="44"/>
        <v>302886</v>
      </c>
      <c r="G746" s="6">
        <f t="shared" si="45"/>
        <v>135468</v>
      </c>
      <c r="H746" s="3" t="str">
        <f t="shared" si="46"/>
        <v>December</v>
      </c>
      <c r="I746" s="7" t="str">
        <f t="shared" si="47"/>
        <v>Winter</v>
      </c>
    </row>
    <row r="747" spans="1:9" x14ac:dyDescent="0.25">
      <c r="A747" s="16" t="s">
        <v>40</v>
      </c>
      <c r="B747" s="3" t="s">
        <v>19</v>
      </c>
      <c r="C747" s="4">
        <v>42</v>
      </c>
      <c r="D747" s="5">
        <v>1284</v>
      </c>
      <c r="E747" s="4">
        <v>167</v>
      </c>
      <c r="F747" s="6">
        <f t="shared" si="44"/>
        <v>214428</v>
      </c>
      <c r="G747" s="6">
        <f t="shared" si="45"/>
        <v>53928</v>
      </c>
      <c r="H747" s="3" t="str">
        <f t="shared" si="46"/>
        <v>December</v>
      </c>
      <c r="I747" s="7" t="str">
        <f t="shared" si="47"/>
        <v>Winter</v>
      </c>
    </row>
    <row r="748" spans="1:9" x14ac:dyDescent="0.25">
      <c r="A748" s="16" t="s">
        <v>144</v>
      </c>
      <c r="B748" s="3" t="s">
        <v>31</v>
      </c>
      <c r="C748" s="4">
        <v>155</v>
      </c>
      <c r="D748" s="5">
        <v>698</v>
      </c>
      <c r="E748" s="4">
        <v>201</v>
      </c>
      <c r="F748" s="6">
        <f t="shared" si="44"/>
        <v>140298</v>
      </c>
      <c r="G748" s="6">
        <f t="shared" si="45"/>
        <v>108190</v>
      </c>
      <c r="H748" s="3" t="str">
        <f t="shared" si="46"/>
        <v>December</v>
      </c>
      <c r="I748" s="7" t="str">
        <f t="shared" si="47"/>
        <v>Winter</v>
      </c>
    </row>
    <row r="749" spans="1:9" x14ac:dyDescent="0.25">
      <c r="A749" s="16" t="s">
        <v>149</v>
      </c>
      <c r="B749" s="3" t="s">
        <v>26</v>
      </c>
      <c r="C749" s="4">
        <v>53</v>
      </c>
      <c r="D749" s="5">
        <v>1225</v>
      </c>
      <c r="E749" s="4">
        <v>77</v>
      </c>
      <c r="F749" s="6">
        <f t="shared" si="44"/>
        <v>94325</v>
      </c>
      <c r="G749" s="6">
        <f t="shared" si="45"/>
        <v>64925</v>
      </c>
      <c r="H749" s="3" t="str">
        <f t="shared" si="46"/>
        <v>December</v>
      </c>
      <c r="I749" s="7" t="str">
        <f t="shared" si="47"/>
        <v>Winter</v>
      </c>
    </row>
    <row r="750" spans="1:9" x14ac:dyDescent="0.25">
      <c r="A750" s="16" t="s">
        <v>158</v>
      </c>
      <c r="B750" s="3" t="s">
        <v>31</v>
      </c>
      <c r="C750" s="4">
        <v>193</v>
      </c>
      <c r="D750" s="5">
        <v>707</v>
      </c>
      <c r="E750" s="4">
        <v>163</v>
      </c>
      <c r="F750" s="6">
        <f t="shared" si="44"/>
        <v>115241</v>
      </c>
      <c r="G750" s="6">
        <f t="shared" si="45"/>
        <v>136451</v>
      </c>
      <c r="H750" s="3" t="str">
        <f t="shared" si="46"/>
        <v>December</v>
      </c>
      <c r="I750" s="7" t="str">
        <f t="shared" si="47"/>
        <v>Winter</v>
      </c>
    </row>
    <row r="751" spans="1:9" x14ac:dyDescent="0.25">
      <c r="A751" s="16" t="s">
        <v>142</v>
      </c>
      <c r="B751" s="3" t="s">
        <v>24</v>
      </c>
      <c r="C751" s="4">
        <v>194</v>
      </c>
      <c r="D751" s="5">
        <v>1380</v>
      </c>
      <c r="E751" s="4">
        <v>234</v>
      </c>
      <c r="F751" s="6">
        <f t="shared" si="44"/>
        <v>322920</v>
      </c>
      <c r="G751" s="6">
        <f t="shared" si="45"/>
        <v>267720</v>
      </c>
      <c r="H751" s="3" t="str">
        <f t="shared" si="46"/>
        <v>December</v>
      </c>
      <c r="I751" s="7" t="str">
        <f t="shared" si="47"/>
        <v>Winter</v>
      </c>
    </row>
    <row r="752" spans="1:9" x14ac:dyDescent="0.25">
      <c r="A752" s="16" t="s">
        <v>158</v>
      </c>
      <c r="B752" s="3" t="s">
        <v>26</v>
      </c>
      <c r="C752" s="4">
        <v>14</v>
      </c>
      <c r="D752" s="5">
        <v>848</v>
      </c>
      <c r="E752" s="4">
        <v>299</v>
      </c>
      <c r="F752" s="6">
        <f t="shared" si="44"/>
        <v>253552</v>
      </c>
      <c r="G752" s="6">
        <f t="shared" si="45"/>
        <v>11872</v>
      </c>
      <c r="H752" s="3" t="str">
        <f t="shared" si="46"/>
        <v>December</v>
      </c>
      <c r="I752" s="7" t="str">
        <f t="shared" si="47"/>
        <v>Winter</v>
      </c>
    </row>
    <row r="753" spans="1:9" x14ac:dyDescent="0.25">
      <c r="A753" s="16" t="s">
        <v>176</v>
      </c>
      <c r="B753" s="3" t="s">
        <v>26</v>
      </c>
      <c r="C753" s="4">
        <v>173</v>
      </c>
      <c r="D753" s="5">
        <v>1464</v>
      </c>
      <c r="E753" s="4">
        <v>267</v>
      </c>
      <c r="F753" s="6">
        <f t="shared" si="44"/>
        <v>390888</v>
      </c>
      <c r="G753" s="6">
        <f t="shared" si="45"/>
        <v>253272</v>
      </c>
      <c r="H753" s="3" t="str">
        <f t="shared" si="46"/>
        <v>December</v>
      </c>
      <c r="I753" s="7" t="str">
        <f t="shared" si="47"/>
        <v>Winter</v>
      </c>
    </row>
    <row r="754" spans="1:9" x14ac:dyDescent="0.25">
      <c r="A754" s="16" t="s">
        <v>179</v>
      </c>
      <c r="B754" s="3" t="s">
        <v>26</v>
      </c>
      <c r="C754" s="4">
        <v>87</v>
      </c>
      <c r="D754" s="5">
        <v>637</v>
      </c>
      <c r="E754" s="4">
        <v>224</v>
      </c>
      <c r="F754" s="6">
        <f t="shared" si="44"/>
        <v>142688</v>
      </c>
      <c r="G754" s="6">
        <f t="shared" si="45"/>
        <v>55419</v>
      </c>
      <c r="H754" s="3" t="str">
        <f t="shared" si="46"/>
        <v>December</v>
      </c>
      <c r="I754" s="7" t="str">
        <f t="shared" si="47"/>
        <v>Winter</v>
      </c>
    </row>
    <row r="755" spans="1:9" x14ac:dyDescent="0.25">
      <c r="A755" s="16" t="s">
        <v>64</v>
      </c>
      <c r="B755" s="3" t="s">
        <v>22</v>
      </c>
      <c r="C755" s="4">
        <v>88</v>
      </c>
      <c r="D755" s="5">
        <v>1148</v>
      </c>
      <c r="E755" s="4">
        <v>274</v>
      </c>
      <c r="F755" s="6">
        <f t="shared" si="44"/>
        <v>314552</v>
      </c>
      <c r="G755" s="6">
        <f t="shared" si="45"/>
        <v>101024</v>
      </c>
      <c r="H755" s="3" t="str">
        <f t="shared" si="46"/>
        <v>December</v>
      </c>
      <c r="I755" s="7" t="str">
        <f t="shared" si="47"/>
        <v>Winter</v>
      </c>
    </row>
    <row r="756" spans="1:9" x14ac:dyDescent="0.25">
      <c r="A756" s="16" t="s">
        <v>196</v>
      </c>
      <c r="B756" s="3" t="s">
        <v>26</v>
      </c>
      <c r="C756" s="4">
        <v>86</v>
      </c>
      <c r="D756" s="5">
        <v>637</v>
      </c>
      <c r="E756" s="4">
        <v>215</v>
      </c>
      <c r="F756" s="6">
        <f t="shared" si="44"/>
        <v>136955</v>
      </c>
      <c r="G756" s="6">
        <f t="shared" si="45"/>
        <v>54782</v>
      </c>
      <c r="H756" s="3" t="str">
        <f t="shared" si="46"/>
        <v>December</v>
      </c>
      <c r="I756" s="7" t="str">
        <f t="shared" si="47"/>
        <v>Winter</v>
      </c>
    </row>
    <row r="757" spans="1:9" x14ac:dyDescent="0.25">
      <c r="A757" s="16" t="s">
        <v>197</v>
      </c>
      <c r="B757" s="3" t="s">
        <v>19</v>
      </c>
      <c r="C757" s="4">
        <v>186</v>
      </c>
      <c r="D757" s="5">
        <v>650</v>
      </c>
      <c r="E757" s="4">
        <v>43</v>
      </c>
      <c r="F757" s="6">
        <f t="shared" si="44"/>
        <v>27950</v>
      </c>
      <c r="G757" s="6">
        <f t="shared" si="45"/>
        <v>120900</v>
      </c>
      <c r="H757" s="3" t="str">
        <f t="shared" si="46"/>
        <v>December</v>
      </c>
      <c r="I757" s="7" t="str">
        <f t="shared" si="47"/>
        <v>Winter</v>
      </c>
    </row>
    <row r="758" spans="1:9" x14ac:dyDescent="0.25">
      <c r="A758" s="16" t="s">
        <v>200</v>
      </c>
      <c r="B758" s="3" t="s">
        <v>19</v>
      </c>
      <c r="C758" s="4">
        <v>186</v>
      </c>
      <c r="D758" s="5">
        <v>1277</v>
      </c>
      <c r="E758" s="4">
        <v>291</v>
      </c>
      <c r="F758" s="6">
        <f t="shared" si="44"/>
        <v>371607</v>
      </c>
      <c r="G758" s="6">
        <f t="shared" si="45"/>
        <v>237522</v>
      </c>
      <c r="H758" s="3" t="str">
        <f t="shared" si="46"/>
        <v>December</v>
      </c>
      <c r="I758" s="7" t="str">
        <f t="shared" si="47"/>
        <v>Winter</v>
      </c>
    </row>
    <row r="759" spans="1:9" x14ac:dyDescent="0.25">
      <c r="A759" s="16" t="s">
        <v>40</v>
      </c>
      <c r="B759" s="3" t="s">
        <v>19</v>
      </c>
      <c r="C759" s="4">
        <v>138</v>
      </c>
      <c r="D759" s="5">
        <v>226</v>
      </c>
      <c r="E759" s="4">
        <v>140</v>
      </c>
      <c r="F759" s="6">
        <f t="shared" si="44"/>
        <v>31640</v>
      </c>
      <c r="G759" s="6">
        <f t="shared" si="45"/>
        <v>31188</v>
      </c>
      <c r="H759" s="3" t="str">
        <f t="shared" si="46"/>
        <v>December</v>
      </c>
      <c r="I759" s="7" t="str">
        <f t="shared" si="47"/>
        <v>Winter</v>
      </c>
    </row>
    <row r="760" spans="1:9" x14ac:dyDescent="0.25">
      <c r="A760" s="16" t="s">
        <v>247</v>
      </c>
      <c r="B760" s="3" t="s">
        <v>31</v>
      </c>
      <c r="C760" s="4">
        <v>151</v>
      </c>
      <c r="D760" s="5">
        <v>202</v>
      </c>
      <c r="E760" s="4">
        <v>76</v>
      </c>
      <c r="F760" s="6">
        <f t="shared" si="44"/>
        <v>15352</v>
      </c>
      <c r="G760" s="6">
        <f t="shared" si="45"/>
        <v>30502</v>
      </c>
      <c r="H760" s="3" t="str">
        <f t="shared" si="46"/>
        <v>December</v>
      </c>
      <c r="I760" s="7" t="str">
        <f t="shared" si="47"/>
        <v>Winter</v>
      </c>
    </row>
    <row r="761" spans="1:9" x14ac:dyDescent="0.25">
      <c r="A761" s="16" t="s">
        <v>158</v>
      </c>
      <c r="B761" s="3" t="s">
        <v>24</v>
      </c>
      <c r="C761" s="4">
        <v>168</v>
      </c>
      <c r="D761" s="5">
        <v>1061</v>
      </c>
      <c r="E761" s="4">
        <v>138</v>
      </c>
      <c r="F761" s="6">
        <f t="shared" si="44"/>
        <v>146418</v>
      </c>
      <c r="G761" s="6">
        <f t="shared" si="45"/>
        <v>178248</v>
      </c>
      <c r="H761" s="3" t="str">
        <f t="shared" si="46"/>
        <v>December</v>
      </c>
      <c r="I761" s="7" t="str">
        <f t="shared" si="47"/>
        <v>Winter</v>
      </c>
    </row>
    <row r="762" spans="1:9" x14ac:dyDescent="0.25">
      <c r="A762" s="16" t="s">
        <v>251</v>
      </c>
      <c r="B762" s="3" t="s">
        <v>24</v>
      </c>
      <c r="C762" s="4">
        <v>185</v>
      </c>
      <c r="D762" s="5">
        <v>966</v>
      </c>
      <c r="E762" s="4">
        <v>113</v>
      </c>
      <c r="F762" s="6">
        <f t="shared" si="44"/>
        <v>109158</v>
      </c>
      <c r="G762" s="6">
        <f t="shared" si="45"/>
        <v>178710</v>
      </c>
      <c r="H762" s="3" t="str">
        <f t="shared" si="46"/>
        <v>December</v>
      </c>
      <c r="I762" s="7" t="str">
        <f t="shared" si="47"/>
        <v>Winter</v>
      </c>
    </row>
    <row r="763" spans="1:9" x14ac:dyDescent="0.25">
      <c r="A763" s="16" t="s">
        <v>252</v>
      </c>
      <c r="B763" s="3" t="s">
        <v>31</v>
      </c>
      <c r="C763" s="4">
        <v>195</v>
      </c>
      <c r="D763" s="5">
        <v>638</v>
      </c>
      <c r="E763" s="4">
        <v>182</v>
      </c>
      <c r="F763" s="6">
        <f t="shared" si="44"/>
        <v>116116</v>
      </c>
      <c r="G763" s="6">
        <f t="shared" si="45"/>
        <v>124410</v>
      </c>
      <c r="H763" s="3" t="str">
        <f t="shared" si="46"/>
        <v>December</v>
      </c>
      <c r="I763" s="7" t="str">
        <f t="shared" si="47"/>
        <v>Winter</v>
      </c>
    </row>
    <row r="764" spans="1:9" x14ac:dyDescent="0.25">
      <c r="A764" s="16" t="s">
        <v>255</v>
      </c>
      <c r="B764" s="3" t="s">
        <v>19</v>
      </c>
      <c r="C764" s="4">
        <v>119</v>
      </c>
      <c r="D764" s="5">
        <v>1401</v>
      </c>
      <c r="E764" s="4">
        <v>159</v>
      </c>
      <c r="F764" s="6">
        <f t="shared" si="44"/>
        <v>222759</v>
      </c>
      <c r="G764" s="6">
        <f t="shared" si="45"/>
        <v>166719</v>
      </c>
      <c r="H764" s="3" t="str">
        <f t="shared" si="46"/>
        <v>December</v>
      </c>
      <c r="I764" s="7" t="str">
        <f t="shared" si="47"/>
        <v>Winter</v>
      </c>
    </row>
    <row r="765" spans="1:9" x14ac:dyDescent="0.25">
      <c r="A765" s="16" t="s">
        <v>251</v>
      </c>
      <c r="B765" s="3" t="s">
        <v>22</v>
      </c>
      <c r="C765" s="4">
        <v>21</v>
      </c>
      <c r="D765" s="5">
        <v>248</v>
      </c>
      <c r="E765" s="4">
        <v>145</v>
      </c>
      <c r="F765" s="6">
        <f t="shared" si="44"/>
        <v>35960</v>
      </c>
      <c r="G765" s="6">
        <f t="shared" si="45"/>
        <v>5208</v>
      </c>
      <c r="H765" s="3" t="str">
        <f t="shared" si="46"/>
        <v>December</v>
      </c>
      <c r="I765" s="7" t="str">
        <f t="shared" si="47"/>
        <v>Winter</v>
      </c>
    </row>
    <row r="766" spans="1:9" x14ac:dyDescent="0.25">
      <c r="A766" s="16" t="s">
        <v>251</v>
      </c>
      <c r="B766" s="3" t="s">
        <v>31</v>
      </c>
      <c r="C766" s="4">
        <v>168</v>
      </c>
      <c r="D766" s="5">
        <v>309</v>
      </c>
      <c r="E766" s="4">
        <v>297</v>
      </c>
      <c r="F766" s="6">
        <f t="shared" si="44"/>
        <v>91773</v>
      </c>
      <c r="G766" s="6">
        <f t="shared" si="45"/>
        <v>51912</v>
      </c>
      <c r="H766" s="3" t="str">
        <f t="shared" si="46"/>
        <v>December</v>
      </c>
      <c r="I766" s="7" t="str">
        <f t="shared" si="47"/>
        <v>Winter</v>
      </c>
    </row>
    <row r="767" spans="1:9" x14ac:dyDescent="0.25">
      <c r="A767" s="16" t="s">
        <v>258</v>
      </c>
      <c r="B767" s="3" t="s">
        <v>19</v>
      </c>
      <c r="C767" s="4">
        <v>34</v>
      </c>
      <c r="D767" s="5">
        <v>1500</v>
      </c>
      <c r="E767" s="4">
        <v>83</v>
      </c>
      <c r="F767" s="6">
        <f t="shared" si="44"/>
        <v>124500</v>
      </c>
      <c r="G767" s="6">
        <f t="shared" si="45"/>
        <v>51000</v>
      </c>
      <c r="H767" s="3" t="str">
        <f t="shared" si="46"/>
        <v>December</v>
      </c>
      <c r="I767" s="7" t="str">
        <f t="shared" si="47"/>
        <v>Winter</v>
      </c>
    </row>
    <row r="768" spans="1:9" x14ac:dyDescent="0.25">
      <c r="A768" s="16" t="s">
        <v>64</v>
      </c>
      <c r="B768" s="3" t="s">
        <v>22</v>
      </c>
      <c r="C768" s="4">
        <v>155</v>
      </c>
      <c r="D768" s="5">
        <v>1361</v>
      </c>
      <c r="E768" s="4">
        <v>81</v>
      </c>
      <c r="F768" s="6">
        <f t="shared" si="44"/>
        <v>110241</v>
      </c>
      <c r="G768" s="6">
        <f t="shared" si="45"/>
        <v>210955</v>
      </c>
      <c r="H768" s="3" t="str">
        <f t="shared" si="46"/>
        <v>December</v>
      </c>
      <c r="I768" s="7" t="str">
        <f t="shared" si="47"/>
        <v>Winter</v>
      </c>
    </row>
    <row r="769" spans="1:9" x14ac:dyDescent="0.25">
      <c r="A769" s="16" t="s">
        <v>270</v>
      </c>
      <c r="B769" s="3" t="s">
        <v>26</v>
      </c>
      <c r="C769" s="4">
        <v>141</v>
      </c>
      <c r="D769" s="5">
        <v>600</v>
      </c>
      <c r="E769" s="4">
        <v>22</v>
      </c>
      <c r="F769" s="6">
        <f t="shared" si="44"/>
        <v>13200</v>
      </c>
      <c r="G769" s="6">
        <f t="shared" si="45"/>
        <v>84600</v>
      </c>
      <c r="H769" s="3" t="str">
        <f t="shared" si="46"/>
        <v>December</v>
      </c>
      <c r="I769" s="7" t="str">
        <f t="shared" si="47"/>
        <v>Winter</v>
      </c>
    </row>
    <row r="770" spans="1:9" x14ac:dyDescent="0.25">
      <c r="A770" s="16" t="s">
        <v>271</v>
      </c>
      <c r="B770" s="3" t="s">
        <v>26</v>
      </c>
      <c r="C770" s="4">
        <v>29</v>
      </c>
      <c r="D770" s="5">
        <v>750</v>
      </c>
      <c r="E770" s="4">
        <v>93</v>
      </c>
      <c r="F770" s="6">
        <f t="shared" ref="F770:F801" si="48">E770 * D770</f>
        <v>69750</v>
      </c>
      <c r="G770" s="6">
        <f t="shared" ref="G770:G801" si="49">C770 * D770</f>
        <v>21750</v>
      </c>
      <c r="H770" s="3" t="str">
        <f t="shared" ref="H770:H801" si="50">TEXT(A770, "mmmm")</f>
        <v>December</v>
      </c>
      <c r="I770" s="7" t="str">
        <f t="shared" ref="I770:I801" si="51">IF(OR(MONTH(A770)=3, MONTH(A770)=4, MONTH(A770)=5), "Summer", IF(OR(MONTH(A770)=6, MONTH(A770)=7, MONTH(A770)=8, MONTH(A770)=9), "Monsoon", IF(OR(MONTH(A770)=10, MONTH(A770)=11), "Post-Monsoon","Winter")))</f>
        <v>Winter</v>
      </c>
    </row>
    <row r="771" spans="1:9" x14ac:dyDescent="0.25">
      <c r="A771" s="16" t="s">
        <v>251</v>
      </c>
      <c r="B771" s="3" t="s">
        <v>22</v>
      </c>
      <c r="C771" s="4">
        <v>29</v>
      </c>
      <c r="D771" s="5">
        <v>264</v>
      </c>
      <c r="E771" s="4">
        <v>93</v>
      </c>
      <c r="F771" s="6">
        <f t="shared" si="48"/>
        <v>24552</v>
      </c>
      <c r="G771" s="6">
        <f t="shared" si="49"/>
        <v>7656</v>
      </c>
      <c r="H771" s="3" t="str">
        <f t="shared" si="50"/>
        <v>December</v>
      </c>
      <c r="I771" s="7" t="str">
        <f t="shared" si="51"/>
        <v>Winter</v>
      </c>
    </row>
    <row r="772" spans="1:9" x14ac:dyDescent="0.25">
      <c r="A772" s="16" t="s">
        <v>285</v>
      </c>
      <c r="B772" s="3" t="s">
        <v>31</v>
      </c>
      <c r="C772" s="4">
        <v>32</v>
      </c>
      <c r="D772" s="5">
        <v>1157</v>
      </c>
      <c r="E772" s="4">
        <v>217</v>
      </c>
      <c r="F772" s="6">
        <f t="shared" si="48"/>
        <v>251069</v>
      </c>
      <c r="G772" s="6">
        <f t="shared" si="49"/>
        <v>37024</v>
      </c>
      <c r="H772" s="3" t="str">
        <f t="shared" si="50"/>
        <v>December</v>
      </c>
      <c r="I772" s="7" t="str">
        <f t="shared" si="51"/>
        <v>Winter</v>
      </c>
    </row>
    <row r="773" spans="1:9" x14ac:dyDescent="0.25">
      <c r="A773" s="16" t="s">
        <v>158</v>
      </c>
      <c r="B773" s="3" t="s">
        <v>31</v>
      </c>
      <c r="C773" s="4">
        <v>35</v>
      </c>
      <c r="D773" s="5">
        <v>1174</v>
      </c>
      <c r="E773" s="4">
        <v>291</v>
      </c>
      <c r="F773" s="6">
        <f t="shared" si="48"/>
        <v>341634</v>
      </c>
      <c r="G773" s="6">
        <f t="shared" si="49"/>
        <v>41090</v>
      </c>
      <c r="H773" s="3" t="str">
        <f t="shared" si="50"/>
        <v>December</v>
      </c>
      <c r="I773" s="7" t="str">
        <f t="shared" si="51"/>
        <v>Winter</v>
      </c>
    </row>
    <row r="774" spans="1:9" x14ac:dyDescent="0.25">
      <c r="A774" s="16" t="s">
        <v>287</v>
      </c>
      <c r="B774" s="3" t="s">
        <v>31</v>
      </c>
      <c r="C774" s="4">
        <v>198</v>
      </c>
      <c r="D774" s="5">
        <v>816</v>
      </c>
      <c r="E774" s="4">
        <v>294</v>
      </c>
      <c r="F774" s="6">
        <f t="shared" si="48"/>
        <v>239904</v>
      </c>
      <c r="G774" s="6">
        <f t="shared" si="49"/>
        <v>161568</v>
      </c>
      <c r="H774" s="3" t="str">
        <f t="shared" si="50"/>
        <v>December</v>
      </c>
      <c r="I774" s="7" t="str">
        <f t="shared" si="51"/>
        <v>Winter</v>
      </c>
    </row>
    <row r="775" spans="1:9" x14ac:dyDescent="0.25">
      <c r="A775" s="16" t="s">
        <v>55</v>
      </c>
      <c r="B775" s="3" t="s">
        <v>24</v>
      </c>
      <c r="C775" s="4">
        <v>113</v>
      </c>
      <c r="D775" s="5">
        <v>1372</v>
      </c>
      <c r="E775" s="4">
        <v>142</v>
      </c>
      <c r="F775" s="6">
        <f t="shared" si="48"/>
        <v>194824</v>
      </c>
      <c r="G775" s="6">
        <f t="shared" si="49"/>
        <v>155036</v>
      </c>
      <c r="H775" s="3" t="str">
        <f t="shared" si="50"/>
        <v>December</v>
      </c>
      <c r="I775" s="7" t="str">
        <f t="shared" si="51"/>
        <v>Winter</v>
      </c>
    </row>
    <row r="776" spans="1:9" x14ac:dyDescent="0.25">
      <c r="A776" s="16" t="s">
        <v>51</v>
      </c>
      <c r="B776" s="3" t="s">
        <v>22</v>
      </c>
      <c r="C776" s="4">
        <v>178</v>
      </c>
      <c r="D776" s="5">
        <v>1235</v>
      </c>
      <c r="E776" s="4">
        <v>205</v>
      </c>
      <c r="F776" s="6">
        <f t="shared" si="48"/>
        <v>253175</v>
      </c>
      <c r="G776" s="6">
        <f t="shared" si="49"/>
        <v>219830</v>
      </c>
      <c r="H776" s="3" t="str">
        <f t="shared" si="50"/>
        <v>December</v>
      </c>
      <c r="I776" s="7" t="str">
        <f t="shared" si="51"/>
        <v>Winter</v>
      </c>
    </row>
    <row r="777" spans="1:9" x14ac:dyDescent="0.25">
      <c r="A777" s="16" t="s">
        <v>252</v>
      </c>
      <c r="B777" s="3" t="s">
        <v>26</v>
      </c>
      <c r="C777" s="4">
        <v>41</v>
      </c>
      <c r="D777" s="5">
        <v>856</v>
      </c>
      <c r="E777" s="4">
        <v>271</v>
      </c>
      <c r="F777" s="6">
        <f t="shared" si="48"/>
        <v>231976</v>
      </c>
      <c r="G777" s="6">
        <f t="shared" si="49"/>
        <v>35096</v>
      </c>
      <c r="H777" s="3" t="str">
        <f t="shared" si="50"/>
        <v>December</v>
      </c>
      <c r="I777" s="7" t="str">
        <f t="shared" si="51"/>
        <v>Winter</v>
      </c>
    </row>
    <row r="778" spans="1:9" x14ac:dyDescent="0.25">
      <c r="A778" s="16" t="s">
        <v>301</v>
      </c>
      <c r="B778" s="3" t="s">
        <v>19</v>
      </c>
      <c r="C778" s="4">
        <v>57</v>
      </c>
      <c r="D778" s="5">
        <v>1445</v>
      </c>
      <c r="E778" s="4">
        <v>179</v>
      </c>
      <c r="F778" s="6">
        <f t="shared" si="48"/>
        <v>258655</v>
      </c>
      <c r="G778" s="6">
        <f t="shared" si="49"/>
        <v>82365</v>
      </c>
      <c r="H778" s="3" t="str">
        <f t="shared" si="50"/>
        <v>December</v>
      </c>
      <c r="I778" s="7" t="str">
        <f t="shared" si="51"/>
        <v>Winter</v>
      </c>
    </row>
    <row r="779" spans="1:9" x14ac:dyDescent="0.25">
      <c r="A779" s="16" t="s">
        <v>247</v>
      </c>
      <c r="B779" s="3" t="s">
        <v>22</v>
      </c>
      <c r="C779" s="4">
        <v>177</v>
      </c>
      <c r="D779" s="5">
        <v>1393</v>
      </c>
      <c r="E779" s="4">
        <v>171</v>
      </c>
      <c r="F779" s="6">
        <f t="shared" si="48"/>
        <v>238203</v>
      </c>
      <c r="G779" s="6">
        <f t="shared" si="49"/>
        <v>246561</v>
      </c>
      <c r="H779" s="3" t="str">
        <f t="shared" si="50"/>
        <v>December</v>
      </c>
      <c r="I779" s="7" t="str">
        <f t="shared" si="51"/>
        <v>Winter</v>
      </c>
    </row>
    <row r="780" spans="1:9" x14ac:dyDescent="0.25">
      <c r="A780" s="16" t="s">
        <v>51</v>
      </c>
      <c r="B780" s="3" t="s">
        <v>19</v>
      </c>
      <c r="C780" s="4">
        <v>136</v>
      </c>
      <c r="D780" s="5">
        <v>218</v>
      </c>
      <c r="E780" s="4">
        <v>198</v>
      </c>
      <c r="F780" s="6">
        <f t="shared" si="48"/>
        <v>43164</v>
      </c>
      <c r="G780" s="6">
        <f t="shared" si="49"/>
        <v>29648</v>
      </c>
      <c r="H780" s="3" t="str">
        <f t="shared" si="50"/>
        <v>December</v>
      </c>
      <c r="I780" s="7" t="str">
        <f t="shared" si="51"/>
        <v>Winter</v>
      </c>
    </row>
    <row r="781" spans="1:9" x14ac:dyDescent="0.25">
      <c r="A781" s="16" t="s">
        <v>303</v>
      </c>
      <c r="B781" s="3" t="s">
        <v>19</v>
      </c>
      <c r="C781" s="4">
        <v>45</v>
      </c>
      <c r="D781" s="5">
        <v>1363</v>
      </c>
      <c r="E781" s="4">
        <v>291</v>
      </c>
      <c r="F781" s="6">
        <f t="shared" si="48"/>
        <v>396633</v>
      </c>
      <c r="G781" s="6">
        <f t="shared" si="49"/>
        <v>61335</v>
      </c>
      <c r="H781" s="3" t="str">
        <f t="shared" si="50"/>
        <v>December</v>
      </c>
      <c r="I781" s="7" t="str">
        <f t="shared" si="51"/>
        <v>Winter</v>
      </c>
    </row>
    <row r="782" spans="1:9" x14ac:dyDescent="0.25">
      <c r="A782" s="16" t="s">
        <v>252</v>
      </c>
      <c r="B782" s="3" t="s">
        <v>19</v>
      </c>
      <c r="C782" s="4">
        <v>129</v>
      </c>
      <c r="D782" s="5">
        <v>510</v>
      </c>
      <c r="E782" s="4">
        <v>286</v>
      </c>
      <c r="F782" s="6">
        <f t="shared" si="48"/>
        <v>145860</v>
      </c>
      <c r="G782" s="6">
        <f t="shared" si="49"/>
        <v>65790</v>
      </c>
      <c r="H782" s="3" t="str">
        <f t="shared" si="50"/>
        <v>December</v>
      </c>
      <c r="I782" s="7" t="str">
        <f t="shared" si="51"/>
        <v>Winter</v>
      </c>
    </row>
    <row r="783" spans="1:9" x14ac:dyDescent="0.25">
      <c r="A783" s="16" t="s">
        <v>308</v>
      </c>
      <c r="B783" s="3" t="s">
        <v>26</v>
      </c>
      <c r="C783" s="4">
        <v>112</v>
      </c>
      <c r="D783" s="5">
        <v>890</v>
      </c>
      <c r="E783" s="4">
        <v>55</v>
      </c>
      <c r="F783" s="6">
        <f t="shared" si="48"/>
        <v>48950</v>
      </c>
      <c r="G783" s="6">
        <f t="shared" si="49"/>
        <v>99680</v>
      </c>
      <c r="H783" s="3" t="str">
        <f t="shared" si="50"/>
        <v>December</v>
      </c>
      <c r="I783" s="7" t="str">
        <f t="shared" si="51"/>
        <v>Winter</v>
      </c>
    </row>
    <row r="784" spans="1:9" x14ac:dyDescent="0.25">
      <c r="A784" s="16" t="s">
        <v>197</v>
      </c>
      <c r="B784" s="3" t="s">
        <v>19</v>
      </c>
      <c r="C784" s="4">
        <v>54</v>
      </c>
      <c r="D784" s="5">
        <v>1321</v>
      </c>
      <c r="E784" s="4">
        <v>34</v>
      </c>
      <c r="F784" s="6">
        <f t="shared" si="48"/>
        <v>44914</v>
      </c>
      <c r="G784" s="6">
        <f t="shared" si="49"/>
        <v>71334</v>
      </c>
      <c r="H784" s="3" t="str">
        <f t="shared" si="50"/>
        <v>December</v>
      </c>
      <c r="I784" s="7" t="str">
        <f t="shared" si="51"/>
        <v>Winter</v>
      </c>
    </row>
    <row r="785" spans="1:9" x14ac:dyDescent="0.25">
      <c r="A785" s="16" t="s">
        <v>311</v>
      </c>
      <c r="B785" s="3" t="s">
        <v>22</v>
      </c>
      <c r="C785" s="4">
        <v>179</v>
      </c>
      <c r="D785" s="5">
        <v>1199</v>
      </c>
      <c r="E785" s="4">
        <v>72</v>
      </c>
      <c r="F785" s="6">
        <f t="shared" si="48"/>
        <v>86328</v>
      </c>
      <c r="G785" s="6">
        <f t="shared" si="49"/>
        <v>214621</v>
      </c>
      <c r="H785" s="3" t="str">
        <f t="shared" si="50"/>
        <v>December</v>
      </c>
      <c r="I785" s="7" t="str">
        <f t="shared" si="51"/>
        <v>Winter</v>
      </c>
    </row>
    <row r="786" spans="1:9" x14ac:dyDescent="0.25">
      <c r="A786" s="16" t="s">
        <v>197</v>
      </c>
      <c r="B786" s="3" t="s">
        <v>19</v>
      </c>
      <c r="C786" s="4">
        <v>162</v>
      </c>
      <c r="D786" s="5">
        <v>531</v>
      </c>
      <c r="E786" s="4">
        <v>238</v>
      </c>
      <c r="F786" s="6">
        <f t="shared" si="48"/>
        <v>126378</v>
      </c>
      <c r="G786" s="6">
        <f t="shared" si="49"/>
        <v>86022</v>
      </c>
      <c r="H786" s="3" t="str">
        <f t="shared" si="50"/>
        <v>December</v>
      </c>
      <c r="I786" s="7" t="str">
        <f t="shared" si="51"/>
        <v>Winter</v>
      </c>
    </row>
    <row r="787" spans="1:9" x14ac:dyDescent="0.25">
      <c r="A787" s="16" t="s">
        <v>317</v>
      </c>
      <c r="B787" s="3" t="s">
        <v>26</v>
      </c>
      <c r="C787" s="4">
        <v>67</v>
      </c>
      <c r="D787" s="5">
        <v>774</v>
      </c>
      <c r="E787" s="4">
        <v>32</v>
      </c>
      <c r="F787" s="6">
        <f t="shared" si="48"/>
        <v>24768</v>
      </c>
      <c r="G787" s="6">
        <f t="shared" si="49"/>
        <v>51858</v>
      </c>
      <c r="H787" s="3" t="str">
        <f t="shared" si="50"/>
        <v>December</v>
      </c>
      <c r="I787" s="7" t="str">
        <f t="shared" si="51"/>
        <v>Winter</v>
      </c>
    </row>
    <row r="788" spans="1:9" x14ac:dyDescent="0.25">
      <c r="A788" s="16" t="s">
        <v>49</v>
      </c>
      <c r="B788" s="3" t="s">
        <v>24</v>
      </c>
      <c r="C788" s="4">
        <v>10</v>
      </c>
      <c r="D788" s="5">
        <v>1022</v>
      </c>
      <c r="E788" s="4">
        <v>205</v>
      </c>
      <c r="F788" s="6">
        <f t="shared" si="48"/>
        <v>209510</v>
      </c>
      <c r="G788" s="6">
        <f t="shared" si="49"/>
        <v>10220</v>
      </c>
      <c r="H788" s="3" t="str">
        <f t="shared" si="50"/>
        <v>December</v>
      </c>
      <c r="I788" s="7" t="str">
        <f t="shared" si="51"/>
        <v>Winter</v>
      </c>
    </row>
    <row r="789" spans="1:9" x14ac:dyDescent="0.25">
      <c r="A789" s="16" t="s">
        <v>40</v>
      </c>
      <c r="B789" s="3" t="s">
        <v>31</v>
      </c>
      <c r="C789" s="4">
        <v>99</v>
      </c>
      <c r="D789" s="5">
        <v>1379</v>
      </c>
      <c r="E789" s="4">
        <v>81</v>
      </c>
      <c r="F789" s="6">
        <f t="shared" si="48"/>
        <v>111699</v>
      </c>
      <c r="G789" s="6">
        <f t="shared" si="49"/>
        <v>136521</v>
      </c>
      <c r="H789" s="3" t="str">
        <f t="shared" si="50"/>
        <v>December</v>
      </c>
      <c r="I789" s="7" t="str">
        <f t="shared" si="51"/>
        <v>Winter</v>
      </c>
    </row>
    <row r="790" spans="1:9" x14ac:dyDescent="0.25">
      <c r="A790" s="16" t="s">
        <v>271</v>
      </c>
      <c r="B790" s="3" t="s">
        <v>22</v>
      </c>
      <c r="C790" s="4">
        <v>180</v>
      </c>
      <c r="D790" s="5">
        <v>364</v>
      </c>
      <c r="E790" s="4">
        <v>51</v>
      </c>
      <c r="F790" s="6">
        <f t="shared" si="48"/>
        <v>18564</v>
      </c>
      <c r="G790" s="6">
        <f t="shared" si="49"/>
        <v>65520</v>
      </c>
      <c r="H790" s="3" t="str">
        <f t="shared" si="50"/>
        <v>December</v>
      </c>
      <c r="I790" s="7" t="str">
        <f t="shared" si="51"/>
        <v>Winter</v>
      </c>
    </row>
    <row r="791" spans="1:9" x14ac:dyDescent="0.25">
      <c r="A791" s="16" t="s">
        <v>196</v>
      </c>
      <c r="B791" s="3" t="s">
        <v>22</v>
      </c>
      <c r="C791" s="4">
        <v>167</v>
      </c>
      <c r="D791" s="5">
        <v>536</v>
      </c>
      <c r="E791" s="4">
        <v>186</v>
      </c>
      <c r="F791" s="6">
        <f t="shared" si="48"/>
        <v>99696</v>
      </c>
      <c r="G791" s="6">
        <f t="shared" si="49"/>
        <v>89512</v>
      </c>
      <c r="H791" s="3" t="str">
        <f t="shared" si="50"/>
        <v>December</v>
      </c>
      <c r="I791" s="7" t="str">
        <f t="shared" si="51"/>
        <v>Winter</v>
      </c>
    </row>
    <row r="792" spans="1:9" x14ac:dyDescent="0.25">
      <c r="A792" s="16" t="s">
        <v>58</v>
      </c>
      <c r="B792" s="3" t="s">
        <v>19</v>
      </c>
      <c r="C792" s="4">
        <v>65</v>
      </c>
      <c r="D792" s="5">
        <v>1174</v>
      </c>
      <c r="E792" s="4">
        <v>191</v>
      </c>
      <c r="F792" s="6">
        <f t="shared" si="48"/>
        <v>224234</v>
      </c>
      <c r="G792" s="6">
        <f t="shared" si="49"/>
        <v>76310</v>
      </c>
      <c r="H792" s="3" t="str">
        <f t="shared" si="50"/>
        <v>December</v>
      </c>
      <c r="I792" s="7" t="str">
        <f t="shared" si="51"/>
        <v>Winter</v>
      </c>
    </row>
    <row r="793" spans="1:9" x14ac:dyDescent="0.25">
      <c r="A793" s="16" t="s">
        <v>317</v>
      </c>
      <c r="B793" s="3" t="s">
        <v>22</v>
      </c>
      <c r="C793" s="4">
        <v>176</v>
      </c>
      <c r="D793" s="5">
        <v>1012</v>
      </c>
      <c r="E793" s="4">
        <v>155</v>
      </c>
      <c r="F793" s="6">
        <f t="shared" si="48"/>
        <v>156860</v>
      </c>
      <c r="G793" s="6">
        <f t="shared" si="49"/>
        <v>178112</v>
      </c>
      <c r="H793" s="3" t="str">
        <f t="shared" si="50"/>
        <v>December</v>
      </c>
      <c r="I793" s="7" t="str">
        <f t="shared" si="51"/>
        <v>Winter</v>
      </c>
    </row>
    <row r="794" spans="1:9" x14ac:dyDescent="0.25">
      <c r="A794" s="16" t="s">
        <v>308</v>
      </c>
      <c r="B794" s="3" t="s">
        <v>26</v>
      </c>
      <c r="C794" s="4">
        <v>151</v>
      </c>
      <c r="D794" s="5">
        <v>982</v>
      </c>
      <c r="E794" s="4">
        <v>283</v>
      </c>
      <c r="F794" s="6">
        <f t="shared" si="48"/>
        <v>277906</v>
      </c>
      <c r="G794" s="6">
        <f t="shared" si="49"/>
        <v>148282</v>
      </c>
      <c r="H794" s="3" t="str">
        <f t="shared" si="50"/>
        <v>December</v>
      </c>
      <c r="I794" s="7" t="str">
        <f t="shared" si="51"/>
        <v>Winter</v>
      </c>
    </row>
    <row r="795" spans="1:9" x14ac:dyDescent="0.25">
      <c r="A795" s="16" t="s">
        <v>251</v>
      </c>
      <c r="B795" s="3" t="s">
        <v>26</v>
      </c>
      <c r="C795" s="4">
        <v>27</v>
      </c>
      <c r="D795" s="5">
        <v>464</v>
      </c>
      <c r="E795" s="4">
        <v>209</v>
      </c>
      <c r="F795" s="6">
        <f t="shared" si="48"/>
        <v>96976</v>
      </c>
      <c r="G795" s="6">
        <f t="shared" si="49"/>
        <v>12528</v>
      </c>
      <c r="H795" s="3" t="str">
        <f t="shared" si="50"/>
        <v>December</v>
      </c>
      <c r="I795" s="7" t="str">
        <f t="shared" si="51"/>
        <v>Winter</v>
      </c>
    </row>
    <row r="796" spans="1:9" x14ac:dyDescent="0.25">
      <c r="A796" s="16" t="s">
        <v>158</v>
      </c>
      <c r="B796" s="3" t="s">
        <v>22</v>
      </c>
      <c r="C796" s="4">
        <v>50</v>
      </c>
      <c r="D796" s="5">
        <v>1071</v>
      </c>
      <c r="E796" s="4">
        <v>131</v>
      </c>
      <c r="F796" s="6">
        <f t="shared" si="48"/>
        <v>140301</v>
      </c>
      <c r="G796" s="6">
        <f t="shared" si="49"/>
        <v>53550</v>
      </c>
      <c r="H796" s="3" t="str">
        <f t="shared" si="50"/>
        <v>December</v>
      </c>
      <c r="I796" s="7" t="str">
        <f t="shared" si="51"/>
        <v>Winter</v>
      </c>
    </row>
    <row r="797" spans="1:9" x14ac:dyDescent="0.25">
      <c r="A797" s="16" t="s">
        <v>176</v>
      </c>
      <c r="B797" s="3" t="s">
        <v>19</v>
      </c>
      <c r="C797" s="4">
        <v>157</v>
      </c>
      <c r="D797" s="5">
        <v>681</v>
      </c>
      <c r="E797" s="4">
        <v>230</v>
      </c>
      <c r="F797" s="6">
        <f t="shared" si="48"/>
        <v>156630</v>
      </c>
      <c r="G797" s="6">
        <f t="shared" si="49"/>
        <v>106917</v>
      </c>
      <c r="H797" s="3" t="str">
        <f t="shared" si="50"/>
        <v>December</v>
      </c>
      <c r="I797" s="7" t="str">
        <f t="shared" si="51"/>
        <v>Winter</v>
      </c>
    </row>
    <row r="798" spans="1:9" x14ac:dyDescent="0.25">
      <c r="A798" s="16" t="s">
        <v>158</v>
      </c>
      <c r="B798" s="3" t="s">
        <v>19</v>
      </c>
      <c r="C798" s="4">
        <v>70</v>
      </c>
      <c r="D798" s="5">
        <v>305</v>
      </c>
      <c r="E798" s="4">
        <v>38</v>
      </c>
      <c r="F798" s="6">
        <f t="shared" si="48"/>
        <v>11590</v>
      </c>
      <c r="G798" s="6">
        <f t="shared" si="49"/>
        <v>21350</v>
      </c>
      <c r="H798" s="3" t="str">
        <f t="shared" si="50"/>
        <v>December</v>
      </c>
      <c r="I798" s="7" t="str">
        <f t="shared" si="51"/>
        <v>Winter</v>
      </c>
    </row>
    <row r="799" spans="1:9" x14ac:dyDescent="0.25">
      <c r="A799" s="16" t="s">
        <v>258</v>
      </c>
      <c r="B799" s="3" t="s">
        <v>24</v>
      </c>
      <c r="C799" s="4">
        <v>71</v>
      </c>
      <c r="D799" s="5">
        <v>1059</v>
      </c>
      <c r="E799" s="4">
        <v>33</v>
      </c>
      <c r="F799" s="6">
        <f t="shared" si="48"/>
        <v>34947</v>
      </c>
      <c r="G799" s="6">
        <f t="shared" si="49"/>
        <v>75189</v>
      </c>
      <c r="H799" s="3" t="str">
        <f t="shared" si="50"/>
        <v>December</v>
      </c>
      <c r="I799" s="7" t="str">
        <f t="shared" si="51"/>
        <v>Winter</v>
      </c>
    </row>
    <row r="800" spans="1:9" x14ac:dyDescent="0.25">
      <c r="A800" s="16" t="s">
        <v>303</v>
      </c>
      <c r="B800" s="3" t="s">
        <v>31</v>
      </c>
      <c r="C800" s="4">
        <v>105</v>
      </c>
      <c r="D800" s="5">
        <v>1251</v>
      </c>
      <c r="E800" s="4">
        <v>149</v>
      </c>
      <c r="F800" s="6">
        <f t="shared" si="48"/>
        <v>186399</v>
      </c>
      <c r="G800" s="6">
        <f t="shared" si="49"/>
        <v>131355</v>
      </c>
      <c r="H800" s="3" t="str">
        <f t="shared" si="50"/>
        <v>December</v>
      </c>
      <c r="I800" s="7" t="str">
        <f t="shared" si="51"/>
        <v>Winter</v>
      </c>
    </row>
    <row r="801" spans="1:9" x14ac:dyDescent="0.25">
      <c r="A801" s="17" t="s">
        <v>158</v>
      </c>
      <c r="B801" s="11" t="s">
        <v>31</v>
      </c>
      <c r="C801" s="12">
        <v>89</v>
      </c>
      <c r="D801" s="13">
        <v>260</v>
      </c>
      <c r="E801" s="12">
        <v>158</v>
      </c>
      <c r="F801" s="14">
        <f t="shared" si="48"/>
        <v>41080</v>
      </c>
      <c r="G801" s="14">
        <f t="shared" si="49"/>
        <v>23140</v>
      </c>
      <c r="H801" s="11" t="str">
        <f t="shared" si="50"/>
        <v>December</v>
      </c>
      <c r="I801" s="7" t="str">
        <f t="shared" si="51"/>
        <v>Winter</v>
      </c>
    </row>
  </sheetData>
  <conditionalFormatting sqref="E2:E801">
    <cfRule type="cellIs" dxfId="16" priority="1" operator="between">
      <formula>80</formula>
      <formula>200</formula>
    </cfRule>
    <cfRule type="cellIs" dxfId="15" priority="2" operator="lessThan">
      <formula>80</formula>
    </cfRule>
    <cfRule type="cellIs" dxfId="14" priority="3" operator="greaterThan">
      <formula>200</formula>
    </cfRule>
  </conditionalFormatting>
  <dataValidations count="1">
    <dataValidation type="list" allowBlank="1" showInputMessage="1" showErrorMessage="1" sqref="B2:B801" xr:uid="{B6D1C839-B515-441C-91B7-4863C88BE27B}">
      <formula1>"Shirt, Trousers, Jacket, Shoes, Cap"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F86F-54ED-4ABC-B434-3C01102B0C44}">
  <dimension ref="A1:O29"/>
  <sheetViews>
    <sheetView topLeftCell="D1" workbookViewId="0">
      <selection activeCell="I15" sqref="I15"/>
    </sheetView>
  </sheetViews>
  <sheetFormatPr defaultRowHeight="15" x14ac:dyDescent="0.25"/>
  <cols>
    <col min="1" max="1" width="28.7109375" style="15" customWidth="1"/>
    <col min="2" max="2" width="19.85546875" style="15" bestFit="1" customWidth="1"/>
    <col min="3" max="3" width="16" style="15" bestFit="1" customWidth="1"/>
    <col min="4" max="4" width="9.140625" style="15"/>
    <col min="5" max="5" width="13.28515625" style="15" bestFit="1" customWidth="1"/>
    <col min="6" max="6" width="19.85546875" style="15" bestFit="1" customWidth="1"/>
    <col min="7" max="7" width="15.28515625" style="15" bestFit="1" customWidth="1"/>
    <col min="8" max="8" width="9.28515625" style="15" customWidth="1"/>
    <col min="9" max="9" width="24.85546875" style="15" bestFit="1" customWidth="1"/>
    <col min="10" max="10" width="14.85546875" style="15" bestFit="1" customWidth="1"/>
    <col min="11" max="11" width="9.140625" style="15"/>
    <col min="12" max="12" width="10" style="15" customWidth="1"/>
    <col min="13" max="13" width="10.7109375" style="15" customWidth="1"/>
    <col min="14" max="14" width="10.5703125" style="15" customWidth="1"/>
    <col min="15" max="16384" width="9.140625" style="15"/>
  </cols>
  <sheetData>
    <row r="1" spans="1:15" ht="16.5" x14ac:dyDescent="0.25">
      <c r="A1" s="64" t="s">
        <v>344</v>
      </c>
      <c r="B1" s="64"/>
      <c r="C1" s="64"/>
      <c r="E1" s="64" t="s">
        <v>346</v>
      </c>
      <c r="F1" s="64"/>
      <c r="G1" s="64"/>
      <c r="H1"/>
      <c r="I1"/>
      <c r="J1"/>
      <c r="K1"/>
      <c r="L1"/>
      <c r="M1"/>
      <c r="N1"/>
      <c r="O1"/>
    </row>
    <row r="2" spans="1:15" ht="15.75" x14ac:dyDescent="0.25">
      <c r="A2" s="19" t="s">
        <v>359</v>
      </c>
      <c r="B2" s="19" t="s">
        <v>360</v>
      </c>
      <c r="C2" s="19" t="s">
        <v>361</v>
      </c>
      <c r="E2" s="19" t="s">
        <v>10</v>
      </c>
      <c r="F2" s="19" t="s">
        <v>360</v>
      </c>
      <c r="G2" s="19" t="s">
        <v>361</v>
      </c>
      <c r="I2"/>
      <c r="J2"/>
    </row>
    <row r="3" spans="1:15" ht="15.75" x14ac:dyDescent="0.25">
      <c r="A3" s="20" t="s">
        <v>347</v>
      </c>
      <c r="B3" s="30">
        <f>SUMIFS(Sales_2023[Quantity Sold], Sales_2023[Month], A3)</f>
        <v>6676</v>
      </c>
      <c r="C3" s="31">
        <f>SUMIFS(Sales_2023[Revenue], Sales_2023[Month], A3)</f>
        <v>5918830</v>
      </c>
      <c r="E3" s="21" t="s">
        <v>31</v>
      </c>
      <c r="F3" s="47">
        <f>SUMIFS(Sales_2023[Quantity Sold], Sales_2023[Product], E3)</f>
        <v>17706</v>
      </c>
      <c r="G3" s="48">
        <f>SUMIFS(Sales_2023[Revenue], Sales_2023[Product], E3)</f>
        <v>14424696</v>
      </c>
      <c r="I3"/>
      <c r="J3"/>
    </row>
    <row r="4" spans="1:15" ht="15.75" x14ac:dyDescent="0.25">
      <c r="A4" s="20" t="s">
        <v>348</v>
      </c>
      <c r="B4" s="30">
        <f>SUMIFS(Sales_2023[Quantity Sold], Sales_2023[Month], A4)</f>
        <v>6389</v>
      </c>
      <c r="C4" s="31">
        <f>SUMIFS(Sales_2023[Revenue], Sales_2023[Month], A4)</f>
        <v>5443011</v>
      </c>
      <c r="E4" s="21" t="s">
        <v>26</v>
      </c>
      <c r="F4" s="47">
        <f>SUMIFS(Sales_2023[Quantity Sold], Sales_2023[Product], E4)</f>
        <v>16831</v>
      </c>
      <c r="G4" s="48">
        <f>SUMIFS(Sales_2023[Revenue], Sales_2023[Product], E4)</f>
        <v>13970022</v>
      </c>
      <c r="I4"/>
      <c r="J4"/>
    </row>
    <row r="5" spans="1:15" ht="15.75" x14ac:dyDescent="0.25">
      <c r="A5" s="20" t="s">
        <v>349</v>
      </c>
      <c r="B5" s="30">
        <f>SUMIFS(Sales_2023[Quantity Sold], Sales_2023[Month], A5)</f>
        <v>7191</v>
      </c>
      <c r="C5" s="31">
        <f>SUMIFS(Sales_2023[Revenue], Sales_2023[Month], A5)</f>
        <v>6535599</v>
      </c>
      <c r="E5" s="21" t="s">
        <v>19</v>
      </c>
      <c r="F5" s="47">
        <f>SUMIFS(Sales_2023[Quantity Sold], Sales_2023[Product], E5)</f>
        <v>17706</v>
      </c>
      <c r="G5" s="48">
        <f>SUMIFS(Sales_2023[Revenue], Sales_2023[Product], E5)</f>
        <v>15026937</v>
      </c>
      <c r="I5"/>
      <c r="J5"/>
    </row>
    <row r="6" spans="1:15" ht="15.75" x14ac:dyDescent="0.25">
      <c r="A6" s="20" t="s">
        <v>350</v>
      </c>
      <c r="B6" s="30">
        <f>SUMIFS(Sales_2023[Quantity Sold], Sales_2023[Month], A6)</f>
        <v>6711</v>
      </c>
      <c r="C6" s="31">
        <f>SUMIFS(Sales_2023[Revenue], Sales_2023[Month], A6)</f>
        <v>5681785</v>
      </c>
      <c r="E6" s="21" t="s">
        <v>22</v>
      </c>
      <c r="F6" s="47">
        <f>SUMIFS(Sales_2023[Quantity Sold], Sales_2023[Product], E6)</f>
        <v>16557</v>
      </c>
      <c r="G6" s="48">
        <f>SUMIFS(Sales_2023[Revenue], Sales_2023[Product], E6)</f>
        <v>13291003</v>
      </c>
      <c r="I6"/>
      <c r="J6"/>
    </row>
    <row r="7" spans="1:15" ht="15.75" x14ac:dyDescent="0.25">
      <c r="A7" s="20" t="s">
        <v>351</v>
      </c>
      <c r="B7" s="30">
        <f>SUMIFS(Sales_2023[Quantity Sold], Sales_2023[Month], A7)</f>
        <v>6882</v>
      </c>
      <c r="C7" s="31">
        <f>SUMIFS(Sales_2023[Revenue], Sales_2023[Month], A7)</f>
        <v>6093402</v>
      </c>
      <c r="E7" s="21" t="s">
        <v>24</v>
      </c>
      <c r="F7" s="47">
        <f>SUMIFS(Sales_2023[Quantity Sold], Sales_2023[Product], E7)</f>
        <v>14763</v>
      </c>
      <c r="G7" s="48">
        <f>SUMIFS(Sales_2023[Revenue], Sales_2023[Product], E7)</f>
        <v>13765248</v>
      </c>
      <c r="I7"/>
      <c r="J7"/>
      <c r="M7"/>
      <c r="N7"/>
    </row>
    <row r="8" spans="1:15" ht="15.75" x14ac:dyDescent="0.25">
      <c r="A8" s="20" t="s">
        <v>352</v>
      </c>
      <c r="B8" s="30">
        <f>SUMIFS(Sales_2023[Quantity Sold], Sales_2023[Month], A8)</f>
        <v>7874</v>
      </c>
      <c r="C8" s="31">
        <f>SUMIFS(Sales_2023[Revenue], Sales_2023[Month], A8)</f>
        <v>6463422</v>
      </c>
      <c r="F8"/>
      <c r="G8"/>
      <c r="H8"/>
      <c r="I8"/>
      <c r="J8"/>
      <c r="M8"/>
      <c r="N8"/>
    </row>
    <row r="9" spans="1:15" ht="16.5" x14ac:dyDescent="0.25">
      <c r="A9" s="20" t="s">
        <v>353</v>
      </c>
      <c r="B9" s="30">
        <f>SUMIFS(Sales_2023[Quantity Sold], Sales_2023[Month], A9)</f>
        <v>7154</v>
      </c>
      <c r="C9" s="31">
        <f>SUMIFS(Sales_2023[Revenue], Sales_2023[Month], A9)</f>
        <v>5043756</v>
      </c>
      <c r="E9" s="61" t="s">
        <v>345</v>
      </c>
      <c r="F9" s="62"/>
      <c r="G9" s="63"/>
      <c r="H9"/>
      <c r="M9"/>
      <c r="N9"/>
    </row>
    <row r="10" spans="1:15" ht="15.75" x14ac:dyDescent="0.25">
      <c r="A10" s="20" t="s">
        <v>354</v>
      </c>
      <c r="B10" s="30">
        <f>SUMIFS(Sales_2023[Quantity Sold], Sales_2023[Month], A10)</f>
        <v>5726</v>
      </c>
      <c r="C10" s="31">
        <f>SUMIFS(Sales_2023[Revenue], Sales_2023[Month], A10)</f>
        <v>4460557</v>
      </c>
      <c r="E10" s="19" t="s">
        <v>366</v>
      </c>
      <c r="F10" s="19" t="s">
        <v>360</v>
      </c>
      <c r="G10" s="19" t="s">
        <v>361</v>
      </c>
      <c r="H10"/>
      <c r="M10"/>
      <c r="N10"/>
    </row>
    <row r="11" spans="1:15" ht="15.75" x14ac:dyDescent="0.25">
      <c r="A11" s="20" t="s">
        <v>355</v>
      </c>
      <c r="B11" s="30">
        <f>SUMIFS(Sales_2023[Quantity Sold], Sales_2023[Month], A11)</f>
        <v>7741</v>
      </c>
      <c r="C11" s="31">
        <f>SUMIFS(Sales_2023[Revenue], Sales_2023[Month], A11)</f>
        <v>6334110</v>
      </c>
      <c r="E11" s="21" t="s">
        <v>362</v>
      </c>
      <c r="F11" s="49">
        <f>SUMIFS(Sales_2023[Quantity Sold], Sales_2023[Season], E11)</f>
        <v>20784</v>
      </c>
      <c r="G11" s="50">
        <f>SUMIFS(Sales_2023[Revenue], Sales_2023[Season], E11)</f>
        <v>18310786</v>
      </c>
      <c r="M11"/>
      <c r="N11"/>
    </row>
    <row r="12" spans="1:15" ht="15.75" x14ac:dyDescent="0.25">
      <c r="A12" s="20" t="s">
        <v>356</v>
      </c>
      <c r="B12" s="30">
        <f>SUMIFS(Sales_2023[Quantity Sold], Sales_2023[Month], A12)</f>
        <v>7626</v>
      </c>
      <c r="C12" s="31">
        <f>SUMIFS(Sales_2023[Revenue], Sales_2023[Month], A12)</f>
        <v>6444361</v>
      </c>
      <c r="E12" s="21" t="s">
        <v>363</v>
      </c>
      <c r="F12" s="49">
        <f>SUMIFS(Sales_2023[Quantity Sold], Sales_2023[Season], E12)</f>
        <v>28495</v>
      </c>
      <c r="G12" s="50">
        <f>SUMIFS(Sales_2023[Revenue], Sales_2023[Season], E12)</f>
        <v>22301845</v>
      </c>
      <c r="M12"/>
      <c r="N12"/>
    </row>
    <row r="13" spans="1:15" ht="15.75" x14ac:dyDescent="0.25">
      <c r="A13" s="20" t="s">
        <v>357</v>
      </c>
      <c r="B13" s="30">
        <f>SUMIFS(Sales_2023[Quantity Sold], Sales_2023[Month], A13)</f>
        <v>6643</v>
      </c>
      <c r="C13" s="31">
        <f>SUMIFS(Sales_2023[Revenue], Sales_2023[Month], A13)</f>
        <v>5761156</v>
      </c>
      <c r="E13" s="21" t="s">
        <v>364</v>
      </c>
      <c r="F13" s="49">
        <f>SUMIFS(Sales_2023[Quantity Sold], Sales_2023[Season], E13)</f>
        <v>14269</v>
      </c>
      <c r="G13" s="50">
        <f>SUMIFS(Sales_2023[Revenue], Sales_2023[Season], E13)</f>
        <v>12205517</v>
      </c>
      <c r="M13"/>
      <c r="N13"/>
    </row>
    <row r="14" spans="1:15" ht="15.75" x14ac:dyDescent="0.25">
      <c r="A14" s="20" t="s">
        <v>358</v>
      </c>
      <c r="B14" s="30">
        <f>SUMIFS(Sales_2023[Quantity Sold], Sales_2023[Month], A14)</f>
        <v>6950</v>
      </c>
      <c r="C14" s="31">
        <f>SUMIFS(Sales_2023[Revenue], Sales_2023[Month], A14)</f>
        <v>6297917</v>
      </c>
      <c r="E14" s="21" t="s">
        <v>365</v>
      </c>
      <c r="F14" s="49">
        <f>SUMIFS(Sales_2023[Quantity Sold], Sales_2023[Season], E14)</f>
        <v>20015</v>
      </c>
      <c r="G14" s="50">
        <f>SUMIFS(Sales_2023[Revenue], Sales_2023[Season], E14)</f>
        <v>17659758</v>
      </c>
      <c r="M14"/>
      <c r="N14"/>
    </row>
    <row r="15" spans="1:15" x14ac:dyDescent="0.25">
      <c r="B15" s="18"/>
      <c r="C15" s="18"/>
    </row>
    <row r="16" spans="1:15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</sheetData>
  <mergeCells count="3">
    <mergeCell ref="E9:G9"/>
    <mergeCell ref="A1:C1"/>
    <mergeCell ref="E1:G1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6674-0B7B-4A05-AEF4-4ECE8450AF81}">
  <dimension ref="A1:L17"/>
  <sheetViews>
    <sheetView workbookViewId="0">
      <selection activeCell="I4" sqref="I4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13.140625" bestFit="1" customWidth="1"/>
    <col min="5" max="5" width="13.42578125" bestFit="1" customWidth="1"/>
    <col min="6" max="7" width="10.7109375" bestFit="1" customWidth="1"/>
    <col min="8" max="8" width="9.28515625" bestFit="1" customWidth="1"/>
    <col min="9" max="9" width="10.7109375" bestFit="1" customWidth="1"/>
    <col min="10" max="10" width="8.28515625" bestFit="1" customWidth="1"/>
  </cols>
  <sheetData>
    <row r="1" spans="1:12" ht="16.5" x14ac:dyDescent="0.25">
      <c r="A1" s="65" t="s">
        <v>374</v>
      </c>
      <c r="B1" s="66"/>
      <c r="C1" s="66"/>
      <c r="E1" s="70" t="s">
        <v>382</v>
      </c>
      <c r="F1" s="71"/>
      <c r="G1" s="71"/>
      <c r="H1" s="71"/>
      <c r="I1" s="71"/>
      <c r="J1" s="72"/>
      <c r="K1" s="15"/>
      <c r="L1" s="15"/>
    </row>
    <row r="2" spans="1:12" ht="15.75" x14ac:dyDescent="0.25">
      <c r="A2" s="19" t="s">
        <v>375</v>
      </c>
      <c r="B2" s="19" t="s">
        <v>376</v>
      </c>
      <c r="C2" s="19" t="s">
        <v>377</v>
      </c>
      <c r="E2" s="23" t="s">
        <v>380</v>
      </c>
      <c r="F2" s="67" t="s">
        <v>383</v>
      </c>
      <c r="G2" s="68"/>
      <c r="H2" s="68"/>
      <c r="I2" s="68"/>
      <c r="J2" s="69"/>
      <c r="K2" s="15"/>
      <c r="L2" s="15"/>
    </row>
    <row r="3" spans="1:12" ht="15.75" x14ac:dyDescent="0.25">
      <c r="A3" s="22">
        <v>44957</v>
      </c>
      <c r="B3" s="42">
        <v>5918830</v>
      </c>
      <c r="C3" s="43"/>
      <c r="E3" s="21" t="s">
        <v>381</v>
      </c>
      <c r="F3" s="24" t="s">
        <v>31</v>
      </c>
      <c r="G3" s="24" t="s">
        <v>384</v>
      </c>
      <c r="H3" s="24" t="s">
        <v>19</v>
      </c>
      <c r="I3" s="24" t="s">
        <v>24</v>
      </c>
      <c r="J3" s="24" t="s">
        <v>22</v>
      </c>
      <c r="K3" s="15"/>
      <c r="L3" s="15"/>
    </row>
    <row r="4" spans="1:12" ht="15.75" x14ac:dyDescent="0.25">
      <c r="A4" s="22">
        <v>44985</v>
      </c>
      <c r="B4" s="42">
        <v>5443011</v>
      </c>
      <c r="C4" s="43"/>
      <c r="E4" s="21" t="s">
        <v>378</v>
      </c>
      <c r="F4" s="44">
        <v>511</v>
      </c>
      <c r="G4" s="44">
        <v>1124</v>
      </c>
      <c r="H4" s="44">
        <v>708</v>
      </c>
      <c r="I4" s="44">
        <v>1437</v>
      </c>
      <c r="J4" s="44">
        <v>288</v>
      </c>
      <c r="K4" s="15"/>
      <c r="L4" s="15"/>
    </row>
    <row r="5" spans="1:12" ht="15.75" x14ac:dyDescent="0.25">
      <c r="A5" s="22">
        <v>45016</v>
      </c>
      <c r="B5" s="42">
        <v>6535599</v>
      </c>
      <c r="C5" s="43"/>
      <c r="E5" s="21" t="s">
        <v>379</v>
      </c>
      <c r="F5" s="45">
        <v>180</v>
      </c>
      <c r="G5" s="45">
        <v>197</v>
      </c>
      <c r="H5" s="45">
        <v>100</v>
      </c>
      <c r="I5" s="45">
        <v>143</v>
      </c>
      <c r="J5" s="45">
        <v>23</v>
      </c>
      <c r="K5" s="15"/>
      <c r="L5" s="15"/>
    </row>
    <row r="6" spans="1:12" ht="15.75" x14ac:dyDescent="0.25">
      <c r="A6" s="22">
        <v>45046</v>
      </c>
      <c r="B6" s="42">
        <v>5681785</v>
      </c>
      <c r="C6" s="43"/>
      <c r="E6" s="21" t="s">
        <v>361</v>
      </c>
      <c r="F6" s="46">
        <f>F4*F5</f>
        <v>91980</v>
      </c>
      <c r="G6" s="46">
        <f t="shared" ref="G6:J6" si="0">G4*G5</f>
        <v>221428</v>
      </c>
      <c r="H6" s="46">
        <f t="shared" si="0"/>
        <v>70800</v>
      </c>
      <c r="I6" s="46">
        <f t="shared" si="0"/>
        <v>205491</v>
      </c>
      <c r="J6" s="46">
        <f t="shared" si="0"/>
        <v>6624</v>
      </c>
      <c r="K6" s="15"/>
      <c r="L6" s="15"/>
    </row>
    <row r="7" spans="1:12" ht="15.75" x14ac:dyDescent="0.25">
      <c r="A7" s="22">
        <v>45077</v>
      </c>
      <c r="B7" s="42">
        <v>6093402</v>
      </c>
      <c r="C7" s="43"/>
      <c r="K7" s="15"/>
      <c r="L7" s="15"/>
    </row>
    <row r="8" spans="1:12" ht="15.75" x14ac:dyDescent="0.25">
      <c r="A8" s="22">
        <v>45107</v>
      </c>
      <c r="B8" s="42">
        <v>6463422</v>
      </c>
      <c r="C8" s="43"/>
      <c r="K8" s="15"/>
      <c r="L8" s="15"/>
    </row>
    <row r="9" spans="1:12" ht="15.75" x14ac:dyDescent="0.25">
      <c r="A9" s="22">
        <v>45108</v>
      </c>
      <c r="B9" s="42">
        <v>5043756</v>
      </c>
      <c r="C9" s="43"/>
    </row>
    <row r="10" spans="1:12" ht="15.75" x14ac:dyDescent="0.25">
      <c r="A10" s="22">
        <v>45169</v>
      </c>
      <c r="B10" s="42">
        <v>4460557</v>
      </c>
      <c r="C10" s="43"/>
    </row>
    <row r="11" spans="1:12" ht="15.75" x14ac:dyDescent="0.25">
      <c r="A11" s="22">
        <v>45199</v>
      </c>
      <c r="B11" s="42">
        <v>6334110</v>
      </c>
      <c r="C11" s="43"/>
    </row>
    <row r="12" spans="1:12" ht="15.75" x14ac:dyDescent="0.25">
      <c r="A12" s="22">
        <v>45230</v>
      </c>
      <c r="B12" s="42">
        <v>6444361</v>
      </c>
      <c r="C12" s="43"/>
    </row>
    <row r="13" spans="1:12" ht="15.75" x14ac:dyDescent="0.25">
      <c r="A13" s="22">
        <v>45260</v>
      </c>
      <c r="B13" s="42">
        <v>5761156</v>
      </c>
      <c r="C13" s="43"/>
    </row>
    <row r="14" spans="1:12" ht="15.75" x14ac:dyDescent="0.25">
      <c r="A14" s="22">
        <v>45291</v>
      </c>
      <c r="B14" s="42">
        <v>6297917</v>
      </c>
      <c r="C14" s="43"/>
    </row>
    <row r="15" spans="1:12" ht="15.75" x14ac:dyDescent="0.25">
      <c r="A15" s="22">
        <v>45322</v>
      </c>
      <c r="B15" s="29">
        <v>5949023</v>
      </c>
      <c r="C15" s="28" cm="1">
        <f t="array" ref="C15">_xlfn.FORECAST.LINEAR(DATE(2024,1,31), $B$3:$B$14, DATE(2023,ROW($A$3:$A$14),1))</f>
        <v>5936544.5593770035</v>
      </c>
    </row>
    <row r="16" spans="1:12" ht="15.75" x14ac:dyDescent="0.25">
      <c r="A16" s="22">
        <v>45351</v>
      </c>
      <c r="B16" s="29">
        <v>5960694</v>
      </c>
      <c r="C16" s="27" cm="1">
        <f t="array" ref="C16">_xlfn.FORECAST.LINEAR(DATE(2024,2,29), $B$3:$B$14, DATE(2023,ROW($A$3:$A$14),1))</f>
        <v>5947507.8956907205</v>
      </c>
    </row>
    <row r="17" spans="1:3" ht="15.75" x14ac:dyDescent="0.25">
      <c r="A17" s="22">
        <v>45382</v>
      </c>
      <c r="B17" s="29">
        <v>5972366</v>
      </c>
      <c r="C17" s="28" cm="1">
        <f t="array" ref="C17">_xlfn.FORECAST.LINEAR(DATE(2024,3,31), $B$3:$B$14, DATE(2023,ROW($A$3:$A$14),1))</f>
        <v>5959227.3241640069</v>
      </c>
    </row>
  </sheetData>
  <scenarios current="0" show="0">
    <scenario name="Base_Scenario" locked="1" count="10" user="Rajan" comment="Created by Hardik on 12-04-2025">
      <inputCells r="F4" val="511" numFmtId="164"/>
      <inputCells r="G4" val="1124" numFmtId="164"/>
      <inputCells r="H4" val="708" numFmtId="164"/>
      <inputCells r="I4" val="1437" numFmtId="164"/>
      <inputCells r="J4" val="288" numFmtId="164"/>
      <inputCells r="F5" val="180"/>
      <inputCells r="G5" val="197"/>
      <inputCells r="H5" val="100"/>
      <inputCells r="I5" val="143"/>
      <inputCells r="J5" val="23"/>
    </scenario>
    <scenario name="10%_Price_Increase" locked="1" count="10" user="Rajan" comment="Created by Hardik on 12-04-2025">
      <inputCells r="F4" val="562" numFmtId="164"/>
      <inputCells r="G4" val="1236" numFmtId="164"/>
      <inputCells r="H4" val="779" numFmtId="164"/>
      <inputCells r="I4" val="1581" numFmtId="164"/>
      <inputCells r="J4" val="317" numFmtId="164"/>
      <inputCells r="F5" val="180"/>
      <inputCells r="G5" val="197"/>
      <inputCells r="H5" val="100"/>
      <inputCells r="I5" val="143"/>
      <inputCells r="J5" val="23"/>
    </scenario>
    <scenario name="20%_Demand_Drop" locked="1" count="10" user="Rajan" comment="Created by Hardik on 12-04-2025">
      <inputCells r="F4" val="511" numFmtId="164"/>
      <inputCells r="G4" val="1124" numFmtId="164"/>
      <inputCells r="H4" val="708" numFmtId="164"/>
      <inputCells r="I4" val="1437" numFmtId="164"/>
      <inputCells r="J4" val="288" numFmtId="164"/>
      <inputCells r="F5" val="144"/>
      <inputCells r="G5" val="158"/>
      <inputCells r="H5" val="80"/>
      <inputCells r="I5" val="114"/>
      <inputCells r="J5" val="18"/>
    </scenario>
    <scenario name="Festival_Discount_Offer" locked="1" count="10" user="Rajan" comment="Created by Hardik on 12-04-2025">
      <inputCells r="F4" val="460" numFmtId="164"/>
      <inputCells r="G4" val="1012" numFmtId="164"/>
      <inputCells r="H4" val="637" numFmtId="164"/>
      <inputCells r="I4" val="1293" numFmtId="164"/>
      <inputCells r="J4" val="259" numFmtId="164"/>
      <inputCells r="F5" val="210"/>
      <inputCells r="G5" val="230"/>
      <inputCells r="H5" val="120"/>
      <inputCells r="I5" val="170"/>
      <inputCells r="J5" val="30"/>
    </scenario>
  </scenarios>
  <mergeCells count="3">
    <mergeCell ref="A1:C1"/>
    <mergeCell ref="F2:J2"/>
    <mergeCell ref="E1:J1"/>
  </mergeCells>
  <phoneticPr fontId="11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EF30-7D02-4986-A0AB-105BD6094B3C}">
  <dimension ref="A1:H7"/>
  <sheetViews>
    <sheetView workbookViewId="0">
      <selection activeCell="C11" sqref="C11"/>
    </sheetView>
  </sheetViews>
  <sheetFormatPr defaultRowHeight="15" x14ac:dyDescent="0.25"/>
  <cols>
    <col min="1" max="1" width="8.28515625" style="15" bestFit="1" customWidth="1"/>
    <col min="2" max="2" width="10.42578125" style="15" bestFit="1" customWidth="1"/>
    <col min="3" max="3" width="13.85546875" style="15" bestFit="1" customWidth="1"/>
    <col min="4" max="4" width="13.7109375" style="15" bestFit="1" customWidth="1"/>
    <col min="5" max="5" width="15.7109375" style="15" bestFit="1" customWidth="1"/>
    <col min="6" max="6" width="10.7109375" style="15" bestFit="1" customWidth="1"/>
    <col min="7" max="8" width="11.85546875" style="15" bestFit="1" customWidth="1"/>
    <col min="9" max="16384" width="9.140625" style="15"/>
  </cols>
  <sheetData>
    <row r="1" spans="1:8" ht="15.75" x14ac:dyDescent="0.25">
      <c r="A1" s="19" t="s">
        <v>10</v>
      </c>
      <c r="B1" s="19" t="s">
        <v>12</v>
      </c>
      <c r="C1" s="19" t="s">
        <v>388</v>
      </c>
      <c r="D1" s="19" t="s">
        <v>389</v>
      </c>
      <c r="E1" s="19" t="s">
        <v>385</v>
      </c>
      <c r="F1" s="19" t="s">
        <v>15</v>
      </c>
      <c r="G1" s="19" t="s">
        <v>386</v>
      </c>
      <c r="H1" s="19" t="s">
        <v>387</v>
      </c>
    </row>
    <row r="2" spans="1:8" ht="15.75" x14ac:dyDescent="0.25">
      <c r="A2" s="25" t="s">
        <v>31</v>
      </c>
      <c r="B2" s="39">
        <v>511</v>
      </c>
      <c r="C2" s="39">
        <v>300</v>
      </c>
      <c r="D2" s="40">
        <v>210</v>
      </c>
      <c r="E2" s="40">
        <v>210</v>
      </c>
      <c r="F2" s="41">
        <f>B2 * E2</f>
        <v>107310</v>
      </c>
      <c r="G2" s="41">
        <f>C2 * E2</f>
        <v>63000</v>
      </c>
      <c r="H2" s="41">
        <f>F2 - G2</f>
        <v>44310</v>
      </c>
    </row>
    <row r="3" spans="1:8" ht="15.75" x14ac:dyDescent="0.25">
      <c r="A3" s="25" t="s">
        <v>384</v>
      </c>
      <c r="B3" s="39">
        <v>1124</v>
      </c>
      <c r="C3" s="39">
        <v>800</v>
      </c>
      <c r="D3" s="40">
        <v>230</v>
      </c>
      <c r="E3" s="40">
        <v>230</v>
      </c>
      <c r="F3" s="41">
        <f>B3 * E3</f>
        <v>258520</v>
      </c>
      <c r="G3" s="41">
        <f>C3 * E3</f>
        <v>184000</v>
      </c>
      <c r="H3" s="41">
        <f>F3 - G3</f>
        <v>74520</v>
      </c>
    </row>
    <row r="4" spans="1:8" ht="15.75" x14ac:dyDescent="0.25">
      <c r="A4" s="25" t="s">
        <v>19</v>
      </c>
      <c r="B4" s="39">
        <v>708</v>
      </c>
      <c r="C4" s="39">
        <v>500</v>
      </c>
      <c r="D4" s="40">
        <v>120</v>
      </c>
      <c r="E4" s="40">
        <v>120</v>
      </c>
      <c r="F4" s="41">
        <f>B4 * E4</f>
        <v>84960</v>
      </c>
      <c r="G4" s="41">
        <f>C4 * E4</f>
        <v>60000</v>
      </c>
      <c r="H4" s="41">
        <f>F4 - G4</f>
        <v>24960</v>
      </c>
    </row>
    <row r="5" spans="1:8" ht="15.75" x14ac:dyDescent="0.25">
      <c r="A5" s="25" t="s">
        <v>24</v>
      </c>
      <c r="B5" s="39">
        <v>1437</v>
      </c>
      <c r="C5" s="39">
        <v>1000</v>
      </c>
      <c r="D5" s="40">
        <v>170</v>
      </c>
      <c r="E5" s="40">
        <v>170</v>
      </c>
      <c r="F5" s="41">
        <f>B5 * E5</f>
        <v>244290</v>
      </c>
      <c r="G5" s="41">
        <f>C5 * E5</f>
        <v>170000</v>
      </c>
      <c r="H5" s="41">
        <f>F5 - G5</f>
        <v>74290</v>
      </c>
    </row>
    <row r="6" spans="1:8" ht="15.75" x14ac:dyDescent="0.25">
      <c r="A6" s="25" t="s">
        <v>22</v>
      </c>
      <c r="B6" s="39">
        <v>288</v>
      </c>
      <c r="C6" s="39">
        <v>150</v>
      </c>
      <c r="D6" s="40">
        <v>30</v>
      </c>
      <c r="E6" s="40">
        <v>30</v>
      </c>
      <c r="F6" s="41">
        <f>B6 * E6</f>
        <v>8640</v>
      </c>
      <c r="G6" s="41">
        <f>C6 * E6</f>
        <v>4500</v>
      </c>
      <c r="H6" s="41">
        <f>F6 - G6</f>
        <v>4140</v>
      </c>
    </row>
    <row r="7" spans="1:8" ht="15.75" x14ac:dyDescent="0.25">
      <c r="G7" s="19" t="s">
        <v>390</v>
      </c>
      <c r="H7" s="26">
        <f>SUM(H2:H6)</f>
        <v>222220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8953-7F75-4B79-B7F8-725BB7569500}">
  <dimension ref="A1:T46"/>
  <sheetViews>
    <sheetView tabSelected="1" zoomScale="60" zoomScaleNormal="60" workbookViewId="0">
      <selection activeCell="U7" sqref="U7"/>
    </sheetView>
  </sheetViews>
  <sheetFormatPr defaultRowHeight="15" x14ac:dyDescent="0.25"/>
  <cols>
    <col min="1" max="1" width="30.42578125" style="32" bestFit="1" customWidth="1"/>
    <col min="2" max="2" width="15.85546875" style="32" bestFit="1" customWidth="1"/>
    <col min="3" max="3" width="23.42578125" style="32" bestFit="1" customWidth="1"/>
    <col min="4" max="16384" width="9.140625" style="32"/>
  </cols>
  <sheetData>
    <row r="1" spans="1:20" ht="22.5" customHeight="1" x14ac:dyDescent="0.25">
      <c r="A1" s="84" t="s">
        <v>393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2" spans="1:20" ht="24.75" customHeight="1" x14ac:dyDescent="0.2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</row>
    <row r="3" spans="1:20" x14ac:dyDescent="0.25">
      <c r="D3" s="35"/>
      <c r="L3" s="34"/>
      <c r="M3" s="34"/>
      <c r="T3" s="35"/>
    </row>
    <row r="4" spans="1:20" ht="18.75" x14ac:dyDescent="0.25">
      <c r="A4" s="73" t="s">
        <v>367</v>
      </c>
      <c r="B4" s="73"/>
      <c r="C4" s="73"/>
      <c r="D4" s="35"/>
      <c r="L4" s="34"/>
      <c r="M4" s="34"/>
      <c r="T4" s="35"/>
    </row>
    <row r="5" spans="1:20" ht="16.5" x14ac:dyDescent="0.25">
      <c r="A5" s="74" t="s">
        <v>372</v>
      </c>
      <c r="B5" s="75" t="s">
        <v>373</v>
      </c>
      <c r="C5" s="75"/>
      <c r="D5" s="35"/>
      <c r="L5" s="34"/>
      <c r="M5" s="34"/>
      <c r="T5" s="35"/>
    </row>
    <row r="6" spans="1:20" ht="18.75" x14ac:dyDescent="0.25">
      <c r="A6" s="78" t="s">
        <v>361</v>
      </c>
      <c r="B6" s="79">
        <f>SUM(Sales_2023[Revenue])</f>
        <v>70477906</v>
      </c>
      <c r="C6" s="79"/>
      <c r="D6" s="35"/>
      <c r="L6" s="34"/>
      <c r="M6" s="34"/>
      <c r="T6" s="35"/>
    </row>
    <row r="7" spans="1:20" ht="18.75" x14ac:dyDescent="0.25">
      <c r="A7" s="78" t="s">
        <v>360</v>
      </c>
      <c r="B7" s="80">
        <f>SUM(Sales_2023[Quantity Sold])</f>
        <v>83563</v>
      </c>
      <c r="C7" s="80"/>
      <c r="D7" s="35"/>
      <c r="L7" s="34"/>
      <c r="M7" s="34"/>
      <c r="T7" s="35"/>
    </row>
    <row r="8" spans="1:20" ht="18.75" x14ac:dyDescent="0.25">
      <c r="A8" s="78" t="s">
        <v>368</v>
      </c>
      <c r="B8" s="81" t="str">
        <f>INDEX(Analysis!E3:E7, MATCH(MAX(Analysis!G3:G7), Analysis!G3:G7, 0))</f>
        <v>Jacket</v>
      </c>
      <c r="C8" s="81"/>
      <c r="D8" s="35"/>
      <c r="L8" s="34"/>
      <c r="M8" s="34"/>
      <c r="T8" s="35"/>
    </row>
    <row r="9" spans="1:20" ht="18.75" x14ac:dyDescent="0.25">
      <c r="A9" s="78" t="s">
        <v>369</v>
      </c>
      <c r="B9" s="81" t="str">
        <f>INDEX(Analysis!A3:A14, MATCH(MAX(Analysis!C3:C14), Analysis!C3:C14, 0))</f>
        <v>March</v>
      </c>
      <c r="C9" s="81"/>
      <c r="D9" s="35"/>
      <c r="L9" s="34"/>
      <c r="M9" s="34"/>
      <c r="T9" s="35"/>
    </row>
    <row r="10" spans="1:20" ht="18.75" x14ac:dyDescent="0.25">
      <c r="A10" s="78" t="s">
        <v>370</v>
      </c>
      <c r="B10" s="81" t="str">
        <f>INDEX(Analysis!E11:E14, MATCH(MIN(Analysis!G11:G14), Analysis!G11:G14, 0))</f>
        <v>Post-Monsoon</v>
      </c>
      <c r="C10" s="81"/>
      <c r="D10" s="35"/>
      <c r="L10" s="34"/>
      <c r="M10" s="34"/>
      <c r="T10" s="35"/>
    </row>
    <row r="11" spans="1:20" ht="18.75" x14ac:dyDescent="0.3">
      <c r="A11" s="78" t="s">
        <v>371</v>
      </c>
      <c r="B11" s="82">
        <f>AVERAGE(Analysis!C3:C14)</f>
        <v>5873158.833333333</v>
      </c>
      <c r="C11" s="82"/>
      <c r="D11" s="35"/>
      <c r="L11" s="34"/>
      <c r="M11" s="34"/>
      <c r="T11" s="35"/>
    </row>
    <row r="12" spans="1:20" x14ac:dyDescent="0.25">
      <c r="A12" s="36"/>
      <c r="B12" s="36"/>
      <c r="C12" s="36"/>
      <c r="D12" s="37"/>
      <c r="L12" s="34"/>
      <c r="M12" s="34"/>
      <c r="T12" s="35"/>
    </row>
    <row r="13" spans="1:20" x14ac:dyDescent="0.25">
      <c r="E13" s="38"/>
      <c r="L13" s="34"/>
      <c r="M13" s="34"/>
      <c r="T13" s="35"/>
    </row>
    <row r="14" spans="1:20" ht="18.75" x14ac:dyDescent="0.25">
      <c r="A14" s="73" t="s">
        <v>391</v>
      </c>
      <c r="B14" s="73"/>
      <c r="C14" s="73"/>
      <c r="E14" s="38"/>
      <c r="L14" s="34"/>
      <c r="M14" s="34"/>
      <c r="T14" s="35"/>
    </row>
    <row r="15" spans="1:20" ht="20.25" x14ac:dyDescent="0.25">
      <c r="A15" s="76" t="s">
        <v>392</v>
      </c>
      <c r="B15" s="77"/>
      <c r="C15" s="83">
        <v>222220</v>
      </c>
      <c r="D15" s="35"/>
      <c r="L15" s="34"/>
      <c r="T15" s="35"/>
    </row>
    <row r="16" spans="1:20" x14ac:dyDescent="0.25">
      <c r="A16" s="36"/>
      <c r="B16" s="36"/>
      <c r="C16" s="36"/>
      <c r="D16" s="37"/>
      <c r="L16" s="34"/>
      <c r="T16" s="35"/>
    </row>
    <row r="17" spans="1:20" x14ac:dyDescent="0.2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5"/>
    </row>
    <row r="18" spans="1:20" x14ac:dyDescent="0.25">
      <c r="D18" s="34"/>
      <c r="E18" s="34"/>
      <c r="F18" s="34"/>
      <c r="G18" s="34"/>
      <c r="H18" s="34"/>
      <c r="I18" s="34"/>
      <c r="J18" s="34"/>
      <c r="K18" s="34"/>
      <c r="L18" s="34"/>
      <c r="T18" s="33"/>
    </row>
    <row r="19" spans="1:20" x14ac:dyDescent="0.25">
      <c r="D19" s="34"/>
      <c r="E19" s="34"/>
      <c r="F19" s="34"/>
      <c r="G19" s="34"/>
      <c r="H19" s="34"/>
      <c r="I19" s="34"/>
      <c r="J19" s="34"/>
      <c r="K19" s="34"/>
      <c r="L19" s="34"/>
      <c r="T19" s="35"/>
    </row>
    <row r="20" spans="1:20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T20" s="35"/>
    </row>
    <row r="21" spans="1:20" x14ac:dyDescent="0.25">
      <c r="E21" s="34"/>
      <c r="F21" s="34"/>
      <c r="G21" s="34"/>
      <c r="H21" s="34"/>
      <c r="I21" s="34"/>
      <c r="J21" s="34"/>
      <c r="K21" s="34"/>
      <c r="L21" s="34"/>
      <c r="T21" s="35"/>
    </row>
    <row r="22" spans="1:20" x14ac:dyDescent="0.25">
      <c r="E22" s="34"/>
      <c r="F22" s="34"/>
      <c r="G22" s="34"/>
      <c r="H22" s="34"/>
      <c r="I22" s="34"/>
      <c r="J22" s="34"/>
      <c r="K22" s="34"/>
      <c r="L22" s="34"/>
      <c r="T22" s="35"/>
    </row>
    <row r="23" spans="1:20" x14ac:dyDescent="0.25">
      <c r="E23" s="34"/>
      <c r="F23" s="34"/>
      <c r="G23" s="34"/>
      <c r="H23" s="34"/>
      <c r="I23" s="34"/>
      <c r="J23" s="34"/>
      <c r="K23" s="34"/>
      <c r="L23" s="34"/>
      <c r="T23" s="35"/>
    </row>
    <row r="24" spans="1:20" x14ac:dyDescent="0.25">
      <c r="E24" s="34"/>
      <c r="F24" s="34"/>
      <c r="G24" s="34"/>
      <c r="H24" s="34"/>
      <c r="I24" s="34"/>
      <c r="J24" s="34"/>
      <c r="K24" s="34"/>
      <c r="L24" s="34"/>
      <c r="T24" s="35"/>
    </row>
    <row r="25" spans="1:20" x14ac:dyDescent="0.25">
      <c r="E25" s="34"/>
      <c r="F25" s="34"/>
      <c r="G25" s="34"/>
      <c r="H25" s="34"/>
      <c r="I25" s="34"/>
      <c r="J25" s="34"/>
      <c r="K25" s="34"/>
      <c r="L25" s="34"/>
      <c r="T25" s="35"/>
    </row>
    <row r="26" spans="1:20" x14ac:dyDescent="0.25">
      <c r="E26" s="34"/>
      <c r="F26" s="34"/>
      <c r="G26" s="34"/>
      <c r="H26" s="34"/>
      <c r="I26" s="34"/>
      <c r="J26" s="34"/>
      <c r="K26" s="34"/>
      <c r="L26" s="34"/>
      <c r="T26" s="35"/>
    </row>
    <row r="27" spans="1:20" x14ac:dyDescent="0.25">
      <c r="E27" s="34"/>
      <c r="F27" s="34"/>
      <c r="G27" s="34"/>
      <c r="H27" s="34"/>
      <c r="I27" s="34"/>
      <c r="J27" s="34"/>
      <c r="K27" s="34"/>
      <c r="L27" s="34"/>
      <c r="T27" s="35"/>
    </row>
    <row r="28" spans="1:20" x14ac:dyDescent="0.25">
      <c r="E28" s="34"/>
      <c r="F28" s="34"/>
      <c r="G28" s="34"/>
      <c r="H28" s="34"/>
      <c r="I28" s="34"/>
      <c r="J28" s="34"/>
      <c r="K28" s="34"/>
      <c r="L28" s="34"/>
      <c r="T28" s="35"/>
    </row>
    <row r="29" spans="1:20" x14ac:dyDescent="0.25">
      <c r="E29" s="34"/>
      <c r="F29" s="34"/>
      <c r="G29" s="34"/>
      <c r="H29" s="34"/>
      <c r="I29" s="34"/>
      <c r="J29" s="34"/>
      <c r="K29" s="34"/>
      <c r="L29" s="34"/>
      <c r="M29" s="34"/>
      <c r="T29" s="35"/>
    </row>
    <row r="30" spans="1:20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T30" s="35"/>
    </row>
    <row r="31" spans="1:20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T31" s="35"/>
    </row>
    <row r="32" spans="1:20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T32" s="35"/>
    </row>
    <row r="33" spans="1:20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7"/>
    </row>
    <row r="34" spans="1:20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spans="1:20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</row>
    <row r="36" spans="1:20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</row>
    <row r="37" spans="1:20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spans="1:20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</row>
    <row r="39" spans="1:20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</row>
    <row r="40" spans="1:20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spans="1:20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1:20" x14ac:dyDescent="0.2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1:20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1:20" x14ac:dyDescent="0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spans="1:20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</row>
    <row r="46" spans="1:20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</sheetData>
  <mergeCells count="11">
    <mergeCell ref="A4:C4"/>
    <mergeCell ref="B5:C5"/>
    <mergeCell ref="A1:T2"/>
    <mergeCell ref="A15:B15"/>
    <mergeCell ref="A14:C14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600E4-5BCB-4A1A-88E6-CA6C22784B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Project_Overview</vt:lpstr>
      <vt:lpstr>Sales_Data</vt:lpstr>
      <vt:lpstr>Analysis</vt:lpstr>
      <vt:lpstr>Forecast</vt:lpstr>
      <vt:lpstr>Solver_Model</vt:lpstr>
      <vt:lpstr>Dashboard</vt:lpstr>
      <vt:lpstr>KPI</vt:lpstr>
      <vt:lpstr>Monthly_Sales_Summary</vt:lpstr>
      <vt:lpstr>Products_Sales_Summary</vt:lpstr>
      <vt:lpstr>Sales_Data</vt:lpstr>
      <vt:lpstr>Sample_Data</vt:lpstr>
      <vt:lpstr>Seasonal_Sales_Summary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2015-06-05T18:17:20Z</dcterms:created>
  <dcterms:modified xsi:type="dcterms:W3CDTF">2025-04-26T13:15:25Z</dcterms:modified>
</cp:coreProperties>
</file>