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BIG DATA\ISB\Assignments\Term 2\Forecasting Analytics\Project\Report-ver2\models\"/>
    </mc:Choice>
  </mc:AlternateContent>
  <bookViews>
    <workbookView xWindow="0" yWindow="0" windowWidth="20490" windowHeight="7755"/>
  </bookViews>
  <sheets>
    <sheet name="Summary Statistics- All Models" sheetId="94" r:id="rId1"/>
    <sheet name="Raw Data" sheetId="1" r:id="rId2"/>
    <sheet name="Imp Graphs" sheetId="2" r:id="rId3"/>
    <sheet name="Data" sheetId="3" r:id="rId4"/>
    <sheet name="HoltWinterNoTrendOutput1" sheetId="93" r:id="rId5"/>
    <sheet name="ARIMA_Output-EntireDS" sheetId="67" r:id="rId6"/>
    <sheet name="ARIMA_Residuals-EntireDS" sheetId="66" r:id="rId7"/>
    <sheet name="PACF_Output" sheetId="20" r:id="rId8"/>
    <sheet name="ACF_Output" sheetId="19" r:id="rId9"/>
    <sheet name="MLR_Output-EntireDS" sheetId="13" r:id="rId10"/>
    <sheet name="MLR_Graph" sheetId="95" r:id="rId11"/>
    <sheet name="MLR_TrainingScore-EntireDS" sheetId="12" r:id="rId12"/>
    <sheet name="MLR_NewScore" sheetId="11" r:id="rId13"/>
    <sheet name="Forecast" sheetId="9" r:id="rId14"/>
    <sheet name="Data_PartitionTS" sheetId="4" r:id="rId15"/>
    <sheet name="HoltWinterNoTrendOutput" sheetId="91" r:id="rId16"/>
    <sheet name="ARIMA_Output" sheetId="59" r:id="rId17"/>
    <sheet name="ARIMA_Residuals" sheetId="58" r:id="rId18"/>
    <sheet name="MLR_Output" sheetId="8" r:id="rId19"/>
    <sheet name="MLR_TrainingScore" sheetId="7" r:id="rId20"/>
    <sheet name="MLR_ValidationScore" sheetId="6" r:id="rId21"/>
  </sheets>
  <definedNames>
    <definedName name="xlm_30_1" localSheetId="3" hidden="1">"'{""wkbk"":""PM2.5.week.xlsx"",""wksheet"":""Data"",""data_range"":""$A$1:$BD$262"",""has_header"":true,""input_cols"":[{""varName"":""concentration""},{""varName"":""t""},{""varName"":""W1""},{""varName"":""W2""},{""varName"":""W3""},{""varName"":""W4""},{""varName"":""W5""},{""varName"":""W6""},{""var"</definedName>
    <definedName name="xlm_30_2" localSheetId="3" hidden="1">"'Name"":""W7""},{""varName"":""W8""},{""varName"":""W9""},{""varName"":""W10""},{""varName"":""W11""},{""varName"":""W12""},{""varName"":""W13""},{""varName"":""W14""},{""varName"":""W15""},{""varName"":""W16""},{""varName"":""W17""},{""varName"":""W18""},{""varName"":""W19""},{""varName"":""W20""},{""varName"""</definedName>
    <definedName name="xlm_30_3" localSheetId="3" hidden="1">"':""W21""},{""varName"":""W22""},{""varName"":""W23""},{""varName"":""W24""},{""varName"":""W25""},{""varName"":""W26""},{""varName"":""W27""},{""varName"":""W28""},{""varName"":""W29""},{""varName"":""W30""},{""varName"":""W31""},{""varName"":""W32""},{""varName"":""W33""},{""varName"":""W34""},{""varName"":"""</definedName>
    <definedName name="xlm_30_4" localSheetId="3" hidden="1">"'W35""},{""varName"":""W36""},{""varName"":""W37""},{""varName"":""W38""},{""varName"":""W39""},{""varName"":""W40""},{""varName"":""W41""},{""varName"":""W42""},{""varName"":""W43""},{""varName"":""W44""},{""varName"":""W45""},{""varName"":""W46""},{""varName"":""W47""},{""varName"":""W48""},{""varName"":""W4"</definedName>
    <definedName name="xlm_30_5" localSheetId="3" hidden="1">"'9""},{""varName"":""W50""},{""varName"":""W51""},{""varName"":""W52""},{""varName"":""W53""}],""cat_cols"":[],""firstRow"":1,""rows"":261,""isPartitionSheet"":false,""time_var"":{""varId"":0,""varName"":""date"",""colDescr"":{""dataRowCount"":261,""flags"":0,""uniqueValsCount"":261,""varId"":0}},"</definedName>
    <definedName name="xlm_30_6" localSheetId="3" hidden="1">"'""trainPct"":80.0766,""trainRecs"":209}"</definedName>
    <definedName name="xlm_40_1" localSheetId="3" hidden="1">"'{""wkbk"":""PM2.5.week.xlsx"",""wksheet"":""Data"",""data_range"":""$A$1:$BD$262"",""has_header"":true,""input_cols"":[{""varName"":""date""},{""varName"":""t""},{""varName"":""W1""},{""varName"":""W2""},{""varName"":""W3""},{""varName"":""W4""},{""varName"":""W5""},{""varName"":""W6""},{""varName"":""W7"</definedName>
    <definedName name="xlm_40_2" localSheetId="3" hidden="1">"'""},{""varName"":""W8""},{""varName"":""W9""},{""varName"":""W10""},{""varName"":""W11""},{""varName"":""W12""},{""varName"":""W13""},{""varName"":""W14""},{""varName"":""W15""},{""varName"":""W16""},{""varName"":""W17""},{""varName"":""W18""},{""varName"":""W19""},{""varName"":""W20""},{""varName"":""W21""},{"</definedName>
    <definedName name="xlm_40_3" localSheetId="3" hidden="1">"'""varName"":""W22""},{""varName"":""W23""},{""varName"":""W24""},{""varName"":""W25""},{""varName"":""W26""},{""varName"":""W27""},{""varName"":""W28""},{""varName"":""W29""},{""varName"":""W30""},{""varName"":""W31""},{""varName"":""W32""},{""varName"":""W33""},{""varName"":""W34""},{""varName"":""W35""},{""v"</definedName>
    <definedName name="xlm_40_4" localSheetId="3" hidden="1">"'arName"":""W36""},{""varName"":""W37""},{""varName"":""W38""},{""varName"":""W39""},{""varName"":""W40""},{""varName"":""W41""},{""varName"":""W42""},{""varName"":""W43""},{""varName"":""W44""},{""varName"":""W45""},{""varName"":""W46""},{""varName"":""W47""},{""varName"":""W48""},{""varName"":""W49""},{""var"</definedName>
    <definedName name="xlm_40_5" localSheetId="3" hidden="1">"'Name"":""W50""},{""varName"":""W51""},{""varName"":""W52""},{""varName"":""W53""}],""firstRow"":1,""rows"":261,""tsSelectedVar"":{""varId"":1,""varName"":""concentration"",""colDescr"":{""dataRowCount"":261,""flags"":16,""uniqueValsCount"":260,""varId"":1}},""isPartitionSheet"":false,""trainin"</definedName>
    <definedName name="xlm_40_6" localSheetId="3" hidden="1">"'gLag"":104,""plotAcfChart"":true}"</definedName>
    <definedName name="xlm_41_1" localSheetId="3" hidden="1">"'{""wkbk"":""PM2.5.week.xlsx"",""wksheet"":""Data"",""data_range"":""$A$1:$BD$262"",""has_header"":true,""input_cols"":[{""varName"":""date""},{""varName"":""t""},{""varName"":""W1""},{""varName"":""W2""},{""varName"":""W3""},{""varName"":""W4""},{""varName"":""W5""},{""varName"":""W6""},{""varName"":""W7"</definedName>
    <definedName name="xlm_41_2" localSheetId="3" hidden="1">"'""},{""varName"":""W8""},{""varName"":""W9""},{""varName"":""W10""},{""varName"":""W11""},{""varName"":""W12""},{""varName"":""W13""},{""varName"":""W14""},{""varName"":""W15""},{""varName"":""W16""},{""varName"":""W17""},{""varName"":""W18""},{""varName"":""W19""},{""varName"":""W20""},{""varName"":""W21""},{"</definedName>
    <definedName name="xlm_41_3" localSheetId="3" hidden="1">"'""varName"":""W22""},{""varName"":""W23""},{""varName"":""W24""},{""varName"":""W25""},{""varName"":""W26""},{""varName"":""W27""},{""varName"":""W28""},{""varName"":""W29""},{""varName"":""W30""},{""varName"":""W31""},{""varName"":""W32""},{""varName"":""W33""},{""varName"":""W34""},{""varName"":""W35""},{""v"</definedName>
    <definedName name="xlm_41_4" localSheetId="3" hidden="1">"'arName"":""W36""},{""varName"":""W37""},{""varName"":""W38""},{""varName"":""W39""},{""varName"":""W40""},{""varName"":""W41""},{""varName"":""W42""},{""varName"":""W43""},{""varName"":""W44""},{""varName"":""W45""},{""varName"":""W46""},{""varName"":""W47""},{""varName"":""W48""},{""varName"":""W49""},{""var"</definedName>
    <definedName name="xlm_41_5" localSheetId="3" hidden="1">"'Name"":""W50""},{""varName"":""W51""},{""varName"":""W52""},{""varName"":""W53""}],""firstRow"":1,""rows"":261,""tsSelectedVar"":{""varId"":1,""varName"":""concentration"",""colDescr"":{""dataRowCount"":261,""flags"":16,""uniqueValsCount"":260,""varId"":1}},""isPartitionSheet"":false,""minTrai"</definedName>
    <definedName name="xlm_41_6" localSheetId="3" hidden="1">"'ningLag"":1,""maxTrainingLag"":104,""plotPacfChart"":true}"</definedName>
    <definedName name="xlm_42_1" localSheetId="3" hidden="1">"'{""wkbk"":""PM2.5.week.xlsx"",""wksheet"":""Data"",""data_range"":""$A$1:$BD$262"",""has_header"":true,""input_cols"":[{""varName"":""t""},{""varName"":""W1""},{""varName"":""W2""},{""varName"":""W3""},{""varName"":""W4""},{""varName"":""W5""},{""varName"":""W6""},{""varName"":""W7""},{""varName"":""W8""}"</definedName>
    <definedName name="xlm_42_1" localSheetId="14" hidden="1">"'{""wkbk"":""PM2.5.week.xlsx"",""wksheet"":""Data_PartitionTS"",""data_range"":""$B$20:$BE$281"",""has_header"":true,""input_cols"":[{""varName"":""t""},{""varName"":""W1""},{""varName"":""W2""},{""varName"":""W3""},{""varName"":""W4""},{""varName"":""W5""},{""varName"":""W6""},{""varName"":""W7""},{""v"</definedName>
    <definedName name="xlm_42_2" localSheetId="3" hidden="1">"',{""varName"":""W9""},{""varName"":""W10""},{""varName"":""W11""},{""varName"":""W12""},{""varName"":""W13""},{""varName"":""W14""},{""varName"":""W15""},{""varName"":""W16""},{""varName"":""W17""},{""varName"":""W18""},{""varName"":""W19""},{""varName"":""W20""},{""varName"":""W21""},{""varName"":""W22""},{"""</definedName>
    <definedName name="xlm_42_2" localSheetId="14" hidden="1">"'arName"":""W8""},{""varName"":""W9""},{""varName"":""W10""},{""varName"":""W11""},{""varName"":""W12""},{""varName"":""W13""},{""varName"":""W14""},{""varName"":""W15""},{""varName"":""W16""},{""varName"":""W17""},{""varName"":""W18""},{""varName"":""W19""},{""varName"":""W20""},{""varName"":""W21""},{""varNa"</definedName>
    <definedName name="xlm_42_3" localSheetId="3" hidden="1">"'varName"":""W23""},{""varName"":""W24""},{""varName"":""W25""},{""varName"":""W26""},{""varName"":""W27""},{""varName"":""W28""},{""varName"":""W29""},{""varName"":""W30""},{""varName"":""W31""},{""varName"":""W32""},{""varName"":""W33""},{""varName"":""W34""},{""varName"":""W35""},{""varName"":""W36""},{""va"</definedName>
    <definedName name="xlm_42_3" localSheetId="14" hidden="1">"'me"":""W22""},{""varName"":""W23""},{""varName"":""W24""},{""varName"":""W25""},{""varName"":""W26""},{""varName"":""W27""},{""varName"":""W28""},{""varName"":""W29""},{""varName"":""W30""},{""varName"":""W31""},{""varName"":""W32""},{""varName"":""W33""},{""varName"":""W34""},{""varName"":""W35""},{""varName"</definedName>
    <definedName name="xlm_42_4" localSheetId="3" hidden="1">"'rName"":""W37""},{""varName"":""W38""},{""varName"":""W39""},{""varName"":""W40""},{""varName"":""W41""},{""varName"":""W42""},{""varName"":""W43""},{""varName"":""W44""},{""varName"":""W45""},{""varName"":""W46""},{""varName"":""W47""},{""varName"":""W48""},{""varName"":""W49""},{""varName"":""W50""},{""varN"</definedName>
    <definedName name="xlm_42_4" localSheetId="14" hidden="1">"'"":""W36""},{""varName"":""W37""},{""varName"":""W38""},{""varName"":""W39""},{""varName"":""W40""},{""varName"":""W41""},{""varName"":""W42""},{""varName"":""W43""},{""varName"":""W44""},{""varName"":""W45""},{""varName"":""W46""},{""varName"":""W47""},{""varName"":""W48""},{""varName"":""W49""},{""varName"":"</definedName>
    <definedName name="xlm_42_5" localSheetId="3" hidden="1">"'ame"":""W51""},{""varName"":""W52""},{""varName"":""W53""}],""firstRow"":1,""rows"":261,""tsSelectedVar"":{""varId"":1,""varName"":""concentration"",""colDescr"":{""dataRowCount"":261,""flags"":16,""uniqueValsCount"":260,""varId"":1}},""tsTimeVar"":{""varId"":0,""varName"":""date"",""colDescr"":{"</definedName>
    <definedName name="xlm_42_5" localSheetId="14" hidden="1">"'""W50""},{""varName"":""W51""},{""varName"":""W52""},{""varName"":""W53""}],""firstRow"":20,""rows"":261,""tsSelectedVar"":{""varId"":1,""varName"":""concentration"",""colDescr"":{""dataRowCount"":261,""flags"":16,""uniqueValsCount"":260,""varId"":1}},""tsTimeVar"":{""varId"":0,""varName"":""date"</definedName>
    <definedName name="xlm_42_6" localSheetId="3" hidden="1">"'""dataRowCount"":261,""flags"":32,""uniqueValsCount"":261,""varId"":0}},""isPartitionSheet"":false,""subtractMean"":false,""fitSeasonalModel"":true,""nonSeasAutoRegressive"":0,""nonSeasDifference"":1,""nonSeasMovingAvg"":1,""seasPeriod"":52,""seasAutoRegressive"":0,""seasDiffere"</definedName>
    <definedName name="xlm_42_6" localSheetId="14" hidden="1">"'"",""colDescr"":{""dataRowCount"":261,""flags"":32,""uniqueValsCount"":261,""varId"":0}},""varNamesRange"":""$B$20:$BE$20"",""trainingDataRange"":""$B$21:$BE$229"",""validationDataRange"":""$B$230:$BE$281"",""allDataRange"":""$B$20:$BE$281"",""isPartitionSheet"":true,""subtractMean"":"</definedName>
    <definedName name="xlm_42_7" localSheetId="3" hidden="1">"'nce"":1,""seasMovingAvg"":0,""maxIteration"":200,""fittedValsAndResids"":true,""varCovarMatrix"":true,""produceForecasts"":true,""numForecasts"":4,""rptForecastConfidenceLevel"":true,""forecastConfidenceLevel"":95}"</definedName>
    <definedName name="xlm_42_7" localSheetId="14" hidden="1">"'false,""fitSeasonalModel"":true,""nonSeasAutoRegressive"":0,""nonSeasDifference"":0,""nonSeasMovingAvg"":1,""seasPeriod"":52,""seasAutoRegressive"":0,""seasDifference"":1,""seasMovingAvg"":0,""maxIteration"":200,""fittedValsAndResids"":true,""varCovarMatrix"":true,""produceFor"</definedName>
    <definedName name="xlm_42_8" localSheetId="14" hidden="1">"'ecasts"":true,""numForecasts"":52,""rptForecastConfidenceLevel"":true,""forecastConfidenceLevel"":95}"</definedName>
    <definedName name="xlm_52_1" localSheetId="14" hidden="1">"'{""wkbk"":""PM2.5.week.xlsx"",""wksheet"":""Data_PartitionTS"",""data_range"":""$B$20:$BE$281"",""has_header"":true,""input_cols"":[{""varName"":""t""},{""varName"":""W1""},{""varName"":""W2""},{""varName"":""W3""},{""varName"":""W4""},{""varName"":""W5""},{""varName"":""W6""},{""varName"":""W7""},{""v"</definedName>
    <definedName name="xlm_52_2" localSheetId="14" hidden="1">"'arName"":""W8""},{""varName"":""W9""},{""varName"":""W10""},{""varName"":""W11""},{""varName"":""W12""},{""varName"":""W13""},{""varName"":""W14""},{""varName"":""W15""},{""varName"":""W16""},{""varName"":""W17""},{""varName"":""W18""},{""varName"":""W19""},{""varName"":""W20""},{""varName"":""W21""},{""varNa"</definedName>
    <definedName name="xlm_52_3" localSheetId="14" hidden="1">"'me"":""W22""},{""varName"":""W23""},{""varName"":""W24""},{""varName"":""W25""},{""varName"":""W26""},{""varName"":""W27""},{""varName"":""W28""},{""varName"":""W29""},{""varName"":""W30""},{""varName"":""W31""},{""varName"":""W32""},{""varName"":""W33""},{""varName"":""W34""},{""varName"":""W35""},{""varName"</definedName>
    <definedName name="xlm_52_4" localSheetId="14" hidden="1">"'"":""W36""},{""varName"":""W37""},{""varName"":""W38""},{""varName"":""W39""},{""varName"":""W40""},{""varName"":""W41""},{""varName"":""W42""},{""varName"":""W43""},{""varName"":""W44""},{""varName"":""W45""},{""varName"":""W46""},{""varName"":""W47""},{""varName"":""W48""},{""varName"":""W49""},{""varName"":"</definedName>
    <definedName name="xlm_52_5" localSheetId="14" hidden="1">"'""W50""},{""varName"":""W51""},{""varName"":""W52""},{""varName"":""W53""}],""firstRow"":20,""rows"":261,""tsSelectedVar"":{""varId"":1,""varName"":""concentration"",""colDescr"":{""dataRowCount"":261,""flags"":16,""uniqueValsCount"":260,""varId"":1}},""tsTimeVar"":{""varId"":0,""varName"":""date"</definedName>
    <definedName name="xlm_52_6" localSheetId="14" hidden="1">"'"",""colDescr"":{""dataRowCount"":261,""flags"":32,""uniqueValsCount"":261,""varId"":0}},""varNamesRange"":""$B$20:$BE$20"",""trainingDataRange"":""$B$21:$BE$229"",""validationDataRange"":""$B$230:$BE$281"",""allDataRange"":""$B$20:$BE$281"",""isPartitionSheet"":true,""interval"":5,""g"</definedName>
    <definedName name="xlm_52_7" localSheetId="14" hidden="1">"'iveForecast"":true,""numForecasts"":0}"</definedName>
    <definedName name="xlm_54_1" localSheetId="3" hidden="1">"'{""wkbk"":""PM2.5.week.xlsx"",""wksheet"":""Data"",""data_range"":""$A$1:$BD$262"",""has_header"":true,""input_cols"":[{""varName"":""t""},{""varName"":""W1""},{""varName"":""W2""},{""varName"":""W3""},{""varName"":""W4""},{""varName"":""W5""},{""varName"":""W6""},{""varName"":""W7""},{""varName"":""W8""}"</definedName>
    <definedName name="xlm_54_1" localSheetId="14" hidden="1">"'{""wkbk"":""PM2.5.week.xlsx"",""wksheet"":""Data_PartitionTS"",""data_range"":""$B$20:$BE$281"",""has_header"":true,""input_cols"":[{""varName"":""t""},{""varName"":""W1""},{""varName"":""W2""},{""varName"":""W3""},{""varName"":""W4""},{""varName"":""W5""},{""varName"":""W6""},{""varName"":""W7""},{""v"</definedName>
    <definedName name="xlm_54_2" localSheetId="3" hidden="1">"',{""varName"":""W9""},{""varName"":""W10""},{""varName"":""W11""},{""varName"":""W12""},{""varName"":""W13""},{""varName"":""W14""},{""varName"":""W15""},{""varName"":""W16""},{""varName"":""W17""},{""varName"":""W18""},{""varName"":""W19""},{""varName"":""W20""},{""varName"":""W21""},{""varName"":""W22""},{"""</definedName>
    <definedName name="xlm_54_2" localSheetId="14" hidden="1">"'arName"":""W8""},{""varName"":""W9""},{""varName"":""W10""},{""varName"":""W11""},{""varName"":""W12""},{""varName"":""W13""},{""varName"":""W14""},{""varName"":""W15""},{""varName"":""W16""},{""varName"":""W17""},{""varName"":""W18""},{""varName"":""W19""},{""varName"":""W20""},{""varName"":""W21""},{""varNa"</definedName>
    <definedName name="xlm_54_3" localSheetId="3" hidden="1">"'varName"":""W23""},{""varName"":""W24""},{""varName"":""W25""},{""varName"":""W26""},{""varName"":""W27""},{""varName"":""W28""},{""varName"":""W29""},{""varName"":""W30""},{""varName"":""W31""},{""varName"":""W32""},{""varName"":""W33""},{""varName"":""W34""},{""varName"":""W35""},{""varName"":""W36""},{""va"</definedName>
    <definedName name="xlm_54_3" localSheetId="14" hidden="1">"'me"":""W22""},{""varName"":""W23""},{""varName"":""W24""},{""varName"":""W25""},{""varName"":""W26""},{""varName"":""W27""},{""varName"":""W28""},{""varName"":""W29""},{""varName"":""W30""},{""varName"":""W31""},{""varName"":""W32""},{""varName"":""W33""},{""varName"":""W34""},{""varName"":""W35""},{""varName"</definedName>
    <definedName name="xlm_54_4" localSheetId="3" hidden="1">"'rName"":""W37""},{""varName"":""W38""},{""varName"":""W39""},{""varName"":""W40""},{""varName"":""W41""},{""varName"":""W42""},{""varName"":""W43""},{""varName"":""W44""},{""varName"":""W45""},{""varName"":""W46""},{""varName"":""W47""},{""varName"":""W48""},{""varName"":""W49""},{""varName"":""W50""},{""varN"</definedName>
    <definedName name="xlm_54_4" localSheetId="14" hidden="1">"'"":""W36""},{""varName"":""W37""},{""varName"":""W38""},{""varName"":""W39""},{""varName"":""W40""},{""varName"":""W41""},{""varName"":""W42""},{""varName"":""W43""},{""varName"":""W44""},{""varName"":""W45""},{""varName"":""W46""},{""varName"":""W47""},{""varName"":""W48""},{""varName"":""W49""},{""varName"":"</definedName>
    <definedName name="xlm_54_5" localSheetId="3" hidden="1">"'ame"":""W51""},{""varName"":""W52""},{""varName"":""W53""}],""firstRow"":1,""rows"":261,""tsSelectedVar"":{""varId"":1,""varName"":""concentration"",""colDescr"":{""dataRowCount"":261,""flags"":16,""uniqueValsCount"":260,""varId"":1}},""tsTimeVar"":{""varId"":0,""varName"":""date"",""colDescr"":{"</definedName>
    <definedName name="xlm_54_5" localSheetId="14" hidden="1">"'""W50""},{""varName"":""W51""},{""varName"":""W52""},{""varName"":""W53""}],""firstRow"":20,""rows"":261,""tsSelectedVar"":{""varId"":1,""varName"":""concentration"",""colDescr"":{""dataRowCount"":261,""flags"":16,""uniqueValsCount"":260,""varId"":1}},""tsTimeVar"":{""varId"":0,""varName"":""date"</definedName>
    <definedName name="xlm_54_6" localSheetId="3" hidden="1">"'""dataRowCount"":261,""flags"":32,""uniqueValsCount"":261,""varId"":0}},""isPartitionSheet"":false,""optimize"":true,""period"":52,""alphaLevel"":0.2,""betaTrend"":0.15,""gammaSeasonal"":0.05,""giveForecast"":true,""updateEstimate"":true,""numForecasts"":4}"</definedName>
    <definedName name="xlm_54_6" localSheetId="14" hidden="1">"'"",""colDescr"":{""dataRowCount"":261,""flags"":32,""uniqueValsCount"":261,""varId"":0}},""varNamesRange"":""$B$20:$BE$20"",""trainingDataRange"":""$B$21:$BE$229"",""validationDataRange"":""$B$230:$BE$281"",""allDataRange"":""$B$20:$BE$281"",""isPartitionSheet"":true,""optimize"":true"</definedName>
    <definedName name="xlm_54_7" localSheetId="14" hidden="1">"',""period"":52,""alphaLevel"":0.2,""betaTrend"":0.15,""gammaSeasonal"":0.05,""giveForecast"":true,""updateEstimate"":false,""numForecasts"":1}"</definedName>
    <definedName name="xlm_55_1" localSheetId="3" hidden="1">"'{""wkbk"":""PM2.5.week.xlsx"",""wksheet"":""Data"",""data_range"":""$A$1:$BD$262"",""has_header"":true,""input_cols"":[{""varName"":""t""},{""varName"":""W1""},{""varName"":""W2""},{""varName"":""W3""},{""varName"":""W4""},{""varName"":""W5""},{""varName"":""W6""},{""varName"":""W7""},{""varName"":""W8""}"</definedName>
    <definedName name="xlm_55_1" localSheetId="14" hidden="1">"'{""wkbk"":""PM2.5.week.xlsx"",""wksheet"":""Data_PartitionTS"",""data_range"":""$B$20:$BE$281"",""has_header"":true,""input_cols"":[{""varName"":""t""},{""varName"":""W1""},{""varName"":""W2""},{""varName"":""W3""},{""varName"":""W4""},{""varName"":""W5""},{""varName"":""W6""},{""varName"":""W7""},{""v"</definedName>
    <definedName name="xlm_55_2" localSheetId="3" hidden="1">"',{""varName"":""W9""},{""varName"":""W10""},{""varName"":""W11""},{""varName"":""W12""},{""varName"":""W13""},{""varName"":""W14""},{""varName"":""W15""},{""varName"":""W16""},{""varName"":""W17""},{""varName"":""W18""},{""varName"":""W19""},{""varName"":""W20""},{""varName"":""W21""},{""varName"":""W22""},{"""</definedName>
    <definedName name="xlm_55_2" localSheetId="14" hidden="1">"'arName"":""W8""},{""varName"":""W9""},{""varName"":""W10""},{""varName"":""W11""},{""varName"":""W12""},{""varName"":""W13""},{""varName"":""W14""},{""varName"":""W15""},{""varName"":""W16""},{""varName"":""W17""},{""varName"":""W18""},{""varName"":""W19""},{""varName"":""W20""},{""varName"":""W21""},{""varNa"</definedName>
    <definedName name="xlm_55_3" localSheetId="3" hidden="1">"'varName"":""W23""},{""varName"":""W24""},{""varName"":""W25""},{""varName"":""W26""},{""varName"":""W27""},{""varName"":""W28""},{""varName"":""W29""},{""varName"":""W30""},{""varName"":""W31""},{""varName"":""W32""},{""varName"":""W33""},{""varName"":""W34""},{""varName"":""W35""},{""varName"":""W36""},{""va"</definedName>
    <definedName name="xlm_55_3" localSheetId="14" hidden="1">"'me"":""W22""},{""varName"":""W23""},{""varName"":""W24""},{""varName"":""W25""},{""varName"":""W26""},{""varName"":""W27""},{""varName"":""W28""},{""varName"":""W29""},{""varName"":""W30""},{""varName"":""W31""},{""varName"":""W32""},{""varName"":""W33""},{""varName"":""W34""},{""varName"":""W35""},{""varName"</definedName>
    <definedName name="xlm_55_4" localSheetId="3" hidden="1">"'rName"":""W37""},{""varName"":""W38""},{""varName"":""W39""},{""varName"":""W40""},{""varName"":""W41""},{""varName"":""W42""},{""varName"":""W43""},{""varName"":""W44""},{""varName"":""W45""},{""varName"":""W46""},{""varName"":""W47""},{""varName"":""W48""},{""varName"":""W49""},{""varName"":""W50""},{""varN"</definedName>
    <definedName name="xlm_55_4" localSheetId="14" hidden="1">"'"":""W36""},{""varName"":""W37""},{""varName"":""W38""},{""varName"":""W39""},{""varName"":""W40""},{""varName"":""W41""},{""varName"":""W42""},{""varName"":""W43""},{""varName"":""W44""},{""varName"":""W45""},{""varName"":""W46""},{""varName"":""W47""},{""varName"":""W48""},{""varName"":""W49""},{""varName"":"</definedName>
    <definedName name="xlm_55_5" localSheetId="3" hidden="1">"'ame"":""W51""},{""varName"":""W52""},{""varName"":""W53""}],""firstRow"":1,""rows"":261,""tsSelectedVar"":{""varId"":1,""varName"":""concentration"",""colDescr"":{""dataRowCount"":261,""flags"":16,""uniqueValsCount"":260,""varId"":1}},""tsTimeVar"":{""varId"":0,""varName"":""date"",""colDescr"":{"</definedName>
    <definedName name="xlm_55_5" localSheetId="14" hidden="1">"'""W50""},{""varName"":""W51""},{""varName"":""W52""},{""varName"":""W53""}],""firstRow"":20,""rows"":261,""tsSelectedVar"":{""varId"":1,""varName"":""concentration"",""colDescr"":{""dataRowCount"":261,""flags"":16,""uniqueValsCount"":260,""varId"":1}},""tsTimeVar"":{""varId"":0,""varName"":""date"</definedName>
    <definedName name="xlm_55_6" localSheetId="3" hidden="1">"'""dataRowCount"":261,""flags"":32,""uniqueValsCount"":261,""varId"":0}},""isPartitionSheet"":false,""optimize"":true,""period"":52,""alphaLevel"":0.2,""gammaSeasonal"":0.05,""giveForecast"":true,""updateEstimate"":true,""numForecasts"":4}"</definedName>
    <definedName name="xlm_55_6" localSheetId="14" hidden="1">"'"",""colDescr"":{""dataRowCount"":261,""flags"":32,""uniqueValsCount"":261,""varId"":0}},""varNamesRange"":""$B$20:$BE$20"",""trainingDataRange"":""$B$21:$BE$229"",""validationDataRange"":""$B$230:$BE$281"",""allDataRange"":""$B$20:$BE$281"",""isPartitionSheet"":true,""optimize"":true"</definedName>
    <definedName name="xlm_55_7" localSheetId="14" hidden="1">"',""period"":52,""alphaLevel"":0.3,""gammaSeasonal"":0,""giveForecast"":true,""updateEstimate"":false,""numForecasts"":1}"</definedName>
    <definedName name="xlm_701_1" localSheetId="3" hidden="1">"'{""wkbk"":""PM2.5.week.xlsx"",""wksheet"":""Data"",""data_range"":""$A$1:$BD$262"",""has_header"":true,""cat_cols"":[],""firstRow"":1,""rows"":261,""train_rows"":261,""validation_rows"":0,""test_rows"":0,""isPartitionSheet"":false,""newDataWorksheetParams"":{""newDataWorkbook"":""PM2.5."</definedName>
    <definedName name="xlm_701_1" localSheetId="14" hidden="1">"'{""wkbk"":""PM2.5.week.xlsx"",""wksheet"":""Data_PartitionTS"",""data_range"":"""",""has_header"":true,""cat_cols"":[],""firstRow"":-1,""rows"":261,""train_rows"":209,""validation_rows"":52,""test_rows"":0,""trainingDataRange"":""$B$21:$BE$229"",""validationDataRange"":""$B$230:$BE$281"""</definedName>
    <definedName name="xlm_701_2" localSheetId="3" hidden="1">"'week.xlsx"",""newDataWorksheet"":""Forecast"",""newDataRange"":""$A$1:$BB$5"",""newDataNumRowsWS"":4,""newDataNumCols"":54,""newHasHeader"":true},""partitionData"":false,""varSelectionOnly"":false,""forceConstTermToZero"":false,""fittedValues"":false,""standardizedResids"":false"</definedName>
    <definedName name="xlm_701_2" localSheetId="14" hidden="1">"',""allDataRange"":""$B$20:$BE$281"",""isPartitionSheet"":true,""partitionData"":false,""varSelectionOnly"":false,""forceConstTermToZero"":false,""fittedValues"":false,""standardizedResids"":false,""unstandardizedResids"":false,""ANOVA"":false,""varCovarMatrix"":false,""trainDe"</definedName>
    <definedName name="xlm_701_3" localSheetId="3" hidden="1">"',""unstandardizedResids"":false,""ANOVA"":false,""varCovarMatrix"":false,""trainDetailRpt"":true,""trainSummaryRpt"":true,""trainLiftChart"":false,""trainROCCurve"":false,""validationDetailRpt"":false,""validationSummaryRpt"":false,""validationLiftChart"":false,""validROCCur"</definedName>
    <definedName name="xlm_701_3" localSheetId="14" hidden="1">"'tailRpt"":true,""trainSummaryRpt"":true,""trainLiftChart"":false,""trainROCCurve"":false,""validationDetailRpt"":true,""validationSummaryRpt"":true,""validationLiftChart"":false,""validROCCurve"":false,""testDetailRpt"":false,""testSummaryRpt"":false,""testLiftChart"":false,"</definedName>
    <definedName name="xlm_701_4" localSheetId="3" hidden="1">"'ve"":false,""testDetailRpt"":false,""testSummaryRpt"":false,""testLiftChart"":false,""testROCCurve"":false,""newDataDatabase"":false,""newDataWorksheet"":true,""studentizedResiduals"":false,""deletedResiduals"":false,""cooksDistance"":false,""DFfits"":false,""covarianceRatios"</definedName>
    <definedName name="xlm_701_4" localSheetId="14" hidden="1">"'""testROCCurve"":false,""newDataDatabase"":false,""newDataWorksheet"":false,""studentizedResiduals"":false,""deletedResiduals"":false,""cooksDistance"":false,""DFfits"":false,""covarianceRatiosStats"":false,""hatMatrixDiagonalsStats"":false,""performCollinearityDiagnostics"</definedName>
    <definedName name="xlm_701_5" localSheetId="3" hidden="1">"'Stats"":false,""hatMatrixDiagonalsStats"":false,""performCollinearityDiagnostics"":false,""perfBestSubsetSel"":false}"</definedName>
    <definedName name="xlm_701_5" localSheetId="14" hidden="1">"'"":false,""perfBestSubsetSel"":false}"</definedName>
    <definedName name="xlm_pdnc_1" localSheetId="3" hidden="1">"'{""input_cols"":[{""varName"":""W1""},{""varName"":""W2""},{""varName"":""W3""},{""varName"":""W4""},{""varName"":""W5""},{""varName"":""W6""},{""varName"":""W7""},{""varName"":""W8""},{""varName"":""W9""},{""varName"":""W10""},{""varName"":""W11""},{""varName"":""W12""},{""varName"":""W13""},{""varName"":""W1"</definedName>
    <definedName name="xlm_pdnc_1" localSheetId="14" hidden="1">"'{""input_cols"":[{""varName"":""W1""},{""varName"":""W2""},{""varName"":""W3""},{""varName"":""W4""},{""varName"":""W5""},{""varName"":""W6""},{""varName"":""W7""},{""varName"":""W8""},{""varName"":""W9""},{""varName"":""W10""},{""varName"":""W11""},{""varName"":""W12""},{""varName"":""W13""},{""varName"":""W1"</definedName>
    <definedName name="xlm_pdnc_2" localSheetId="3" hidden="1">"'4""},{""varName"":""W15""},{""varName"":""W16""},{""varName"":""W17""},{""varName"":""W18""},{""varName"":""W19""},{""varName"":""W20""},{""varName"":""W21""},{""varName"":""W22""},{""varName"":""W23""},{""varName"":""W24""},{""varName"":""W25""},{""varName"":""W26""},{""varName"":""W27""},{""varName"":""W28"""</definedName>
    <definedName name="xlm_pdnc_2" localSheetId="14" hidden="1">"'4""},{""varName"":""W15""},{""varName"":""W16""},{""varName"":""W17""},{""varName"":""W18""},{""varName"":""W19""},{""varName"":""W20""},{""varName"":""W21""},{""varName"":""W22""},{""varName"":""W23""},{""varName"":""W24""},{""varName"":""W25""},{""varName"":""W26""},{""varName"":""W27""},{""varName"":""W28"""</definedName>
    <definedName name="xlm_pdnc_3" localSheetId="3" hidden="1">"'},{""varName"":""W29""},{""varName"":""W30""},{""varName"":""W31""},{""varName"":""W32""},{""varName"":""W33""},{""varName"":""W34""},{""varName"":""W35""},{""varName"":""W36""},{""varName"":""W37""},{""varName"":""W38""},{""varName"":""W39""},{""varName"":""W40""},{""varName"":""W41""},{""varName"":""W42""},"</definedName>
    <definedName name="xlm_pdnc_3" localSheetId="14" hidden="1">"'},{""varName"":""W29""},{""varName"":""W30""},{""varName"":""W31""},{""varName"":""W32""},{""varName"":""W33""},{""varName"":""W34""},{""varName"":""W35""},{""varName"":""W36""},{""varName"":""W37""},{""varName"":""W38""},{""varName"":""W39""},{""varName"":""W40""},{""varName"":""W41""},{""varName"":""W42""},"</definedName>
    <definedName name="xlm_pdnc_4" localSheetId="3" hidden="1">"'{""varName"":""W43""},{""varName"":""W44""},{""varName"":""W45""},{""varName"":""W46""},{""varName"":""W47""},{""varName"":""W48""},{""varName"":""W49""},{""varName"":""W50""},{""varName"":""W51""},{""varName"":""W52""}],""output_var"":{""varName"":""concentration""}}"</definedName>
    <definedName name="xlm_pdnc_4" localSheetId="14" hidden="1">"'{""varName"":""W43""},{""varName"":""W44""},{""varName"":""W45""},{""varName"":""W46""},{""varName"":""W47""},{""varName"":""W48""},{""varName"":""W49""},{""varName"":""W50""},{""varName"":""W51""},{""varName"":""W52""}],""output_var"":{""varName"":""concentration""}}"</definedName>
    <definedName name="XLMPartitionAllData" localSheetId="14" hidden="1">"$B$20:$BE$281"</definedName>
    <definedName name="XLMPartitionTimeVar" localSheetId="14" hidden="1">"date"</definedName>
    <definedName name="XLMPartitionTrainingData" localSheetId="14" hidden="1">"$B$21:$BE$229"</definedName>
    <definedName name="XLMPartitionType" localSheetId="14" hidden="1">1</definedName>
    <definedName name="XLMPartitionValidationData" localSheetId="14" hidden="1">"$B$230:$BE$281"</definedName>
    <definedName name="XLMPartitionVariableNames" localSheetId="14" hidden="1">"$B$20:$BE$20"</definedName>
  </definedNames>
  <calcPr calcId="152511"/>
</workbook>
</file>

<file path=xl/calcChain.xml><?xml version="1.0" encoding="utf-8"?>
<calcChain xmlns="http://schemas.openxmlformats.org/spreadsheetml/2006/main">
  <c r="G117" i="59" l="1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16" i="59"/>
  <c r="G169" i="59" s="1"/>
  <c r="F117" i="59"/>
  <c r="F118" i="59"/>
  <c r="F119" i="59"/>
  <c r="F120" i="59"/>
  <c r="F121" i="59"/>
  <c r="F122" i="59"/>
  <c r="F123" i="59"/>
  <c r="F124" i="59"/>
  <c r="F125" i="59"/>
  <c r="F126" i="59"/>
  <c r="F127" i="59"/>
  <c r="F128" i="59"/>
  <c r="F129" i="59"/>
  <c r="F130" i="59"/>
  <c r="F131" i="59"/>
  <c r="F132" i="59"/>
  <c r="F133" i="59"/>
  <c r="F134" i="59"/>
  <c r="F135" i="59"/>
  <c r="F136" i="59"/>
  <c r="F137" i="59"/>
  <c r="F138" i="59"/>
  <c r="F139" i="59"/>
  <c r="F140" i="59"/>
  <c r="F141" i="59"/>
  <c r="F142" i="59"/>
  <c r="F143" i="59"/>
  <c r="F144" i="59"/>
  <c r="F145" i="59"/>
  <c r="F146" i="59"/>
  <c r="F147" i="59"/>
  <c r="F148" i="59"/>
  <c r="F149" i="59"/>
  <c r="F150" i="59"/>
  <c r="F151" i="59"/>
  <c r="F152" i="59"/>
  <c r="F153" i="59"/>
  <c r="F154" i="59"/>
  <c r="F155" i="59"/>
  <c r="F156" i="59"/>
  <c r="F157" i="59"/>
  <c r="F158" i="59"/>
  <c r="F159" i="59"/>
  <c r="F160" i="59"/>
  <c r="F161" i="59"/>
  <c r="F162" i="59"/>
  <c r="F163" i="59"/>
  <c r="F164" i="59"/>
  <c r="F165" i="59"/>
  <c r="F166" i="59"/>
  <c r="F167" i="59"/>
  <c r="F116" i="59"/>
  <c r="F169" i="59" s="1"/>
  <c r="F170" i="59" s="1"/>
  <c r="E291" i="93"/>
  <c r="E290" i="93"/>
  <c r="E289" i="93"/>
  <c r="E288" i="93"/>
  <c r="E287" i="93"/>
  <c r="E286" i="93"/>
  <c r="E285" i="93"/>
  <c r="E284" i="93"/>
  <c r="E283" i="93"/>
  <c r="E282" i="93"/>
  <c r="E281" i="93"/>
  <c r="E280" i="93"/>
  <c r="E279" i="93"/>
  <c r="E278" i="93"/>
  <c r="E277" i="93"/>
  <c r="E276" i="93"/>
  <c r="E275" i="93"/>
  <c r="E274" i="93"/>
  <c r="E273" i="93"/>
  <c r="E272" i="93"/>
  <c r="E271" i="93"/>
  <c r="E270" i="93"/>
  <c r="E269" i="93"/>
  <c r="E268" i="93"/>
  <c r="E267" i="93"/>
  <c r="E266" i="93"/>
  <c r="E265" i="93"/>
  <c r="E264" i="93"/>
  <c r="E263" i="93"/>
  <c r="E262" i="93"/>
  <c r="E261" i="93"/>
  <c r="E260" i="93"/>
  <c r="E259" i="93"/>
  <c r="E258" i="93"/>
  <c r="E257" i="93"/>
  <c r="E256" i="93"/>
  <c r="E255" i="93"/>
  <c r="E254" i="93"/>
  <c r="E253" i="93"/>
  <c r="E252" i="93"/>
  <c r="E251" i="93"/>
  <c r="E250" i="93"/>
  <c r="E249" i="93"/>
  <c r="E248" i="93"/>
  <c r="E247" i="93"/>
  <c r="E246" i="93"/>
  <c r="E245" i="93"/>
  <c r="E244" i="93"/>
  <c r="E243" i="93"/>
  <c r="E242" i="93"/>
  <c r="E241" i="93"/>
  <c r="E240" i="93"/>
  <c r="E239" i="93"/>
  <c r="E238" i="93"/>
  <c r="E237" i="93"/>
  <c r="E236" i="93"/>
  <c r="E235" i="93"/>
  <c r="E234" i="93"/>
  <c r="E233" i="93"/>
  <c r="E232" i="93"/>
  <c r="E231" i="93"/>
  <c r="E230" i="93"/>
  <c r="E229" i="93"/>
  <c r="E228" i="93"/>
  <c r="E227" i="93"/>
  <c r="E226" i="93"/>
  <c r="E225" i="93"/>
  <c r="E224" i="93"/>
  <c r="E223" i="93"/>
  <c r="E222" i="93"/>
  <c r="E221" i="93"/>
  <c r="E220" i="93"/>
  <c r="E219" i="93"/>
  <c r="E218" i="93"/>
  <c r="E217" i="93"/>
  <c r="E216" i="93"/>
  <c r="E215" i="93"/>
  <c r="E214" i="93"/>
  <c r="E213" i="93"/>
  <c r="E212" i="93"/>
  <c r="E211" i="93"/>
  <c r="E210" i="93"/>
  <c r="E209" i="93"/>
  <c r="E208" i="93"/>
  <c r="E207" i="93"/>
  <c r="E206" i="93"/>
  <c r="E205" i="93"/>
  <c r="E204" i="93"/>
  <c r="E203" i="93"/>
  <c r="E202" i="93"/>
  <c r="E201" i="93"/>
  <c r="E200" i="93"/>
  <c r="E199" i="93"/>
  <c r="E198" i="93"/>
  <c r="E197" i="93"/>
  <c r="E196" i="93"/>
  <c r="E195" i="93"/>
  <c r="E194" i="93"/>
  <c r="E193" i="93"/>
  <c r="E192" i="93"/>
  <c r="E191" i="93"/>
  <c r="E190" i="93"/>
  <c r="E189" i="93"/>
  <c r="E188" i="93"/>
  <c r="E187" i="93"/>
  <c r="E186" i="93"/>
  <c r="E185" i="93"/>
  <c r="E184" i="93"/>
  <c r="E183" i="93"/>
  <c r="E182" i="93"/>
  <c r="E181" i="93"/>
  <c r="E180" i="93"/>
  <c r="E179" i="93"/>
  <c r="E178" i="93"/>
  <c r="E177" i="93"/>
  <c r="E176" i="93"/>
  <c r="E175" i="93"/>
  <c r="E174" i="93"/>
  <c r="E173" i="93"/>
  <c r="E172" i="93"/>
  <c r="E171" i="93"/>
  <c r="E170" i="93"/>
  <c r="E169" i="93"/>
  <c r="E168" i="93"/>
  <c r="E167" i="93"/>
  <c r="E166" i="93"/>
  <c r="E165" i="93"/>
  <c r="E164" i="93"/>
  <c r="E163" i="93"/>
  <c r="E162" i="93"/>
  <c r="E161" i="93"/>
  <c r="E160" i="93"/>
  <c r="E159" i="93"/>
  <c r="E158" i="93"/>
  <c r="E157" i="93"/>
  <c r="E156" i="93"/>
  <c r="E155" i="93"/>
  <c r="E154" i="93"/>
  <c r="E153" i="93"/>
  <c r="E152" i="93"/>
  <c r="E151" i="93"/>
  <c r="E150" i="93"/>
  <c r="E149" i="93"/>
  <c r="E148" i="93"/>
  <c r="E147" i="93"/>
  <c r="E146" i="93"/>
  <c r="E145" i="93"/>
  <c r="E144" i="93"/>
  <c r="E143" i="93"/>
  <c r="E142" i="93"/>
  <c r="E141" i="93"/>
  <c r="E140" i="93"/>
  <c r="E139" i="93"/>
  <c r="E138" i="93"/>
  <c r="E137" i="93"/>
  <c r="E136" i="93"/>
  <c r="E135" i="93"/>
  <c r="E134" i="93"/>
  <c r="E133" i="93"/>
  <c r="E132" i="93"/>
  <c r="E131" i="93"/>
  <c r="E130" i="93"/>
  <c r="E129" i="93"/>
  <c r="E128" i="93"/>
  <c r="E127" i="93"/>
  <c r="E126" i="93"/>
  <c r="E125" i="93"/>
  <c r="E124" i="93"/>
  <c r="E123" i="93"/>
  <c r="E122" i="93"/>
  <c r="E121" i="93"/>
  <c r="E120" i="93"/>
  <c r="E119" i="93"/>
  <c r="E118" i="93"/>
  <c r="E117" i="93"/>
  <c r="E116" i="93"/>
  <c r="E115" i="93"/>
  <c r="E114" i="93"/>
  <c r="E113" i="93"/>
  <c r="E112" i="93"/>
  <c r="E111" i="93"/>
  <c r="E110" i="93"/>
  <c r="E109" i="93"/>
  <c r="E108" i="93"/>
  <c r="E107" i="93"/>
  <c r="E106" i="93"/>
  <c r="E105" i="93"/>
  <c r="E104" i="93"/>
  <c r="E103" i="93"/>
  <c r="E102" i="93"/>
  <c r="E101" i="93"/>
  <c r="E100" i="93"/>
  <c r="E99" i="93"/>
  <c r="E98" i="93"/>
  <c r="E97" i="93"/>
  <c r="E96" i="93"/>
  <c r="E95" i="93"/>
  <c r="E94" i="93"/>
  <c r="E93" i="93"/>
  <c r="E92" i="93"/>
  <c r="E91" i="93"/>
  <c r="E90" i="93"/>
  <c r="E89" i="93"/>
  <c r="E88" i="93"/>
  <c r="E87" i="93"/>
  <c r="E86" i="93"/>
  <c r="E85" i="93"/>
  <c r="E84" i="93"/>
  <c r="E83" i="93"/>
  <c r="E82" i="93"/>
  <c r="E81" i="93"/>
  <c r="E80" i="93"/>
  <c r="E79" i="93"/>
  <c r="E78" i="93"/>
  <c r="E77" i="93"/>
  <c r="E76" i="93"/>
  <c r="E75" i="93"/>
  <c r="E74" i="93"/>
  <c r="E73" i="93"/>
  <c r="E72" i="93"/>
  <c r="E71" i="93"/>
  <c r="E70" i="93"/>
  <c r="E69" i="93"/>
  <c r="E68" i="93"/>
  <c r="E67" i="93"/>
  <c r="E66" i="93"/>
  <c r="E65" i="93"/>
  <c r="E64" i="93"/>
  <c r="E63" i="93"/>
  <c r="E62" i="93"/>
  <c r="E61" i="93"/>
  <c r="E60" i="93"/>
  <c r="E59" i="93"/>
  <c r="E58" i="93"/>
  <c r="E57" i="93"/>
  <c r="E56" i="93"/>
  <c r="E55" i="93"/>
  <c r="E54" i="93"/>
  <c r="E53" i="93"/>
  <c r="E52" i="93"/>
  <c r="E51" i="93"/>
  <c r="E50" i="93"/>
  <c r="E49" i="93"/>
  <c r="E48" i="93"/>
  <c r="E47" i="93"/>
  <c r="E46" i="93"/>
  <c r="E45" i="93"/>
  <c r="E44" i="93"/>
  <c r="E43" i="93"/>
  <c r="E42" i="93"/>
  <c r="E41" i="93"/>
  <c r="E40" i="93"/>
  <c r="E39" i="93"/>
  <c r="E38" i="93"/>
  <c r="E37" i="93"/>
  <c r="E36" i="93"/>
  <c r="E35" i="93"/>
  <c r="E34" i="93"/>
  <c r="E33" i="93"/>
  <c r="E32" i="93"/>
  <c r="E31" i="93"/>
  <c r="E239" i="91"/>
  <c r="E238" i="91"/>
  <c r="E237" i="91"/>
  <c r="E236" i="91"/>
  <c r="E235" i="91"/>
  <c r="E234" i="91"/>
  <c r="E233" i="91"/>
  <c r="E232" i="91"/>
  <c r="E231" i="91"/>
  <c r="E230" i="91"/>
  <c r="E229" i="91"/>
  <c r="E228" i="91"/>
  <c r="E227" i="91"/>
  <c r="E226" i="91"/>
  <c r="E225" i="91"/>
  <c r="E224" i="91"/>
  <c r="E223" i="91"/>
  <c r="E222" i="91"/>
  <c r="E221" i="91"/>
  <c r="E220" i="91"/>
  <c r="E219" i="91"/>
  <c r="E218" i="91"/>
  <c r="E217" i="91"/>
  <c r="E216" i="91"/>
  <c r="E215" i="91"/>
  <c r="E214" i="91"/>
  <c r="E213" i="91"/>
  <c r="E212" i="91"/>
  <c r="E211" i="91"/>
  <c r="E210" i="91"/>
  <c r="E209" i="91"/>
  <c r="E208" i="91"/>
  <c r="E207" i="91"/>
  <c r="E206" i="91"/>
  <c r="E205" i="91"/>
  <c r="E204" i="91"/>
  <c r="E203" i="91"/>
  <c r="E202" i="91"/>
  <c r="E201" i="91"/>
  <c r="E200" i="91"/>
  <c r="E199" i="91"/>
  <c r="E198" i="91"/>
  <c r="E197" i="91"/>
  <c r="E196" i="91"/>
  <c r="E195" i="91"/>
  <c r="E194" i="91"/>
  <c r="E193" i="91"/>
  <c r="E192" i="91"/>
  <c r="E191" i="91"/>
  <c r="E190" i="91"/>
  <c r="E189" i="91"/>
  <c r="E188" i="91"/>
  <c r="E187" i="91"/>
  <c r="E186" i="91"/>
  <c r="E185" i="91"/>
  <c r="E184" i="91"/>
  <c r="E183" i="91"/>
  <c r="E182" i="91"/>
  <c r="E181" i="91"/>
  <c r="E180" i="91"/>
  <c r="E179" i="91"/>
  <c r="E178" i="91"/>
  <c r="E177" i="91"/>
  <c r="E176" i="91"/>
  <c r="E175" i="91"/>
  <c r="E174" i="91"/>
  <c r="E173" i="91"/>
  <c r="E172" i="91"/>
  <c r="E171" i="91"/>
  <c r="E170" i="91"/>
  <c r="E169" i="91"/>
  <c r="E168" i="91"/>
  <c r="E167" i="91"/>
  <c r="E166" i="91"/>
  <c r="E165" i="91"/>
  <c r="E164" i="91"/>
  <c r="E163" i="91"/>
  <c r="E162" i="91"/>
  <c r="E161" i="91"/>
  <c r="E160" i="91"/>
  <c r="E159" i="91"/>
  <c r="E158" i="91"/>
  <c r="E157" i="91"/>
  <c r="E156" i="91"/>
  <c r="E155" i="91"/>
  <c r="E154" i="91"/>
  <c r="E153" i="91"/>
  <c r="E152" i="91"/>
  <c r="E151" i="91"/>
  <c r="E150" i="91"/>
  <c r="E149" i="91"/>
  <c r="E148" i="91"/>
  <c r="E147" i="91"/>
  <c r="E146" i="91"/>
  <c r="E145" i="91"/>
  <c r="E144" i="91"/>
  <c r="E143" i="91"/>
  <c r="E142" i="91"/>
  <c r="E141" i="91"/>
  <c r="E140" i="91"/>
  <c r="E139" i="91"/>
  <c r="E138" i="91"/>
  <c r="E137" i="91"/>
  <c r="E136" i="91"/>
  <c r="E135" i="91"/>
  <c r="E134" i="91"/>
  <c r="E133" i="91"/>
  <c r="E132" i="91"/>
  <c r="E131" i="91"/>
  <c r="E130" i="91"/>
  <c r="E129" i="91"/>
  <c r="E128" i="91"/>
  <c r="E127" i="91"/>
  <c r="E126" i="91"/>
  <c r="E125" i="91"/>
  <c r="E124" i="91"/>
  <c r="E123" i="91"/>
  <c r="E122" i="91"/>
  <c r="E121" i="91"/>
  <c r="E120" i="91"/>
  <c r="E119" i="91"/>
  <c r="E118" i="91"/>
  <c r="E117" i="91"/>
  <c r="E116" i="91"/>
  <c r="E115" i="91"/>
  <c r="E114" i="91"/>
  <c r="E113" i="91"/>
  <c r="E112" i="91"/>
  <c r="E111" i="91"/>
  <c r="E110" i="91"/>
  <c r="E109" i="91"/>
  <c r="E108" i="91"/>
  <c r="E107" i="91"/>
  <c r="E106" i="91"/>
  <c r="E105" i="91"/>
  <c r="E104" i="91"/>
  <c r="E103" i="91"/>
  <c r="E102" i="91"/>
  <c r="E101" i="91"/>
  <c r="E100" i="91"/>
  <c r="E99" i="91"/>
  <c r="E98" i="91"/>
  <c r="E97" i="91"/>
  <c r="E96" i="91"/>
  <c r="E95" i="91"/>
  <c r="E94" i="91"/>
  <c r="E93" i="91"/>
  <c r="E92" i="91"/>
  <c r="E91" i="91"/>
  <c r="E90" i="91"/>
  <c r="E89" i="91"/>
  <c r="E88" i="91"/>
  <c r="E87" i="91"/>
  <c r="E86" i="91"/>
  <c r="E85" i="91"/>
  <c r="E84" i="91"/>
  <c r="E83" i="91"/>
  <c r="S82" i="91"/>
  <c r="E82" i="91"/>
  <c r="S81" i="91"/>
  <c r="E81" i="91"/>
  <c r="S80" i="91"/>
  <c r="E80" i="91"/>
  <c r="S79" i="91"/>
  <c r="E79" i="91"/>
  <c r="S78" i="91"/>
  <c r="E78" i="91"/>
  <c r="S77" i="91"/>
  <c r="E77" i="91"/>
  <c r="S76" i="91"/>
  <c r="E76" i="91"/>
  <c r="S75" i="91"/>
  <c r="E75" i="91"/>
  <c r="S74" i="91"/>
  <c r="E74" i="91"/>
  <c r="S73" i="91"/>
  <c r="E73" i="91"/>
  <c r="S72" i="91"/>
  <c r="E72" i="91"/>
  <c r="S71" i="91"/>
  <c r="E71" i="91"/>
  <c r="S70" i="91"/>
  <c r="E70" i="91"/>
  <c r="S69" i="91"/>
  <c r="E69" i="91"/>
  <c r="S68" i="91"/>
  <c r="E68" i="91"/>
  <c r="S67" i="91"/>
  <c r="E67" i="91"/>
  <c r="S66" i="91"/>
  <c r="E66" i="91"/>
  <c r="S65" i="91"/>
  <c r="E65" i="91"/>
  <c r="S64" i="91"/>
  <c r="E64" i="91"/>
  <c r="S63" i="91"/>
  <c r="E63" i="91"/>
  <c r="S62" i="91"/>
  <c r="E62" i="91"/>
  <c r="S61" i="91"/>
  <c r="E61" i="91"/>
  <c r="S60" i="91"/>
  <c r="E60" i="91"/>
  <c r="S59" i="91"/>
  <c r="E59" i="91"/>
  <c r="S58" i="91"/>
  <c r="E58" i="91"/>
  <c r="S57" i="91"/>
  <c r="E57" i="91"/>
  <c r="S56" i="91"/>
  <c r="E56" i="91"/>
  <c r="S55" i="91"/>
  <c r="E55" i="91"/>
  <c r="S54" i="91"/>
  <c r="E54" i="91"/>
  <c r="S53" i="91"/>
  <c r="E53" i="91"/>
  <c r="S52" i="91"/>
  <c r="E52" i="91"/>
  <c r="S51" i="91"/>
  <c r="E51" i="91"/>
  <c r="S50" i="91"/>
  <c r="E50" i="91"/>
  <c r="S49" i="91"/>
  <c r="E49" i="91"/>
  <c r="S48" i="91"/>
  <c r="E48" i="91"/>
  <c r="S47" i="91"/>
  <c r="E47" i="91"/>
  <c r="S46" i="91"/>
  <c r="E46" i="91"/>
  <c r="S45" i="91"/>
  <c r="E45" i="91"/>
  <c r="S44" i="91"/>
  <c r="E44" i="91"/>
  <c r="S43" i="91"/>
  <c r="E43" i="91"/>
  <c r="S42" i="91"/>
  <c r="E42" i="91"/>
  <c r="S41" i="91"/>
  <c r="E41" i="91"/>
  <c r="S40" i="91"/>
  <c r="E40" i="91"/>
  <c r="S39" i="91"/>
  <c r="E39" i="91"/>
  <c r="S38" i="91"/>
  <c r="E38" i="91"/>
  <c r="S37" i="91"/>
  <c r="E37" i="91"/>
  <c r="S36" i="91"/>
  <c r="E36" i="91"/>
  <c r="S35" i="91"/>
  <c r="E35" i="91"/>
  <c r="S34" i="91"/>
  <c r="E34" i="91"/>
  <c r="S33" i="91"/>
  <c r="E33" i="91"/>
  <c r="S32" i="91"/>
  <c r="E32" i="91"/>
  <c r="S31" i="91"/>
  <c r="E31" i="91"/>
  <c r="H10" i="66"/>
  <c r="H11" i="66"/>
  <c r="H12" i="66"/>
  <c r="H13" i="66"/>
  <c r="H14" i="66"/>
  <c r="H15" i="66"/>
  <c r="H16" i="66"/>
  <c r="H17" i="66"/>
  <c r="H18" i="66"/>
  <c r="H19" i="66"/>
  <c r="H20" i="66"/>
  <c r="H21" i="66"/>
  <c r="H22" i="66"/>
  <c r="H23" i="66"/>
  <c r="H24" i="66"/>
  <c r="H25" i="66"/>
  <c r="H26" i="66"/>
  <c r="H27" i="66"/>
  <c r="H28" i="66"/>
  <c r="H29" i="66"/>
  <c r="H30" i="66"/>
  <c r="H31" i="66"/>
  <c r="H32" i="66"/>
  <c r="H33" i="66"/>
  <c r="H34" i="66"/>
  <c r="H35" i="66"/>
  <c r="H36" i="66"/>
  <c r="H37" i="66"/>
  <c r="H38" i="66"/>
  <c r="H39" i="66"/>
  <c r="H40" i="66"/>
  <c r="H41" i="66"/>
  <c r="H42" i="66"/>
  <c r="H43" i="66"/>
  <c r="H44" i="66"/>
  <c r="H45" i="66"/>
  <c r="H46" i="66"/>
  <c r="H47" i="66"/>
  <c r="H48" i="66"/>
  <c r="H49" i="66"/>
  <c r="H50" i="66"/>
  <c r="H51" i="66"/>
  <c r="H52" i="66"/>
  <c r="H53" i="66"/>
  <c r="H54" i="66"/>
  <c r="H55" i="66"/>
  <c r="H56" i="66"/>
  <c r="H57" i="66"/>
  <c r="H58" i="66"/>
  <c r="H59" i="66"/>
  <c r="H60" i="66"/>
  <c r="H61" i="66"/>
  <c r="H62" i="66"/>
  <c r="H63" i="66"/>
  <c r="H271" i="66" s="1"/>
  <c r="H64" i="66"/>
  <c r="H65" i="66"/>
  <c r="H66" i="66"/>
  <c r="H67" i="66"/>
  <c r="H68" i="66"/>
  <c r="H69" i="66"/>
  <c r="H70" i="66"/>
  <c r="H71" i="66"/>
  <c r="H72" i="66"/>
  <c r="H73" i="66"/>
  <c r="H74" i="66"/>
  <c r="H75" i="66"/>
  <c r="H76" i="66"/>
  <c r="H77" i="66"/>
  <c r="H78" i="66"/>
  <c r="H79" i="66"/>
  <c r="H80" i="66"/>
  <c r="H81" i="66"/>
  <c r="H82" i="66"/>
  <c r="H83" i="66"/>
  <c r="H84" i="66"/>
  <c r="H85" i="66"/>
  <c r="H86" i="66"/>
  <c r="H87" i="66"/>
  <c r="H88" i="66"/>
  <c r="H89" i="66"/>
  <c r="H90" i="66"/>
  <c r="H91" i="66"/>
  <c r="H92" i="66"/>
  <c r="H93" i="66"/>
  <c r="H94" i="66"/>
  <c r="H95" i="66"/>
  <c r="H96" i="66"/>
  <c r="H97" i="66"/>
  <c r="H98" i="66"/>
  <c r="H99" i="66"/>
  <c r="H100" i="66"/>
  <c r="H101" i="66"/>
  <c r="H102" i="66"/>
  <c r="H103" i="66"/>
  <c r="H104" i="66"/>
  <c r="H105" i="66"/>
  <c r="H106" i="66"/>
  <c r="H107" i="66"/>
  <c r="H108" i="66"/>
  <c r="H109" i="66"/>
  <c r="H110" i="66"/>
  <c r="H111" i="66"/>
  <c r="H112" i="66"/>
  <c r="H113" i="66"/>
  <c r="H114" i="66"/>
  <c r="H115" i="66"/>
  <c r="H116" i="66"/>
  <c r="H117" i="66"/>
  <c r="H118" i="66"/>
  <c r="H119" i="66"/>
  <c r="H120" i="66"/>
  <c r="H121" i="66"/>
  <c r="H122" i="66"/>
  <c r="H123" i="66"/>
  <c r="H124" i="66"/>
  <c r="H125" i="66"/>
  <c r="H126" i="66"/>
  <c r="H127" i="66"/>
  <c r="H128" i="66"/>
  <c r="H129" i="66"/>
  <c r="H130" i="66"/>
  <c r="H131" i="66"/>
  <c r="H132" i="66"/>
  <c r="H133" i="66"/>
  <c r="H134" i="66"/>
  <c r="H135" i="66"/>
  <c r="H136" i="66"/>
  <c r="H137" i="66"/>
  <c r="H138" i="66"/>
  <c r="H139" i="66"/>
  <c r="H140" i="66"/>
  <c r="H141" i="66"/>
  <c r="H142" i="66"/>
  <c r="H143" i="66"/>
  <c r="H144" i="66"/>
  <c r="H145" i="66"/>
  <c r="H146" i="66"/>
  <c r="H147" i="66"/>
  <c r="H148" i="66"/>
  <c r="H149" i="66"/>
  <c r="H150" i="66"/>
  <c r="H151" i="66"/>
  <c r="H152" i="66"/>
  <c r="H153" i="66"/>
  <c r="H154" i="66"/>
  <c r="H155" i="66"/>
  <c r="H156" i="66"/>
  <c r="H157" i="66"/>
  <c r="H158" i="66"/>
  <c r="H159" i="66"/>
  <c r="H160" i="66"/>
  <c r="H161" i="66"/>
  <c r="H162" i="66"/>
  <c r="H163" i="66"/>
  <c r="H164" i="66"/>
  <c r="H165" i="66"/>
  <c r="H166" i="66"/>
  <c r="H167" i="66"/>
  <c r="H168" i="66"/>
  <c r="H169" i="66"/>
  <c r="H170" i="66"/>
  <c r="H171" i="66"/>
  <c r="H172" i="66"/>
  <c r="H173" i="66"/>
  <c r="H174" i="66"/>
  <c r="H175" i="66"/>
  <c r="H176" i="66"/>
  <c r="H177" i="66"/>
  <c r="H178" i="66"/>
  <c r="H179" i="66"/>
  <c r="H180" i="66"/>
  <c r="H181" i="66"/>
  <c r="H182" i="66"/>
  <c r="H183" i="66"/>
  <c r="H184" i="66"/>
  <c r="H185" i="66"/>
  <c r="H186" i="66"/>
  <c r="H187" i="66"/>
  <c r="H188" i="66"/>
  <c r="H189" i="66"/>
  <c r="H190" i="66"/>
  <c r="H191" i="66"/>
  <c r="H192" i="66"/>
  <c r="H193" i="66"/>
  <c r="H194" i="66"/>
  <c r="H195" i="66"/>
  <c r="H196" i="66"/>
  <c r="H197" i="66"/>
  <c r="H198" i="66"/>
  <c r="H199" i="66"/>
  <c r="H200" i="66"/>
  <c r="H201" i="66"/>
  <c r="H202" i="66"/>
  <c r="H203" i="66"/>
  <c r="H204" i="66"/>
  <c r="H205" i="66"/>
  <c r="H206" i="66"/>
  <c r="H207" i="66"/>
  <c r="H208" i="66"/>
  <c r="H209" i="66"/>
  <c r="H210" i="66"/>
  <c r="H211" i="66"/>
  <c r="H212" i="66"/>
  <c r="H213" i="66"/>
  <c r="H214" i="66"/>
  <c r="H215" i="66"/>
  <c r="H216" i="66"/>
  <c r="H217" i="66"/>
  <c r="H218" i="66"/>
  <c r="H219" i="66"/>
  <c r="H220" i="66"/>
  <c r="H221" i="66"/>
  <c r="H222" i="66"/>
  <c r="H223" i="66"/>
  <c r="H224" i="66"/>
  <c r="H225" i="66"/>
  <c r="H226" i="66"/>
  <c r="H227" i="66"/>
  <c r="H228" i="66"/>
  <c r="H229" i="66"/>
  <c r="H230" i="66"/>
  <c r="H231" i="66"/>
  <c r="H232" i="66"/>
  <c r="H233" i="66"/>
  <c r="H234" i="66"/>
  <c r="H235" i="66"/>
  <c r="H236" i="66"/>
  <c r="H237" i="66"/>
  <c r="H238" i="66"/>
  <c r="H239" i="66"/>
  <c r="H240" i="66"/>
  <c r="H241" i="66"/>
  <c r="H242" i="66"/>
  <c r="H243" i="66"/>
  <c r="H244" i="66"/>
  <c r="H245" i="66"/>
  <c r="H246" i="66"/>
  <c r="H247" i="66"/>
  <c r="H248" i="66"/>
  <c r="H249" i="66"/>
  <c r="H250" i="66"/>
  <c r="H251" i="66"/>
  <c r="H252" i="66"/>
  <c r="H253" i="66"/>
  <c r="H254" i="66"/>
  <c r="H255" i="66"/>
  <c r="H256" i="66"/>
  <c r="H257" i="66"/>
  <c r="H258" i="66"/>
  <c r="H259" i="66"/>
  <c r="H260" i="66"/>
  <c r="H261" i="66"/>
  <c r="H262" i="66"/>
  <c r="H263" i="66"/>
  <c r="H264" i="66"/>
  <c r="H265" i="66"/>
  <c r="H266" i="66"/>
  <c r="H267" i="66"/>
  <c r="H268" i="66"/>
  <c r="H269" i="66"/>
  <c r="H9" i="66"/>
  <c r="G10" i="66"/>
  <c r="G11" i="66"/>
  <c r="G12" i="66"/>
  <c r="G13" i="66"/>
  <c r="G14" i="66"/>
  <c r="G15" i="66"/>
  <c r="G16" i="66"/>
  <c r="G17" i="66"/>
  <c r="G18" i="66"/>
  <c r="G19" i="66"/>
  <c r="G20" i="66"/>
  <c r="G21" i="66"/>
  <c r="G22" i="66"/>
  <c r="G23" i="66"/>
  <c r="G24" i="66"/>
  <c r="G25" i="66"/>
  <c r="G26" i="66"/>
  <c r="G27" i="66"/>
  <c r="G28" i="66"/>
  <c r="G29" i="66"/>
  <c r="G30" i="66"/>
  <c r="G31" i="66"/>
  <c r="G32" i="66"/>
  <c r="G33" i="66"/>
  <c r="G34" i="66"/>
  <c r="G35" i="66"/>
  <c r="G36" i="66"/>
  <c r="G37" i="66"/>
  <c r="G38" i="66"/>
  <c r="G39" i="66"/>
  <c r="G40" i="66"/>
  <c r="G41" i="66"/>
  <c r="G42" i="66"/>
  <c r="G43" i="66"/>
  <c r="G44" i="66"/>
  <c r="G45" i="66"/>
  <c r="G46" i="66"/>
  <c r="G47" i="66"/>
  <c r="G48" i="66"/>
  <c r="G49" i="66"/>
  <c r="G50" i="66"/>
  <c r="G51" i="66"/>
  <c r="G52" i="66"/>
  <c r="G53" i="66"/>
  <c r="G54" i="66"/>
  <c r="G55" i="66"/>
  <c r="G56" i="66"/>
  <c r="G57" i="66"/>
  <c r="G58" i="66"/>
  <c r="G59" i="66"/>
  <c r="G60" i="66"/>
  <c r="G61" i="66"/>
  <c r="G62" i="66"/>
  <c r="G271" i="66" s="1"/>
  <c r="G272" i="66" s="1"/>
  <c r="G63" i="66"/>
  <c r="G64" i="66"/>
  <c r="G65" i="66"/>
  <c r="G66" i="66"/>
  <c r="G67" i="66"/>
  <c r="G68" i="66"/>
  <c r="G69" i="66"/>
  <c r="G70" i="66"/>
  <c r="G71" i="66"/>
  <c r="G72" i="66"/>
  <c r="G73" i="66"/>
  <c r="G74" i="66"/>
  <c r="G75" i="66"/>
  <c r="G76" i="66"/>
  <c r="G77" i="66"/>
  <c r="G78" i="66"/>
  <c r="G79" i="66"/>
  <c r="G80" i="66"/>
  <c r="G81" i="66"/>
  <c r="G82" i="66"/>
  <c r="G83" i="66"/>
  <c r="G84" i="66"/>
  <c r="G85" i="66"/>
  <c r="G86" i="66"/>
  <c r="G87" i="66"/>
  <c r="G88" i="66"/>
  <c r="G89" i="66"/>
  <c r="G90" i="66"/>
  <c r="G91" i="66"/>
  <c r="G92" i="66"/>
  <c r="G93" i="66"/>
  <c r="G94" i="66"/>
  <c r="G95" i="66"/>
  <c r="G96" i="66"/>
  <c r="G97" i="66"/>
  <c r="G98" i="66"/>
  <c r="G99" i="66"/>
  <c r="G100" i="66"/>
  <c r="G101" i="66"/>
  <c r="G102" i="66"/>
  <c r="G103" i="66"/>
  <c r="G104" i="66"/>
  <c r="G105" i="66"/>
  <c r="G106" i="66"/>
  <c r="G107" i="66"/>
  <c r="G108" i="66"/>
  <c r="G109" i="66"/>
  <c r="G110" i="66"/>
  <c r="G111" i="66"/>
  <c r="G112" i="66"/>
  <c r="G113" i="66"/>
  <c r="G114" i="66"/>
  <c r="G115" i="66"/>
  <c r="G116" i="66"/>
  <c r="G117" i="66"/>
  <c r="G118" i="66"/>
  <c r="G119" i="66"/>
  <c r="G120" i="66"/>
  <c r="G121" i="66"/>
  <c r="G122" i="66"/>
  <c r="G123" i="66"/>
  <c r="G124" i="66"/>
  <c r="G125" i="66"/>
  <c r="G126" i="66"/>
  <c r="G127" i="66"/>
  <c r="G128" i="66"/>
  <c r="G129" i="66"/>
  <c r="G130" i="66"/>
  <c r="G131" i="66"/>
  <c r="G132" i="66"/>
  <c r="G133" i="66"/>
  <c r="G134" i="66"/>
  <c r="G135" i="66"/>
  <c r="G136" i="66"/>
  <c r="G137" i="66"/>
  <c r="G138" i="66"/>
  <c r="G139" i="66"/>
  <c r="G140" i="66"/>
  <c r="G141" i="66"/>
  <c r="G142" i="66"/>
  <c r="G143" i="66"/>
  <c r="G144" i="66"/>
  <c r="G145" i="66"/>
  <c r="G146" i="66"/>
  <c r="G147" i="66"/>
  <c r="G148" i="66"/>
  <c r="G149" i="66"/>
  <c r="G150" i="66"/>
  <c r="G151" i="66"/>
  <c r="G152" i="66"/>
  <c r="G153" i="66"/>
  <c r="G154" i="66"/>
  <c r="G155" i="66"/>
  <c r="G156" i="66"/>
  <c r="G157" i="66"/>
  <c r="G158" i="66"/>
  <c r="G159" i="66"/>
  <c r="G160" i="66"/>
  <c r="G161" i="66"/>
  <c r="G162" i="66"/>
  <c r="G163" i="66"/>
  <c r="G164" i="66"/>
  <c r="G165" i="66"/>
  <c r="G166" i="66"/>
  <c r="G167" i="66"/>
  <c r="G168" i="66"/>
  <c r="G169" i="66"/>
  <c r="G170" i="66"/>
  <c r="G171" i="66"/>
  <c r="G172" i="66"/>
  <c r="G173" i="66"/>
  <c r="G174" i="66"/>
  <c r="G175" i="66"/>
  <c r="G176" i="66"/>
  <c r="G177" i="66"/>
  <c r="G178" i="66"/>
  <c r="G179" i="66"/>
  <c r="G180" i="66"/>
  <c r="G181" i="66"/>
  <c r="G182" i="66"/>
  <c r="G183" i="66"/>
  <c r="G184" i="66"/>
  <c r="G185" i="66"/>
  <c r="G186" i="66"/>
  <c r="G187" i="66"/>
  <c r="G188" i="66"/>
  <c r="G189" i="66"/>
  <c r="G190" i="66"/>
  <c r="G191" i="66"/>
  <c r="G192" i="66"/>
  <c r="G193" i="66"/>
  <c r="G194" i="66"/>
  <c r="G195" i="66"/>
  <c r="G196" i="66"/>
  <c r="G197" i="66"/>
  <c r="G198" i="66"/>
  <c r="G199" i="66"/>
  <c r="G200" i="66"/>
  <c r="G201" i="66"/>
  <c r="G202" i="66"/>
  <c r="G203" i="66"/>
  <c r="G204" i="66"/>
  <c r="G205" i="66"/>
  <c r="G206" i="66"/>
  <c r="G207" i="66"/>
  <c r="G208" i="66"/>
  <c r="G209" i="66"/>
  <c r="G210" i="66"/>
  <c r="G211" i="66"/>
  <c r="G212" i="66"/>
  <c r="G213" i="66"/>
  <c r="G214" i="66"/>
  <c r="G215" i="66"/>
  <c r="G216" i="66"/>
  <c r="G217" i="66"/>
  <c r="G218" i="66"/>
  <c r="G219" i="66"/>
  <c r="G220" i="66"/>
  <c r="G221" i="66"/>
  <c r="G222" i="66"/>
  <c r="G223" i="66"/>
  <c r="G224" i="66"/>
  <c r="G225" i="66"/>
  <c r="G226" i="66"/>
  <c r="G227" i="66"/>
  <c r="G228" i="66"/>
  <c r="G229" i="66"/>
  <c r="G230" i="66"/>
  <c r="G231" i="66"/>
  <c r="G232" i="66"/>
  <c r="G233" i="66"/>
  <c r="G234" i="66"/>
  <c r="G235" i="66"/>
  <c r="G236" i="66"/>
  <c r="G237" i="66"/>
  <c r="G238" i="66"/>
  <c r="G239" i="66"/>
  <c r="G240" i="66"/>
  <c r="G241" i="66"/>
  <c r="G242" i="66"/>
  <c r="G243" i="66"/>
  <c r="G244" i="66"/>
  <c r="G245" i="66"/>
  <c r="G246" i="66"/>
  <c r="G247" i="66"/>
  <c r="G248" i="66"/>
  <c r="G249" i="66"/>
  <c r="G250" i="66"/>
  <c r="G251" i="66"/>
  <c r="G252" i="66"/>
  <c r="G253" i="66"/>
  <c r="G254" i="66"/>
  <c r="G255" i="66"/>
  <c r="G256" i="66"/>
  <c r="G257" i="66"/>
  <c r="G258" i="66"/>
  <c r="G259" i="66"/>
  <c r="G260" i="66"/>
  <c r="G261" i="66"/>
  <c r="G262" i="66"/>
  <c r="G263" i="66"/>
  <c r="G264" i="66"/>
  <c r="G265" i="66"/>
  <c r="G266" i="66"/>
  <c r="G267" i="66"/>
  <c r="G268" i="66"/>
  <c r="G269" i="66"/>
  <c r="G9" i="66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36" i="58"/>
  <c r="H37" i="58"/>
  <c r="H38" i="58"/>
  <c r="H39" i="58"/>
  <c r="H40" i="58"/>
  <c r="H41" i="58"/>
  <c r="H42" i="58"/>
  <c r="H43" i="58"/>
  <c r="H44" i="58"/>
  <c r="H45" i="58"/>
  <c r="H46" i="58"/>
  <c r="H47" i="58"/>
  <c r="H48" i="58"/>
  <c r="H49" i="58"/>
  <c r="H50" i="58"/>
  <c r="H51" i="58"/>
  <c r="H52" i="58"/>
  <c r="H53" i="58"/>
  <c r="H54" i="58"/>
  <c r="H55" i="58"/>
  <c r="H56" i="58"/>
  <c r="H57" i="58"/>
  <c r="H58" i="58"/>
  <c r="H59" i="58"/>
  <c r="H60" i="58"/>
  <c r="H61" i="58"/>
  <c r="H62" i="58"/>
  <c r="H63" i="58"/>
  <c r="H219" i="58" s="1"/>
  <c r="H64" i="58"/>
  <c r="H65" i="58"/>
  <c r="H66" i="58"/>
  <c r="H67" i="58"/>
  <c r="H68" i="58"/>
  <c r="H69" i="58"/>
  <c r="H70" i="58"/>
  <c r="H71" i="58"/>
  <c r="H72" i="58"/>
  <c r="H73" i="58"/>
  <c r="H74" i="58"/>
  <c r="H75" i="58"/>
  <c r="H76" i="58"/>
  <c r="H77" i="58"/>
  <c r="H78" i="58"/>
  <c r="H79" i="58"/>
  <c r="H80" i="58"/>
  <c r="H81" i="58"/>
  <c r="H82" i="58"/>
  <c r="H83" i="58"/>
  <c r="H84" i="58"/>
  <c r="H85" i="58"/>
  <c r="H86" i="58"/>
  <c r="H87" i="58"/>
  <c r="H88" i="58"/>
  <c r="H89" i="58"/>
  <c r="H90" i="58"/>
  <c r="H91" i="58"/>
  <c r="H92" i="58"/>
  <c r="H93" i="58"/>
  <c r="H94" i="58"/>
  <c r="H95" i="58"/>
  <c r="H96" i="58"/>
  <c r="H97" i="58"/>
  <c r="H98" i="58"/>
  <c r="H99" i="58"/>
  <c r="H100" i="58"/>
  <c r="H101" i="58"/>
  <c r="H102" i="58"/>
  <c r="H103" i="58"/>
  <c r="H104" i="58"/>
  <c r="H105" i="58"/>
  <c r="H106" i="58"/>
  <c r="H107" i="58"/>
  <c r="H108" i="58"/>
  <c r="H109" i="58"/>
  <c r="H110" i="58"/>
  <c r="H111" i="58"/>
  <c r="H112" i="58"/>
  <c r="H113" i="58"/>
  <c r="H114" i="58"/>
  <c r="H115" i="58"/>
  <c r="H116" i="58"/>
  <c r="H117" i="58"/>
  <c r="H118" i="58"/>
  <c r="H119" i="58"/>
  <c r="H120" i="58"/>
  <c r="H121" i="58"/>
  <c r="H122" i="58"/>
  <c r="H123" i="58"/>
  <c r="H124" i="58"/>
  <c r="H125" i="58"/>
  <c r="H126" i="58"/>
  <c r="H127" i="58"/>
  <c r="H128" i="58"/>
  <c r="H129" i="58"/>
  <c r="H130" i="58"/>
  <c r="H131" i="58"/>
  <c r="H132" i="58"/>
  <c r="H133" i="58"/>
  <c r="H134" i="58"/>
  <c r="H135" i="58"/>
  <c r="H136" i="58"/>
  <c r="H137" i="58"/>
  <c r="H138" i="58"/>
  <c r="H139" i="58"/>
  <c r="H140" i="58"/>
  <c r="H141" i="58"/>
  <c r="H142" i="58"/>
  <c r="H143" i="58"/>
  <c r="H144" i="58"/>
  <c r="H145" i="58"/>
  <c r="H146" i="58"/>
  <c r="H147" i="58"/>
  <c r="H148" i="58"/>
  <c r="H149" i="58"/>
  <c r="H150" i="58"/>
  <c r="H151" i="58"/>
  <c r="H152" i="58"/>
  <c r="H153" i="58"/>
  <c r="H154" i="58"/>
  <c r="H155" i="58"/>
  <c r="H156" i="58"/>
  <c r="H157" i="58"/>
  <c r="H158" i="58"/>
  <c r="H159" i="58"/>
  <c r="H160" i="58"/>
  <c r="H161" i="58"/>
  <c r="H162" i="58"/>
  <c r="H163" i="58"/>
  <c r="H164" i="58"/>
  <c r="H165" i="58"/>
  <c r="H166" i="58"/>
  <c r="H167" i="58"/>
  <c r="H168" i="58"/>
  <c r="H169" i="58"/>
  <c r="H170" i="58"/>
  <c r="H171" i="58"/>
  <c r="H172" i="58"/>
  <c r="H173" i="58"/>
  <c r="H174" i="58"/>
  <c r="H175" i="58"/>
  <c r="H176" i="58"/>
  <c r="H177" i="58"/>
  <c r="H178" i="58"/>
  <c r="H179" i="58"/>
  <c r="H180" i="58"/>
  <c r="H181" i="58"/>
  <c r="H182" i="58"/>
  <c r="H183" i="58"/>
  <c r="H184" i="58"/>
  <c r="H185" i="58"/>
  <c r="H186" i="58"/>
  <c r="H187" i="58"/>
  <c r="H188" i="58"/>
  <c r="H189" i="58"/>
  <c r="H190" i="58"/>
  <c r="H191" i="58"/>
  <c r="H192" i="58"/>
  <c r="H193" i="58"/>
  <c r="H194" i="58"/>
  <c r="H195" i="58"/>
  <c r="H196" i="58"/>
  <c r="H197" i="58"/>
  <c r="H198" i="58"/>
  <c r="H199" i="58"/>
  <c r="H200" i="58"/>
  <c r="H201" i="58"/>
  <c r="H202" i="58"/>
  <c r="H203" i="58"/>
  <c r="H204" i="58"/>
  <c r="H205" i="58"/>
  <c r="H206" i="58"/>
  <c r="H207" i="58"/>
  <c r="H208" i="58"/>
  <c r="H209" i="58"/>
  <c r="H210" i="58"/>
  <c r="H211" i="58"/>
  <c r="H212" i="58"/>
  <c r="H213" i="58"/>
  <c r="H214" i="58"/>
  <c r="H215" i="58"/>
  <c r="H216" i="58"/>
  <c r="H217" i="58"/>
  <c r="H9" i="58"/>
  <c r="G10" i="58"/>
  <c r="G11" i="58"/>
  <c r="G12" i="58"/>
  <c r="G13" i="58"/>
  <c r="G14" i="58"/>
  <c r="G15" i="58"/>
  <c r="G16" i="58"/>
  <c r="G17" i="58"/>
  <c r="G18" i="58"/>
  <c r="G19" i="58"/>
  <c r="G20" i="58"/>
  <c r="G21" i="58"/>
  <c r="G22" i="58"/>
  <c r="G23" i="58"/>
  <c r="G24" i="58"/>
  <c r="G25" i="58"/>
  <c r="G26" i="58"/>
  <c r="G27" i="58"/>
  <c r="G28" i="58"/>
  <c r="G29" i="58"/>
  <c r="G30" i="58"/>
  <c r="G31" i="58"/>
  <c r="G32" i="58"/>
  <c r="G33" i="58"/>
  <c r="G34" i="58"/>
  <c r="G35" i="58"/>
  <c r="G36" i="58"/>
  <c r="G37" i="58"/>
  <c r="G38" i="58"/>
  <c r="G39" i="58"/>
  <c r="G40" i="58"/>
  <c r="G41" i="58"/>
  <c r="G42" i="58"/>
  <c r="G43" i="58"/>
  <c r="G44" i="58"/>
  <c r="G45" i="58"/>
  <c r="G46" i="58"/>
  <c r="G47" i="58"/>
  <c r="G48" i="58"/>
  <c r="G49" i="58"/>
  <c r="G50" i="58"/>
  <c r="G51" i="58"/>
  <c r="G52" i="58"/>
  <c r="G53" i="58"/>
  <c r="G54" i="58"/>
  <c r="G55" i="58"/>
  <c r="G56" i="58"/>
  <c r="G57" i="58"/>
  <c r="G58" i="58"/>
  <c r="G59" i="58"/>
  <c r="G60" i="58"/>
  <c r="G61" i="58"/>
  <c r="G62" i="58"/>
  <c r="G219" i="58" s="1"/>
  <c r="G220" i="58" s="1"/>
  <c r="G63" i="58"/>
  <c r="G64" i="58"/>
  <c r="G65" i="58"/>
  <c r="G66" i="58"/>
  <c r="G67" i="58"/>
  <c r="G68" i="58"/>
  <c r="G69" i="58"/>
  <c r="G70" i="58"/>
  <c r="G71" i="58"/>
  <c r="G72" i="58"/>
  <c r="G73" i="58"/>
  <c r="G74" i="58"/>
  <c r="G75" i="58"/>
  <c r="G76" i="58"/>
  <c r="G77" i="58"/>
  <c r="G78" i="58"/>
  <c r="G79" i="58"/>
  <c r="G80" i="58"/>
  <c r="G81" i="58"/>
  <c r="G82" i="58"/>
  <c r="G83" i="58"/>
  <c r="G84" i="58"/>
  <c r="G85" i="58"/>
  <c r="G86" i="58"/>
  <c r="G87" i="58"/>
  <c r="G88" i="58"/>
  <c r="G89" i="58"/>
  <c r="G90" i="58"/>
  <c r="G91" i="58"/>
  <c r="G92" i="58"/>
  <c r="G93" i="58"/>
  <c r="G94" i="58"/>
  <c r="G95" i="58"/>
  <c r="G96" i="58"/>
  <c r="G97" i="58"/>
  <c r="G98" i="58"/>
  <c r="G99" i="58"/>
  <c r="G100" i="58"/>
  <c r="G101" i="58"/>
  <c r="G102" i="58"/>
  <c r="G103" i="58"/>
  <c r="G104" i="58"/>
  <c r="G105" i="58"/>
  <c r="G106" i="58"/>
  <c r="G107" i="58"/>
  <c r="G108" i="58"/>
  <c r="G109" i="58"/>
  <c r="G110" i="58"/>
  <c r="G111" i="58"/>
  <c r="G112" i="58"/>
  <c r="G113" i="58"/>
  <c r="G114" i="58"/>
  <c r="G115" i="58"/>
  <c r="G116" i="58"/>
  <c r="G117" i="58"/>
  <c r="G118" i="58"/>
  <c r="G119" i="58"/>
  <c r="G120" i="58"/>
  <c r="G121" i="58"/>
  <c r="G122" i="58"/>
  <c r="G123" i="58"/>
  <c r="G124" i="58"/>
  <c r="G125" i="58"/>
  <c r="G126" i="58"/>
  <c r="G127" i="58"/>
  <c r="G128" i="58"/>
  <c r="G129" i="58"/>
  <c r="G130" i="58"/>
  <c r="G131" i="58"/>
  <c r="G132" i="58"/>
  <c r="G133" i="58"/>
  <c r="G134" i="58"/>
  <c r="G135" i="58"/>
  <c r="G136" i="58"/>
  <c r="G137" i="58"/>
  <c r="G138" i="58"/>
  <c r="G139" i="58"/>
  <c r="G140" i="58"/>
  <c r="G141" i="58"/>
  <c r="G142" i="58"/>
  <c r="G143" i="58"/>
  <c r="G144" i="58"/>
  <c r="G145" i="58"/>
  <c r="G146" i="58"/>
  <c r="G147" i="58"/>
  <c r="G148" i="58"/>
  <c r="G149" i="58"/>
  <c r="G150" i="58"/>
  <c r="G151" i="58"/>
  <c r="G152" i="58"/>
  <c r="G153" i="58"/>
  <c r="G154" i="58"/>
  <c r="G155" i="58"/>
  <c r="G156" i="58"/>
  <c r="G157" i="58"/>
  <c r="G158" i="58"/>
  <c r="G159" i="58"/>
  <c r="G160" i="58"/>
  <c r="G161" i="58"/>
  <c r="G162" i="58"/>
  <c r="G163" i="58"/>
  <c r="G164" i="58"/>
  <c r="G165" i="58"/>
  <c r="G166" i="58"/>
  <c r="G167" i="58"/>
  <c r="G168" i="58"/>
  <c r="G169" i="58"/>
  <c r="G170" i="58"/>
  <c r="G171" i="58"/>
  <c r="G172" i="58"/>
  <c r="G173" i="58"/>
  <c r="G174" i="58"/>
  <c r="G175" i="58"/>
  <c r="G176" i="58"/>
  <c r="G177" i="58"/>
  <c r="G178" i="58"/>
  <c r="G179" i="58"/>
  <c r="G180" i="58"/>
  <c r="G181" i="58"/>
  <c r="G182" i="58"/>
  <c r="G183" i="58"/>
  <c r="G184" i="58"/>
  <c r="G185" i="58"/>
  <c r="G186" i="58"/>
  <c r="G187" i="58"/>
  <c r="G188" i="58"/>
  <c r="G189" i="58"/>
  <c r="G190" i="58"/>
  <c r="G191" i="58"/>
  <c r="G192" i="58"/>
  <c r="G193" i="58"/>
  <c r="G194" i="58"/>
  <c r="G195" i="58"/>
  <c r="G196" i="58"/>
  <c r="G197" i="58"/>
  <c r="G198" i="58"/>
  <c r="G199" i="58"/>
  <c r="G200" i="58"/>
  <c r="G201" i="58"/>
  <c r="G202" i="58"/>
  <c r="G203" i="58"/>
  <c r="G204" i="58"/>
  <c r="G205" i="58"/>
  <c r="G206" i="58"/>
  <c r="G207" i="58"/>
  <c r="G208" i="58"/>
  <c r="G209" i="58"/>
  <c r="G210" i="58"/>
  <c r="G211" i="58"/>
  <c r="G212" i="58"/>
  <c r="G213" i="58"/>
  <c r="G214" i="58"/>
  <c r="G215" i="58"/>
  <c r="G216" i="58"/>
  <c r="G217" i="58"/>
  <c r="G9" i="58"/>
  <c r="E17" i="12"/>
  <c r="E18" i="12"/>
  <c r="E19" i="12"/>
  <c r="E20" i="12"/>
  <c r="E278" i="12" s="1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16" i="12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16" i="7"/>
  <c r="E226" i="7" s="1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16" i="6"/>
  <c r="E69" i="6" s="1"/>
</calcChain>
</file>

<file path=xl/sharedStrings.xml><?xml version="1.0" encoding="utf-8"?>
<sst xmlns="http://schemas.openxmlformats.org/spreadsheetml/2006/main" count="1456" uniqueCount="276">
  <si>
    <t>date</t>
  </si>
  <si>
    <t>concentration</t>
  </si>
  <si>
    <t>Raw Data</t>
  </si>
  <si>
    <t>t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</si>
  <si>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</si>
  <si>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</si>
  <si>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</si>
  <si>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</si>
  <si>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</si>
  <si>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</si>
  <si>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</si>
  <si>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</si>
  <si>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</si>
  <si>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</si>
  <si>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</si>
  <si>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</si>
  <si>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</si>
  <si>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</si>
  <si>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</si>
  <si>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</si>
  <si>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</si>
  <si>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</si>
  <si>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</si>
  <si>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</si>
  <si>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</si>
  <si>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</si>
  <si>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</si>
  <si>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</si>
  <si>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</si>
  <si>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</si>
  <si>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</si>
  <si>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</si>
  <si>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</si>
  <si>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</si>
  <si>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</si>
  <si>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</si>
  <si>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</si>
  <si>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</si>
  <si>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</si>
  <si>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</si>
  <si>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</si>
  <si>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</si>
  <si>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</si>
  <si>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</si>
  <si>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</si>
  <si>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</si>
  <si>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</si>
  <si>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</si>
  <si>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</si>
  <si>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</si>
  <si>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</si>
  <si>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</si>
  <si>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</si>
  <si>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</si>
  <si>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</si>
  <si>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</si>
  <si>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</si>
  <si>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XLMiner: Time Series Data Partition Sheet</t>
  </si>
  <si>
    <t>Date: 28-Apr-2017 21:24:23</t>
  </si>
  <si>
    <t>Output Navigator</t>
  </si>
  <si>
    <t>Elapsed Times in Milliseconds</t>
  </si>
  <si>
    <t>Read Time</t>
  </si>
  <si>
    <t>Report Time</t>
  </si>
  <si>
    <t>Total</t>
  </si>
  <si>
    <t>Data</t>
  </si>
  <si>
    <t>Workbook</t>
  </si>
  <si>
    <t>PM2.5.week.xlsx</t>
  </si>
  <si>
    <t>Worksheet</t>
  </si>
  <si>
    <t>Range</t>
  </si>
  <si>
    <t>$A$1:$BD$262</t>
  </si>
  <si>
    <t>Time Variable</t>
  </si>
  <si>
    <t>Selected Variables</t>
  </si>
  <si>
    <t>Partitioning Method</t>
  </si>
  <si>
    <t>Sequential</t>
  </si>
  <si>
    <t># Training Rows</t>
  </si>
  <si>
    <t># Validation Rows</t>
  </si>
  <si>
    <t>Summary</t>
  </si>
  <si>
    <t>Partition Vars</t>
  </si>
  <si>
    <t>Training Data</t>
  </si>
  <si>
    <t>Validation Data</t>
  </si>
  <si>
    <t>All Data</t>
  </si>
  <si>
    <t>Date: 28-Apr-2017 21:25:01</t>
  </si>
  <si>
    <t>XLMiner : Multiple Linear Regression - Prediction of Validation Data</t>
  </si>
  <si>
    <t>Data read time</t>
  </si>
  <si>
    <t>MLR Time</t>
  </si>
  <si>
    <t>Data_PartitionTS</t>
  </si>
  <si>
    <t>$B$230:$BE$281</t>
  </si>
  <si>
    <t>Predicted
Value</t>
  </si>
  <si>
    <t>Actual
Value</t>
  </si>
  <si>
    <t>Residual</t>
  </si>
  <si>
    <t>95% Confidence Intervals</t>
  </si>
  <si>
    <t>95% Prediction Intervals</t>
  </si>
  <si>
    <t>Lower</t>
  </si>
  <si>
    <t>Upper</t>
  </si>
  <si>
    <t>Inputs</t>
  </si>
  <si>
    <t>Predictors</t>
  </si>
  <si>
    <t>Regress. Model</t>
  </si>
  <si>
    <t>Train. Score - Summary</t>
  </si>
  <si>
    <t>Valid. Score - Summary</t>
  </si>
  <si>
    <t>Train. Score - Detailed Rep.</t>
  </si>
  <si>
    <t>Valid. Score - Detailed Rep.</t>
  </si>
  <si>
    <t>XLMiner : Multiple Linear Regression - Prediction of Training Data</t>
  </si>
  <si>
    <t>$B$21:$BE$229</t>
  </si>
  <si>
    <t>XLMiner : Multiple Linear Regression</t>
  </si>
  <si>
    <t>Training data used for building the model</t>
  </si>
  <si>
    <t># Records in the training data</t>
  </si>
  <si>
    <t>Validation data</t>
  </si>
  <si>
    <t># Records in the validation data</t>
  </si>
  <si>
    <t>Variables</t>
  </si>
  <si>
    <t># Input Variables</t>
  </si>
  <si>
    <t>Input variables</t>
  </si>
  <si>
    <t>Output variable</t>
  </si>
  <si>
    <t>Parameters/Options</t>
  </si>
  <si>
    <t>Force constant term to zero</t>
  </si>
  <si>
    <t>No</t>
  </si>
  <si>
    <t>Show fitted values on training data</t>
  </si>
  <si>
    <t>Show ANOVA table</t>
  </si>
  <si>
    <t>Show standardized residuals</t>
  </si>
  <si>
    <t>Show un-standardized residuals</t>
  </si>
  <si>
    <t>Show variance covariance matrix</t>
  </si>
  <si>
    <t>Perform Variable Selection</t>
  </si>
  <si>
    <t>Show studentized residuals</t>
  </si>
  <si>
    <t>Show deleted residuals</t>
  </si>
  <si>
    <t>Show Cook's distance</t>
  </si>
  <si>
    <t>Show DF fits</t>
  </si>
  <si>
    <t>Show covariance ratios</t>
  </si>
  <si>
    <t>Show hat matrix diagonals</t>
  </si>
  <si>
    <t>Output Options Chosen</t>
  </si>
  <si>
    <t>Summary report of scoring on training data</t>
  </si>
  <si>
    <t>Detailed report of scoring on training data</t>
  </si>
  <si>
    <t>Summary report of scoring on validation data</t>
  </si>
  <si>
    <t>Detailed report of scoring on validation data</t>
  </si>
  <si>
    <t>Model Predictors</t>
  </si>
  <si>
    <t>Tolerance for Entering the Model</t>
  </si>
  <si>
    <t>Included</t>
  </si>
  <si>
    <t>Excluded</t>
  </si>
  <si>
    <t>Predictor</t>
  </si>
  <si>
    <t>Criteria</t>
  </si>
  <si>
    <t>Intercept</t>
  </si>
  <si>
    <t>Regression Model</t>
  </si>
  <si>
    <t>Input
Variables</t>
  </si>
  <si>
    <t>Coefficient</t>
  </si>
  <si>
    <t>Std. Error</t>
  </si>
  <si>
    <t>t-Statistic</t>
  </si>
  <si>
    <t>P-Value</t>
  </si>
  <si>
    <t>CI Lower</t>
  </si>
  <si>
    <t>CI Upper</t>
  </si>
  <si>
    <t>RSS
Reduction</t>
  </si>
  <si>
    <t>Residual DF</t>
  </si>
  <si>
    <t>R²</t>
  </si>
  <si>
    <t>Adjusted R²</t>
  </si>
  <si>
    <t>Std. Error Estimate</t>
  </si>
  <si>
    <t>RSS</t>
  </si>
  <si>
    <t>Training Data Scoring - Summary Report</t>
  </si>
  <si>
    <t>Total sum of
squared errors</t>
  </si>
  <si>
    <t>RMS Error</t>
  </si>
  <si>
    <t>Average
Error</t>
  </si>
  <si>
    <t>Validation Data Scoring - Summary Report</t>
  </si>
  <si>
    <t>MAPE</t>
  </si>
  <si>
    <t>Date: 28-Apr-2017 21:31:28</t>
  </si>
  <si>
    <t>XLMiner : Multiple Linear Regression - Prediction of New Data</t>
  </si>
  <si>
    <t>Forecast</t>
  </si>
  <si>
    <t>$A$1:$BB$5</t>
  </si>
  <si>
    <t>New Data Detail Rpt.</t>
  </si>
  <si>
    <t>Data Range</t>
  </si>
  <si>
    <t># Records</t>
  </si>
  <si>
    <t>New worksheet data scores</t>
  </si>
  <si>
    <t>#Forecasts</t>
  </si>
  <si>
    <t>XLMiner : Arima Model</t>
  </si>
  <si>
    <t>ARIMA Time</t>
  </si>
  <si>
    <t>$B$20:$BE$281</t>
  </si>
  <si>
    <t>Selected Variable</t>
  </si>
  <si>
    <t># Records in Training Data</t>
  </si>
  <si>
    <t># Records in Validation Data</t>
  </si>
  <si>
    <t>AR</t>
  </si>
  <si>
    <t>MA</t>
  </si>
  <si>
    <t>Ordinary Difference</t>
  </si>
  <si>
    <t>Seasonal model selected</t>
  </si>
  <si>
    <t>Yes</t>
  </si>
  <si>
    <t>Period</t>
  </si>
  <si>
    <t>SAR</t>
  </si>
  <si>
    <t>SMA</t>
  </si>
  <si>
    <t>Seasonal Difference</t>
  </si>
  <si>
    <t>Show Var/Covar Output</t>
  </si>
  <si>
    <t>Show Forecasting Output</t>
  </si>
  <si>
    <t>Confidence Level</t>
  </si>
  <si>
    <t>Show Residual Output</t>
  </si>
  <si>
    <t>ARIMA Model</t>
  </si>
  <si>
    <t>ARIMA</t>
  </si>
  <si>
    <t>Coeff</t>
  </si>
  <si>
    <t>StErr</t>
  </si>
  <si>
    <t>p-value</t>
  </si>
  <si>
    <t>Const. term</t>
  </si>
  <si>
    <t>MA1</t>
  </si>
  <si>
    <t>Mean</t>
  </si>
  <si>
    <t>-2LogL</t>
  </si>
  <si>
    <t>Res. StdDev</t>
  </si>
  <si>
    <t>#Iterations</t>
  </si>
  <si>
    <t>Ljung-Box Test Results on Residuals</t>
  </si>
  <si>
    <t>Lag</t>
  </si>
  <si>
    <t>p-Value</t>
  </si>
  <si>
    <t>ChiSq</t>
  </si>
  <si>
    <t>df</t>
  </si>
  <si>
    <t>Variance Covariance</t>
  </si>
  <si>
    <t>Arima Model</t>
  </si>
  <si>
    <t>Var Covar</t>
  </si>
  <si>
    <t>XLMiner : ARIMA Residuals</t>
  </si>
  <si>
    <t>Actual Value</t>
  </si>
  <si>
    <t>Fitted value</t>
  </si>
  <si>
    <t>Residuals</t>
  </si>
  <si>
    <t>Std.
Residuals</t>
  </si>
  <si>
    <t>ACF and PACF plots for Residuals</t>
  </si>
  <si>
    <t>ACF</t>
  </si>
  <si>
    <t>PACF</t>
  </si>
  <si>
    <t>0.95 % Confidence Level</t>
  </si>
  <si>
    <t>Actual</t>
  </si>
  <si>
    <t>Error</t>
  </si>
  <si>
    <t>ACF and PACF plots for Errors</t>
  </si>
  <si>
    <t>XLMiner : Time Series - ACF (Autocorrelations)</t>
  </si>
  <si>
    <t>Date: 28-Apr-2017 21:36:26</t>
  </si>
  <si>
    <t>ACF Time</t>
  </si>
  <si>
    <t># Records in Input Data</t>
  </si>
  <si>
    <t>Max Lag</t>
  </si>
  <si>
    <t>ACF Values</t>
  </si>
  <si>
    <t>Lags</t>
  </si>
  <si>
    <t>XLMiner : Time Series - PACF (Partial Autocorrelations)</t>
  </si>
  <si>
    <t>Date: 28-Apr-2017 21:36:53</t>
  </si>
  <si>
    <t>PACF Time</t>
  </si>
  <si>
    <t>Min Lag</t>
  </si>
  <si>
    <t>PACF Values</t>
  </si>
  <si>
    <t>Date: 28-Apr-2017 21:47:42</t>
  </si>
  <si>
    <t>Sq. Error</t>
  </si>
  <si>
    <t>Date: 28-Apr-2017 22:08:46</t>
  </si>
  <si>
    <t>Forecast 1</t>
  </si>
  <si>
    <t>Forecast 2</t>
  </si>
  <si>
    <t>Forecast 3</t>
  </si>
  <si>
    <t>Forecast 4</t>
  </si>
  <si>
    <t>Holt-Winters</t>
  </si>
  <si>
    <t>XLMiner : Time Series - Holt Winter Forecasting Method(No Trend)</t>
  </si>
  <si>
    <t>Smoothing Time</t>
  </si>
  <si>
    <t>Training Error Measures</t>
  </si>
  <si>
    <t>Mean Absolute Percentage Error (MAPE)</t>
  </si>
  <si>
    <t>Mean Absolute Deviation (MAD)</t>
  </si>
  <si>
    <t>Mean Square Error (MSE)</t>
  </si>
  <si>
    <t>Tracking Signal Error (TSE)</t>
  </si>
  <si>
    <t>Cumulative Forecast Error (CFE)</t>
  </si>
  <si>
    <t>Mean Forecast Error (MFE)</t>
  </si>
  <si>
    <t>Validation Error Measures</t>
  </si>
  <si>
    <t>Optimize Weights</t>
  </si>
  <si>
    <t>Alpha (Level)</t>
  </si>
  <si>
    <t>Gamma (Seasonality)</t>
  </si>
  <si>
    <t>Season length</t>
  </si>
  <si>
    <t>Number of seasons</t>
  </si>
  <si>
    <t>Fitted Model</t>
  </si>
  <si>
    <t>LCI</t>
  </si>
  <si>
    <t>UCI</t>
  </si>
  <si>
    <t>Train. Error Measures</t>
  </si>
  <si>
    <t>Valid. Error Measures</t>
  </si>
  <si>
    <t>Update estimate each time</t>
  </si>
  <si>
    <t>Date: 28-Apr-2017 22:23:26</t>
  </si>
  <si>
    <t>Date: 28-Apr-2017 22:23:56</t>
  </si>
  <si>
    <t>Regression</t>
  </si>
  <si>
    <t xml:space="preserve">ARIMA </t>
  </si>
  <si>
    <t>Training RMSE</t>
  </si>
  <si>
    <t>Validation RMSE</t>
  </si>
  <si>
    <t>Training MAPE</t>
  </si>
  <si>
    <t>Validation MAPE</t>
  </si>
  <si>
    <t>Overall RMSE</t>
  </si>
  <si>
    <t>Overall MAPE</t>
  </si>
  <si>
    <t>Date</t>
  </si>
  <si>
    <t>Week</t>
  </si>
  <si>
    <t>Forecasted
Value</t>
  </si>
  <si>
    <t>AQI</t>
  </si>
  <si>
    <t>AQI Category</t>
  </si>
  <si>
    <t>Moderately Polluted (very close to Poor)</t>
  </si>
  <si>
    <t>Moderately Polluted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</si>
</sst>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4169E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/>
    <xf numFmtId="1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21" fillId="0" borderId="0" xfId="0" applyFont="1" applyAlignment="1">
      <alignment horizontal="left"/>
    </xf>
    <xf numFmtId="0" fontId="0" fillId="0" borderId="12" xfId="0" applyFont="1" applyFill="1" applyBorder="1"/>
    <xf numFmtId="0" fontId="0" fillId="0" borderId="12" xfId="0" applyFont="1" applyFill="1" applyBorder="1" applyAlignment="1">
      <alignment horizontal="left"/>
    </xf>
    <xf numFmtId="0" fontId="20" fillId="34" borderId="12" xfId="0" applyFont="1" applyFill="1" applyBorder="1" applyAlignment="1">
      <alignment horizontal="left"/>
    </xf>
    <xf numFmtId="0" fontId="20" fillId="34" borderId="12" xfId="0" applyFont="1" applyFill="1" applyBorder="1" applyAlignment="1">
      <alignment horizontal="center"/>
    </xf>
    <xf numFmtId="14" fontId="0" fillId="0" borderId="12" xfId="0" applyNumberFormat="1" applyFont="1" applyFill="1" applyBorder="1"/>
    <xf numFmtId="0" fontId="20" fillId="34" borderId="12" xfId="0" applyFont="1" applyFill="1" applyBorder="1" applyAlignment="1">
      <alignment horizontal="center" vertical="center" wrapText="1"/>
    </xf>
    <xf numFmtId="0" fontId="20" fillId="34" borderId="12" xfId="0" applyFont="1" applyFill="1" applyBorder="1" applyAlignment="1">
      <alignment horizontal="center" vertical="center"/>
    </xf>
    <xf numFmtId="0" fontId="23" fillId="0" borderId="0" xfId="0" applyFont="1" applyAlignment="1">
      <alignment horizontal="left"/>
    </xf>
    <xf numFmtId="0" fontId="24" fillId="34" borderId="12" xfId="0" applyFont="1" applyFill="1" applyBorder="1" applyAlignment="1">
      <alignment horizontal="center"/>
    </xf>
    <xf numFmtId="0" fontId="20" fillId="34" borderId="12" xfId="0" applyFont="1" applyFill="1" applyBorder="1" applyAlignment="1">
      <alignment horizontal="center" wrapText="1"/>
    </xf>
    <xf numFmtId="0" fontId="0" fillId="35" borderId="10" xfId="0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14" fontId="20" fillId="34" borderId="12" xfId="0" applyNumberFormat="1" applyFont="1" applyFill="1" applyBorder="1" applyAlignment="1">
      <alignment horizontal="left"/>
    </xf>
    <xf numFmtId="0" fontId="0" fillId="0" borderId="14" xfId="0" applyFont="1" applyFill="1" applyBorder="1"/>
    <xf numFmtId="0" fontId="20" fillId="34" borderId="10" xfId="0" applyFont="1" applyFill="1" applyBorder="1" applyAlignment="1">
      <alignment horizontal="center"/>
    </xf>
    <xf numFmtId="0" fontId="20" fillId="34" borderId="10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6" fillId="0" borderId="10" xfId="0" applyFont="1" applyBorder="1" applyAlignment="1">
      <alignment horizontal="center"/>
    </xf>
    <xf numFmtId="0" fontId="26" fillId="0" borderId="12" xfId="0" applyFont="1" applyFill="1" applyBorder="1"/>
    <xf numFmtId="0" fontId="26" fillId="0" borderId="10" xfId="0" applyFont="1" applyFill="1" applyBorder="1"/>
    <xf numFmtId="0" fontId="20" fillId="34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left"/>
    </xf>
    <xf numFmtId="0" fontId="20" fillId="34" borderId="14" xfId="0" applyFont="1" applyFill="1" applyBorder="1" applyAlignment="1">
      <alignment horizontal="left"/>
    </xf>
    <xf numFmtId="0" fontId="20" fillId="34" borderId="15" xfId="0" applyFont="1" applyFill="1" applyBorder="1" applyAlignment="1">
      <alignment horizontal="left"/>
    </xf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15" xfId="0" applyFont="1" applyFill="1" applyBorder="1" applyAlignment="1">
      <alignment horizontal="left"/>
    </xf>
    <xf numFmtId="0" fontId="19" fillId="33" borderId="13" xfId="0" applyFont="1" applyFill="1" applyBorder="1" applyAlignment="1">
      <alignment horizontal="left"/>
    </xf>
    <xf numFmtId="0" fontId="19" fillId="33" borderId="14" xfId="0" applyFont="1" applyFill="1" applyBorder="1" applyAlignment="1">
      <alignment horizontal="left"/>
    </xf>
    <xf numFmtId="0" fontId="19" fillId="33" borderId="15" xfId="0" applyFont="1" applyFill="1" applyBorder="1" applyAlignment="1">
      <alignment horizontal="left"/>
    </xf>
    <xf numFmtId="0" fontId="22" fillId="0" borderId="13" xfId="42" applyFill="1" applyBorder="1"/>
    <xf numFmtId="0" fontId="20" fillId="34" borderId="13" xfId="0" applyFont="1" applyFill="1" applyBorder="1" applyAlignment="1">
      <alignment horizontal="center"/>
    </xf>
    <xf numFmtId="0" fontId="20" fillId="34" borderId="15" xfId="0" applyFont="1" applyFill="1" applyBorder="1" applyAlignment="1">
      <alignment horizontal="center"/>
    </xf>
    <xf numFmtId="0" fontId="20" fillId="34" borderId="13" xfId="0" applyFont="1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 wrapText="1"/>
    </xf>
    <xf numFmtId="0" fontId="20" fillId="34" borderId="17" xfId="0" applyFont="1" applyFill="1" applyBorder="1" applyAlignment="1">
      <alignment horizontal="center" vertical="center" wrapText="1"/>
    </xf>
    <xf numFmtId="0" fontId="20" fillId="34" borderId="16" xfId="0" applyFont="1" applyFill="1" applyBorder="1" applyAlignment="1">
      <alignment horizontal="center" vertical="center"/>
    </xf>
    <xf numFmtId="0" fontId="20" fillId="34" borderId="17" xfId="0" applyFont="1" applyFill="1" applyBorder="1" applyAlignment="1">
      <alignment horizontal="center" vertical="center"/>
    </xf>
    <xf numFmtId="0" fontId="22" fillId="0" borderId="14" xfId="42" applyFill="1" applyBorder="1"/>
    <xf numFmtId="0" fontId="18" fillId="0" borderId="20" xfId="0" applyFont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PM2.5 Weekly Data (01-01-2016 to 31-12-2016)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'Raw Data'!$A$211:$A$262</c:f>
              <c:numCache>
                <c:formatCode>m/d/yyyy</c:formatCode>
                <c:ptCount val="5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  <c:pt idx="12">
                  <c:v>42456</c:v>
                </c:pt>
                <c:pt idx="13">
                  <c:v>42463</c:v>
                </c:pt>
                <c:pt idx="14">
                  <c:v>42470</c:v>
                </c:pt>
                <c:pt idx="15">
                  <c:v>42477</c:v>
                </c:pt>
                <c:pt idx="16">
                  <c:v>42484</c:v>
                </c:pt>
                <c:pt idx="17">
                  <c:v>42491</c:v>
                </c:pt>
                <c:pt idx="18">
                  <c:v>42498</c:v>
                </c:pt>
                <c:pt idx="19">
                  <c:v>42505</c:v>
                </c:pt>
                <c:pt idx="20">
                  <c:v>42512</c:v>
                </c:pt>
                <c:pt idx="21">
                  <c:v>42519</c:v>
                </c:pt>
                <c:pt idx="22">
                  <c:v>42526</c:v>
                </c:pt>
                <c:pt idx="23">
                  <c:v>42533</c:v>
                </c:pt>
                <c:pt idx="24">
                  <c:v>42540</c:v>
                </c:pt>
                <c:pt idx="25">
                  <c:v>42547</c:v>
                </c:pt>
                <c:pt idx="26">
                  <c:v>42554</c:v>
                </c:pt>
                <c:pt idx="27">
                  <c:v>42561</c:v>
                </c:pt>
                <c:pt idx="28">
                  <c:v>42568</c:v>
                </c:pt>
                <c:pt idx="29">
                  <c:v>42575</c:v>
                </c:pt>
                <c:pt idx="30">
                  <c:v>42582</c:v>
                </c:pt>
                <c:pt idx="31">
                  <c:v>42589</c:v>
                </c:pt>
                <c:pt idx="32">
                  <c:v>42596</c:v>
                </c:pt>
                <c:pt idx="33">
                  <c:v>42603</c:v>
                </c:pt>
                <c:pt idx="34">
                  <c:v>42610</c:v>
                </c:pt>
                <c:pt idx="35">
                  <c:v>42617</c:v>
                </c:pt>
                <c:pt idx="36">
                  <c:v>42624</c:v>
                </c:pt>
                <c:pt idx="37">
                  <c:v>42631</c:v>
                </c:pt>
                <c:pt idx="38">
                  <c:v>42638</c:v>
                </c:pt>
                <c:pt idx="39">
                  <c:v>42645</c:v>
                </c:pt>
                <c:pt idx="40">
                  <c:v>42652</c:v>
                </c:pt>
                <c:pt idx="41">
                  <c:v>42659</c:v>
                </c:pt>
                <c:pt idx="42">
                  <c:v>42666</c:v>
                </c:pt>
                <c:pt idx="43">
                  <c:v>42673</c:v>
                </c:pt>
                <c:pt idx="44">
                  <c:v>42680</c:v>
                </c:pt>
                <c:pt idx="45">
                  <c:v>42687</c:v>
                </c:pt>
                <c:pt idx="46">
                  <c:v>42694</c:v>
                </c:pt>
                <c:pt idx="47">
                  <c:v>42701</c:v>
                </c:pt>
                <c:pt idx="48">
                  <c:v>42708</c:v>
                </c:pt>
                <c:pt idx="49">
                  <c:v>42715</c:v>
                </c:pt>
                <c:pt idx="50">
                  <c:v>42722</c:v>
                </c:pt>
                <c:pt idx="51">
                  <c:v>42729</c:v>
                </c:pt>
              </c:numCache>
            </c:numRef>
          </c:cat>
          <c:val>
            <c:numRef>
              <c:f>'Raw Data'!$B$211:$B$262</c:f>
              <c:numCache>
                <c:formatCode>General</c:formatCode>
                <c:ptCount val="52"/>
                <c:pt idx="0">
                  <c:v>135.07</c:v>
                </c:pt>
                <c:pt idx="1">
                  <c:v>103.83</c:v>
                </c:pt>
                <c:pt idx="2">
                  <c:v>69.069999999999993</c:v>
                </c:pt>
                <c:pt idx="3">
                  <c:v>119.59</c:v>
                </c:pt>
                <c:pt idx="4">
                  <c:v>65.510000000000005</c:v>
                </c:pt>
                <c:pt idx="5">
                  <c:v>63.99</c:v>
                </c:pt>
                <c:pt idx="6">
                  <c:v>50.03</c:v>
                </c:pt>
                <c:pt idx="7">
                  <c:v>82.86</c:v>
                </c:pt>
                <c:pt idx="8">
                  <c:v>82.4</c:v>
                </c:pt>
                <c:pt idx="9">
                  <c:v>47.26</c:v>
                </c:pt>
                <c:pt idx="10">
                  <c:v>47.97</c:v>
                </c:pt>
                <c:pt idx="11">
                  <c:v>96.28</c:v>
                </c:pt>
                <c:pt idx="12">
                  <c:v>46.41</c:v>
                </c:pt>
                <c:pt idx="13">
                  <c:v>33.29</c:v>
                </c:pt>
                <c:pt idx="14">
                  <c:v>40.619999999999997</c:v>
                </c:pt>
                <c:pt idx="15">
                  <c:v>32.229999999999997</c:v>
                </c:pt>
                <c:pt idx="16">
                  <c:v>30.26</c:v>
                </c:pt>
                <c:pt idx="17">
                  <c:v>29.56</c:v>
                </c:pt>
                <c:pt idx="18">
                  <c:v>33.5</c:v>
                </c:pt>
                <c:pt idx="19">
                  <c:v>32.93</c:v>
                </c:pt>
                <c:pt idx="20">
                  <c:v>41.41</c:v>
                </c:pt>
                <c:pt idx="21">
                  <c:v>49.19</c:v>
                </c:pt>
                <c:pt idx="22">
                  <c:v>28.19</c:v>
                </c:pt>
                <c:pt idx="23">
                  <c:v>27.19</c:v>
                </c:pt>
                <c:pt idx="24">
                  <c:v>27.74</c:v>
                </c:pt>
                <c:pt idx="25">
                  <c:v>277.66000000000003</c:v>
                </c:pt>
                <c:pt idx="26">
                  <c:v>257.89999999999998</c:v>
                </c:pt>
                <c:pt idx="27">
                  <c:v>23.1</c:v>
                </c:pt>
                <c:pt idx="28">
                  <c:v>22.8</c:v>
                </c:pt>
                <c:pt idx="29">
                  <c:v>31.29</c:v>
                </c:pt>
                <c:pt idx="30">
                  <c:v>24.89</c:v>
                </c:pt>
                <c:pt idx="31">
                  <c:v>15.95</c:v>
                </c:pt>
                <c:pt idx="32">
                  <c:v>84.05</c:v>
                </c:pt>
                <c:pt idx="33">
                  <c:v>26.14</c:v>
                </c:pt>
                <c:pt idx="34">
                  <c:v>16.21</c:v>
                </c:pt>
                <c:pt idx="35">
                  <c:v>24.63</c:v>
                </c:pt>
                <c:pt idx="36">
                  <c:v>23.48</c:v>
                </c:pt>
                <c:pt idx="37">
                  <c:v>16.760000000000002</c:v>
                </c:pt>
                <c:pt idx="38">
                  <c:v>30.69</c:v>
                </c:pt>
                <c:pt idx="39">
                  <c:v>30.89</c:v>
                </c:pt>
                <c:pt idx="40">
                  <c:v>57.61</c:v>
                </c:pt>
                <c:pt idx="41">
                  <c:v>72.83</c:v>
                </c:pt>
                <c:pt idx="42">
                  <c:v>89</c:v>
                </c:pt>
                <c:pt idx="43">
                  <c:v>139.41</c:v>
                </c:pt>
                <c:pt idx="44">
                  <c:v>53.78</c:v>
                </c:pt>
                <c:pt idx="45">
                  <c:v>71.52</c:v>
                </c:pt>
                <c:pt idx="46">
                  <c:v>30.48</c:v>
                </c:pt>
                <c:pt idx="47">
                  <c:v>65.790000000000006</c:v>
                </c:pt>
                <c:pt idx="48">
                  <c:v>47.4</c:v>
                </c:pt>
                <c:pt idx="49">
                  <c:v>40.51</c:v>
                </c:pt>
                <c:pt idx="50">
                  <c:v>99.11</c:v>
                </c:pt>
                <c:pt idx="51">
                  <c:v>132.12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410440"/>
        <c:axId val="612417496"/>
      </c:lineChart>
      <c:dateAx>
        <c:axId val="612410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17496"/>
        <c:crosses val="autoZero"/>
        <c:auto val="1"/>
        <c:lblOffset val="100"/>
        <c:baseTimeUnit val="days"/>
      </c:dateAx>
      <c:valAx>
        <c:axId val="61241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1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Residual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MLR_Graph!$D$1</c:f>
              <c:strCache>
                <c:ptCount val="1"/>
                <c:pt idx="0">
                  <c:v>Residual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MLR_Graph!$D$2:$D$263</c:f>
              <c:numCache>
                <c:formatCode>General</c:formatCode>
                <c:ptCount val="262"/>
                <c:pt idx="1">
                  <c:v>-6.8020000000004472</c:v>
                </c:pt>
                <c:pt idx="2">
                  <c:v>-17.09400000000015</c:v>
                </c:pt>
                <c:pt idx="3">
                  <c:v>-3.9380000000001019</c:v>
                </c:pt>
                <c:pt idx="4">
                  <c:v>-9.1539999999999253</c:v>
                </c:pt>
                <c:pt idx="5">
                  <c:v>8.4020000000001431</c:v>
                </c:pt>
                <c:pt idx="6">
                  <c:v>19.63200000000036</c:v>
                </c:pt>
                <c:pt idx="7">
                  <c:v>8.3539999999996155</c:v>
                </c:pt>
                <c:pt idx="8">
                  <c:v>18.69800000000032</c:v>
                </c:pt>
                <c:pt idx="9">
                  <c:v>-13.510000000000147</c:v>
                </c:pt>
                <c:pt idx="10">
                  <c:v>-0.66600000000012471</c:v>
                </c:pt>
                <c:pt idx="11">
                  <c:v>16.412000000000148</c:v>
                </c:pt>
                <c:pt idx="12">
                  <c:v>98.335999999999856</c:v>
                </c:pt>
                <c:pt idx="13">
                  <c:v>28.097999999999729</c:v>
                </c:pt>
                <c:pt idx="14">
                  <c:v>-13.204000000000292</c:v>
                </c:pt>
                <c:pt idx="15">
                  <c:v>4.8700000000001609</c:v>
                </c:pt>
                <c:pt idx="16">
                  <c:v>3.3799999999996189</c:v>
                </c:pt>
                <c:pt idx="17">
                  <c:v>-2.5619999999997631</c:v>
                </c:pt>
                <c:pt idx="18">
                  <c:v>2.7880000000000678</c:v>
                </c:pt>
                <c:pt idx="19">
                  <c:v>-5.5720000000003509</c:v>
                </c:pt>
                <c:pt idx="20">
                  <c:v>1.3920000000003512</c:v>
                </c:pt>
                <c:pt idx="21">
                  <c:v>1.6740000000000634</c:v>
                </c:pt>
                <c:pt idx="22">
                  <c:v>-6.3620000000000587</c:v>
                </c:pt>
                <c:pt idx="23">
                  <c:v>-0.55800000000040484</c:v>
                </c:pt>
                <c:pt idx="24">
                  <c:v>2.9240000000002411</c:v>
                </c:pt>
                <c:pt idx="25">
                  <c:v>2.4139999999996107</c:v>
                </c:pt>
                <c:pt idx="26">
                  <c:v>-52.618000000000194</c:v>
                </c:pt>
                <c:pt idx="27">
                  <c:v>-47.974000000000039</c:v>
                </c:pt>
                <c:pt idx="28">
                  <c:v>1.830000000000247</c:v>
                </c:pt>
                <c:pt idx="29">
                  <c:v>-1.290000000000223</c:v>
                </c:pt>
                <c:pt idx="30">
                  <c:v>-6.9140000000001827</c:v>
                </c:pt>
                <c:pt idx="31">
                  <c:v>-8.033999999999736</c:v>
                </c:pt>
                <c:pt idx="32">
                  <c:v>-8.9740000000002205</c:v>
                </c:pt>
                <c:pt idx="33">
                  <c:v>-22.132000000000197</c:v>
                </c:pt>
                <c:pt idx="34">
                  <c:v>-9.5240000000000826</c:v>
                </c:pt>
                <c:pt idx="35">
                  <c:v>-0.99599999999988853</c:v>
                </c:pt>
                <c:pt idx="36">
                  <c:v>-13.836000000000084</c:v>
                </c:pt>
                <c:pt idx="37">
                  <c:v>-8.6060000000000052</c:v>
                </c:pt>
                <c:pt idx="38">
                  <c:v>0.98399999999990229</c:v>
                </c:pt>
                <c:pt idx="39">
                  <c:v>-9.483999999999952</c:v>
                </c:pt>
                <c:pt idx="40">
                  <c:v>1.4020000000000152</c:v>
                </c:pt>
                <c:pt idx="41">
                  <c:v>-11.168000000000028</c:v>
                </c:pt>
                <c:pt idx="42">
                  <c:v>-21.172000000000018</c:v>
                </c:pt>
                <c:pt idx="43">
                  <c:v>-30.55200000000012</c:v>
                </c:pt>
                <c:pt idx="44">
                  <c:v>-30.95000000000006</c:v>
                </c:pt>
                <c:pt idx="45">
                  <c:v>1.4580000000000268</c:v>
                </c:pt>
                <c:pt idx="46">
                  <c:v>85.827999999999932</c:v>
                </c:pt>
                <c:pt idx="47">
                  <c:v>13.795999999999978</c:v>
                </c:pt>
                <c:pt idx="48">
                  <c:v>19.577999999999918</c:v>
                </c:pt>
                <c:pt idx="49">
                  <c:v>13.395999999999972</c:v>
                </c:pt>
                <c:pt idx="50">
                  <c:v>9.9999999999999432</c:v>
                </c:pt>
                <c:pt idx="51">
                  <c:v>0.36599999999994282</c:v>
                </c:pt>
                <c:pt idx="52">
                  <c:v>16.457999999999956</c:v>
                </c:pt>
                <c:pt idx="53">
                  <c:v>1.9326762412674725E-12</c:v>
                </c:pt>
                <c:pt idx="54">
                  <c:v>13.927999999999557</c:v>
                </c:pt>
                <c:pt idx="55">
                  <c:v>16.575999999999851</c:v>
                </c:pt>
                <c:pt idx="56">
                  <c:v>19.791999999999902</c:v>
                </c:pt>
                <c:pt idx="57">
                  <c:v>11.236000000000075</c:v>
                </c:pt>
                <c:pt idx="58">
                  <c:v>-0.75799999999985346</c:v>
                </c:pt>
                <c:pt idx="59">
                  <c:v>14.222000000000364</c:v>
                </c:pt>
                <c:pt idx="60">
                  <c:v>-0.10600000000037824</c:v>
                </c:pt>
                <c:pt idx="61">
                  <c:v>-12.821999999999676</c:v>
                </c:pt>
                <c:pt idx="62">
                  <c:v>-18.600000000000151</c:v>
                </c:pt>
                <c:pt idx="63">
                  <c:v>-7.3360000000001335</c:v>
                </c:pt>
                <c:pt idx="64">
                  <c:v>-19.537999999999855</c:v>
                </c:pt>
                <c:pt idx="65">
                  <c:v>-48.574000000000154</c:v>
                </c:pt>
                <c:pt idx="66">
                  <c:v>-22.732000000000276</c:v>
                </c:pt>
                <c:pt idx="67">
                  <c:v>16.475999999999701</c:v>
                </c:pt>
                <c:pt idx="68">
                  <c:v>-13.319999999999837</c:v>
                </c:pt>
                <c:pt idx="69">
                  <c:v>-7.2200000000003826</c:v>
                </c:pt>
                <c:pt idx="70">
                  <c:v>-4.301999999999758</c:v>
                </c:pt>
                <c:pt idx="71">
                  <c:v>4.8680000000000661</c:v>
                </c:pt>
                <c:pt idx="72">
                  <c:v>11.977999999999653</c:v>
                </c:pt>
                <c:pt idx="73">
                  <c:v>-9.2979999999996465</c:v>
                </c:pt>
                <c:pt idx="74">
                  <c:v>-0.36599999999993571</c:v>
                </c:pt>
                <c:pt idx="75">
                  <c:v>-19.332000000000061</c:v>
                </c:pt>
                <c:pt idx="76">
                  <c:v>11.991999999999599</c:v>
                </c:pt>
                <c:pt idx="77">
                  <c:v>-12.615999999999758</c:v>
                </c:pt>
                <c:pt idx="78">
                  <c:v>-15.866000000000387</c:v>
                </c:pt>
                <c:pt idx="79">
                  <c:v>-59.678000000000189</c:v>
                </c:pt>
                <c:pt idx="80">
                  <c:v>-47.204000000000036</c:v>
                </c:pt>
                <c:pt idx="81">
                  <c:v>4.2100000000002495</c:v>
                </c:pt>
                <c:pt idx="82">
                  <c:v>-1.420000000000222</c:v>
                </c:pt>
                <c:pt idx="83">
                  <c:v>-1.0640000000001848</c:v>
                </c:pt>
                <c:pt idx="84">
                  <c:v>-3.4039999999997335</c:v>
                </c:pt>
                <c:pt idx="85">
                  <c:v>0.69599999999977769</c:v>
                </c:pt>
                <c:pt idx="86">
                  <c:v>-5.5020000000001943</c:v>
                </c:pt>
                <c:pt idx="87">
                  <c:v>2.5759999999999152</c:v>
                </c:pt>
                <c:pt idx="88">
                  <c:v>-2.9659999999998909</c:v>
                </c:pt>
                <c:pt idx="89">
                  <c:v>0.26399999999991763</c:v>
                </c:pt>
                <c:pt idx="90">
                  <c:v>-7.2960000000000029</c:v>
                </c:pt>
                <c:pt idx="91">
                  <c:v>-21.406000000000102</c:v>
                </c:pt>
                <c:pt idx="92">
                  <c:v>-25.823999999999955</c:v>
                </c:pt>
                <c:pt idx="93">
                  <c:v>-30.207999999999984</c:v>
                </c:pt>
                <c:pt idx="94">
                  <c:v>-17.828000000000024</c:v>
                </c:pt>
                <c:pt idx="95">
                  <c:v>-29.09200000000002</c:v>
                </c:pt>
                <c:pt idx="96">
                  <c:v>-33.242000000000125</c:v>
                </c:pt>
                <c:pt idx="97">
                  <c:v>-18.680000000000064</c:v>
                </c:pt>
                <c:pt idx="98">
                  <c:v>-28.741999999999976</c:v>
                </c:pt>
                <c:pt idx="99">
                  <c:v>-43.632000000000069</c:v>
                </c:pt>
                <c:pt idx="100">
                  <c:v>-14.524000000000022</c:v>
                </c:pt>
                <c:pt idx="101">
                  <c:v>-28.752000000000088</c:v>
                </c:pt>
                <c:pt idx="102">
                  <c:v>-18.564000000000036</c:v>
                </c:pt>
                <c:pt idx="103">
                  <c:v>-1.2800000000000509</c:v>
                </c:pt>
                <c:pt idx="104">
                  <c:v>-26.174000000000049</c:v>
                </c:pt>
                <c:pt idx="105">
                  <c:v>-36.212000000000046</c:v>
                </c:pt>
                <c:pt idx="106">
                  <c:v>-33.092000000000439</c:v>
                </c:pt>
                <c:pt idx="107">
                  <c:v>-25.104000000000156</c:v>
                </c:pt>
                <c:pt idx="108">
                  <c:v>-15.918000000000106</c:v>
                </c:pt>
                <c:pt idx="109">
                  <c:v>-24.083999999999925</c:v>
                </c:pt>
                <c:pt idx="110">
                  <c:v>-4.657999999999852</c:v>
                </c:pt>
                <c:pt idx="111">
                  <c:v>-17.587999999999639</c:v>
                </c:pt>
                <c:pt idx="112">
                  <c:v>28.97399999999962</c:v>
                </c:pt>
                <c:pt idx="113">
                  <c:v>8.7480000000003173</c:v>
                </c:pt>
                <c:pt idx="114">
                  <c:v>-18.350000000000151</c:v>
                </c:pt>
                <c:pt idx="115">
                  <c:v>20.373999999999867</c:v>
                </c:pt>
                <c:pt idx="116">
                  <c:v>20.032000000000153</c:v>
                </c:pt>
                <c:pt idx="117">
                  <c:v>-25.234000000000151</c:v>
                </c:pt>
                <c:pt idx="118">
                  <c:v>23.10799999999972</c:v>
                </c:pt>
                <c:pt idx="119">
                  <c:v>34.935999999999709</c:v>
                </c:pt>
                <c:pt idx="120">
                  <c:v>18.700000000000159</c:v>
                </c:pt>
                <c:pt idx="121">
                  <c:v>30.899999999999622</c:v>
                </c:pt>
                <c:pt idx="122">
                  <c:v>20.538000000000238</c:v>
                </c:pt>
                <c:pt idx="123">
                  <c:v>3.1380000000000692</c:v>
                </c:pt>
                <c:pt idx="124">
                  <c:v>11.827999999999655</c:v>
                </c:pt>
                <c:pt idx="125">
                  <c:v>15.662000000000347</c:v>
                </c:pt>
                <c:pt idx="126">
                  <c:v>7.5840000000000671</c:v>
                </c:pt>
                <c:pt idx="127">
                  <c:v>13.187999999999938</c:v>
                </c:pt>
                <c:pt idx="128">
                  <c:v>12.861999999999597</c:v>
                </c:pt>
                <c:pt idx="129">
                  <c:v>20.654000000000238</c:v>
                </c:pt>
                <c:pt idx="130">
                  <c:v>21.603999999999616</c:v>
                </c:pt>
                <c:pt idx="131">
                  <c:v>-29.908000000000193</c:v>
                </c:pt>
                <c:pt idx="132">
                  <c:v>-43.984000000000037</c:v>
                </c:pt>
                <c:pt idx="133">
                  <c:v>-12.349999999999749</c:v>
                </c:pt>
                <c:pt idx="134">
                  <c:v>5.56999999999978</c:v>
                </c:pt>
                <c:pt idx="135">
                  <c:v>4.4559999999998183</c:v>
                </c:pt>
                <c:pt idx="136">
                  <c:v>9.3160000000002654</c:v>
                </c:pt>
                <c:pt idx="137">
                  <c:v>13.725999999999779</c:v>
                </c:pt>
                <c:pt idx="138">
                  <c:v>-7.0120000000001994</c:v>
                </c:pt>
                <c:pt idx="139">
                  <c:v>6.505999999999915</c:v>
                </c:pt>
                <c:pt idx="140">
                  <c:v>10.684000000000111</c:v>
                </c:pt>
                <c:pt idx="141">
                  <c:v>8.1139999999999191</c:v>
                </c:pt>
                <c:pt idx="142">
                  <c:v>18.673999999999999</c:v>
                </c:pt>
                <c:pt idx="143">
                  <c:v>35.773999999999901</c:v>
                </c:pt>
                <c:pt idx="144">
                  <c:v>37.32600000000005</c:v>
                </c:pt>
                <c:pt idx="145">
                  <c:v>38.142000000000024</c:v>
                </c:pt>
                <c:pt idx="146">
                  <c:v>-0.12800000000002854</c:v>
                </c:pt>
                <c:pt idx="147">
                  <c:v>16.487999999999985</c:v>
                </c:pt>
                <c:pt idx="148">
                  <c:v>-17.792000000000115</c:v>
                </c:pt>
                <c:pt idx="149">
                  <c:v>13.229999999999947</c:v>
                </c:pt>
                <c:pt idx="150">
                  <c:v>27.738000000000028</c:v>
                </c:pt>
                <c:pt idx="151">
                  <c:v>14.40799999999993</c:v>
                </c:pt>
                <c:pt idx="152">
                  <c:v>24.025999999999982</c:v>
                </c:pt>
                <c:pt idx="153">
                  <c:v>7.657999999999916</c:v>
                </c:pt>
                <c:pt idx="154">
                  <c:v>23.345999999999961</c:v>
                </c:pt>
                <c:pt idx="155">
                  <c:v>1.6499999999999488</c:v>
                </c:pt>
                <c:pt idx="156">
                  <c:v>3.8059999999999548</c:v>
                </c:pt>
                <c:pt idx="157">
                  <c:v>-13.202000000000055</c:v>
                </c:pt>
                <c:pt idx="158">
                  <c:v>-20.922000000000438</c:v>
                </c:pt>
                <c:pt idx="159">
                  <c:v>-2.9140000000001578</c:v>
                </c:pt>
                <c:pt idx="160">
                  <c:v>-0.14800000000010982</c:v>
                </c:pt>
                <c:pt idx="161">
                  <c:v>-19.983999999999931</c:v>
                </c:pt>
                <c:pt idx="162">
                  <c:v>-0.51799999999985857</c:v>
                </c:pt>
                <c:pt idx="163">
                  <c:v>-10.527999999999636</c:v>
                </c:pt>
                <c:pt idx="164">
                  <c:v>-16.476000000000383</c:v>
                </c:pt>
                <c:pt idx="165">
                  <c:v>-18.881999999999678</c:v>
                </c:pt>
                <c:pt idx="166">
                  <c:v>69.879999999999839</c:v>
                </c:pt>
                <c:pt idx="167">
                  <c:v>6.9339999999998696</c:v>
                </c:pt>
                <c:pt idx="168">
                  <c:v>4.7120000000001454</c:v>
                </c:pt>
                <c:pt idx="169">
                  <c:v>-26.534000000000162</c:v>
                </c:pt>
                <c:pt idx="170">
                  <c:v>-11.582000000000278</c:v>
                </c:pt>
                <c:pt idx="171">
                  <c:v>-4.1240000000002937</c:v>
                </c:pt>
                <c:pt idx="172">
                  <c:v>-1.099999999999838</c:v>
                </c:pt>
                <c:pt idx="173">
                  <c:v>-6.1500000000003823</c:v>
                </c:pt>
                <c:pt idx="174">
                  <c:v>0.10800000000023857</c:v>
                </c:pt>
                <c:pt idx="175">
                  <c:v>2.1380000000000692</c:v>
                </c:pt>
                <c:pt idx="176">
                  <c:v>-4.1820000000003503</c:v>
                </c:pt>
                <c:pt idx="177">
                  <c:v>4.7020000000003535</c:v>
                </c:pt>
                <c:pt idx="178">
                  <c:v>2.4940000000000637</c:v>
                </c:pt>
                <c:pt idx="179">
                  <c:v>10.417999999999942</c:v>
                </c:pt>
                <c:pt idx="180">
                  <c:v>-5.4880000000004046</c:v>
                </c:pt>
                <c:pt idx="181">
                  <c:v>2.1340000000002419</c:v>
                </c:pt>
                <c:pt idx="182">
                  <c:v>2.8139999999996164</c:v>
                </c:pt>
                <c:pt idx="183">
                  <c:v>-45.928000000000189</c:v>
                </c:pt>
                <c:pt idx="184">
                  <c:v>-36.00400000000004</c:v>
                </c:pt>
                <c:pt idx="185">
                  <c:v>14.610000000000248</c:v>
                </c:pt>
                <c:pt idx="186">
                  <c:v>6.3599999999997792</c:v>
                </c:pt>
                <c:pt idx="187">
                  <c:v>5.3359999999998138</c:v>
                </c:pt>
                <c:pt idx="188">
                  <c:v>14.016000000000261</c:v>
                </c:pt>
                <c:pt idx="189">
                  <c:v>15.385999999999783</c:v>
                </c:pt>
                <c:pt idx="190">
                  <c:v>-0.56200000000019656</c:v>
                </c:pt>
                <c:pt idx="191">
                  <c:v>7.5959999999999184</c:v>
                </c:pt>
                <c:pt idx="192">
                  <c:v>9.5240000000001075</c:v>
                </c:pt>
                <c:pt idx="193">
                  <c:v>14.493999999999915</c:v>
                </c:pt>
                <c:pt idx="194">
                  <c:v>6.5939999999999941</c:v>
                </c:pt>
                <c:pt idx="195">
                  <c:v>9.0339999999998994</c:v>
                </c:pt>
                <c:pt idx="196">
                  <c:v>25.196000000000041</c:v>
                </c:pt>
                <c:pt idx="197">
                  <c:v>26.172000000000011</c:v>
                </c:pt>
                <c:pt idx="198">
                  <c:v>35.611999999999966</c:v>
                </c:pt>
                <c:pt idx="199">
                  <c:v>34.767999999999986</c:v>
                </c:pt>
                <c:pt idx="200">
                  <c:v>79.307999999999879</c:v>
                </c:pt>
                <c:pt idx="201">
                  <c:v>-19.230000000000061</c:v>
                </c:pt>
                <c:pt idx="202">
                  <c:v>30.368000000000023</c:v>
                </c:pt>
                <c:pt idx="203">
                  <c:v>-32.012000000000072</c:v>
                </c:pt>
                <c:pt idx="204">
                  <c:v>12.095999999999975</c:v>
                </c:pt>
                <c:pt idx="205">
                  <c:v>7.9579999999999131</c:v>
                </c:pt>
                <c:pt idx="206">
                  <c:v>10.95599999999996</c:v>
                </c:pt>
                <c:pt idx="207">
                  <c:v>14.219999999999942</c:v>
                </c:pt>
                <c:pt idx="208">
                  <c:v>7.6259999999999479</c:v>
                </c:pt>
                <c:pt idx="209">
                  <c:v>-8.1120000000000516</c:v>
                </c:pt>
                <c:pt idx="210">
                  <c:v>46.88799999999955</c:v>
                </c:pt>
                <c:pt idx="211">
                  <c:v>28.535999999999845</c:v>
                </c:pt>
                <c:pt idx="212">
                  <c:v>0.21199999999988961</c:v>
                </c:pt>
                <c:pt idx="213">
                  <c:v>41.986000000000075</c:v>
                </c:pt>
                <c:pt idx="214">
                  <c:v>-2.4679999999998472</c:v>
                </c:pt>
                <c:pt idx="215">
                  <c:v>-5.7379999999996372</c:v>
                </c:pt>
                <c:pt idx="216">
                  <c:v>-20.746000000000379</c:v>
                </c:pt>
                <c:pt idx="217">
                  <c:v>4.2580000000003224</c:v>
                </c:pt>
                <c:pt idx="218">
                  <c:v>-19.420000000000144</c:v>
                </c:pt>
                <c:pt idx="219">
                  <c:v>-19.306000000000132</c:v>
                </c:pt>
                <c:pt idx="220">
                  <c:v>-21.617999999999853</c:v>
                </c:pt>
                <c:pt idx="221">
                  <c:v>2.0059999999998439</c:v>
                </c:pt>
                <c:pt idx="222">
                  <c:v>-16.89200000000028</c:v>
                </c:pt>
                <c:pt idx="223">
                  <c:v>-34.084000000000295</c:v>
                </c:pt>
                <c:pt idx="224">
                  <c:v>-9.1499999999998423</c:v>
                </c:pt>
                <c:pt idx="225">
                  <c:v>-20.910000000000387</c:v>
                </c:pt>
                <c:pt idx="226">
                  <c:v>-13.781999999999758</c:v>
                </c:pt>
                <c:pt idx="227">
                  <c:v>-12.931999999999935</c:v>
                </c:pt>
                <c:pt idx="228">
                  <c:v>-14.052000000000348</c:v>
                </c:pt>
                <c:pt idx="229">
                  <c:v>-12.45799999999965</c:v>
                </c:pt>
                <c:pt idx="230">
                  <c:v>-11.385999999999939</c:v>
                </c:pt>
                <c:pt idx="231">
                  <c:v>2.087999999999937</c:v>
                </c:pt>
                <c:pt idx="232">
                  <c:v>-18.808000000000401</c:v>
                </c:pt>
                <c:pt idx="233">
                  <c:v>-13.095999999999759</c:v>
                </c:pt>
                <c:pt idx="234">
                  <c:v>-10.966000000000388</c:v>
                </c:pt>
                <c:pt idx="235">
                  <c:v>188.13199999999983</c:v>
                </c:pt>
                <c:pt idx="236">
                  <c:v>175.16599999999994</c:v>
                </c:pt>
                <c:pt idx="237">
                  <c:v>-8.2999999999997485</c:v>
                </c:pt>
                <c:pt idx="238">
                  <c:v>-9.2200000000002227</c:v>
                </c:pt>
                <c:pt idx="239">
                  <c:v>-1.8140000000001848</c:v>
                </c:pt>
                <c:pt idx="240">
                  <c:v>-11.893999999999735</c:v>
                </c:pt>
                <c:pt idx="241">
                  <c:v>-20.83400000000022</c:v>
                </c:pt>
                <c:pt idx="242">
                  <c:v>35.207999999999799</c:v>
                </c:pt>
                <c:pt idx="243">
                  <c:v>-7.1540000000000816</c:v>
                </c:pt>
                <c:pt idx="244">
                  <c:v>-16.245999999999889</c:v>
                </c:pt>
                <c:pt idx="245">
                  <c:v>-9.0360000000000831</c:v>
                </c:pt>
                <c:pt idx="246">
                  <c:v>-9.3660000000000032</c:v>
                </c:pt>
                <c:pt idx="247">
                  <c:v>-24.386000000000099</c:v>
                </c:pt>
                <c:pt idx="248">
                  <c:v>-27.213999999999952</c:v>
                </c:pt>
                <c:pt idx="249">
                  <c:v>-35.507999999999981</c:v>
                </c:pt>
                <c:pt idx="250">
                  <c:v>-6.488000000000028</c:v>
                </c:pt>
                <c:pt idx="251">
                  <c:v>-0.99200000000001864</c:v>
                </c:pt>
                <c:pt idx="252">
                  <c:v>2.2779999999998779</c:v>
                </c:pt>
                <c:pt idx="253">
                  <c:v>55.629999999999939</c:v>
                </c:pt>
                <c:pt idx="254">
                  <c:v>-30.821999999999974</c:v>
                </c:pt>
                <c:pt idx="255">
                  <c:v>-24.59200000000007</c:v>
                </c:pt>
                <c:pt idx="256">
                  <c:v>-35.39400000000002</c:v>
                </c:pt>
                <c:pt idx="257">
                  <c:v>-6.4420000000000783</c:v>
                </c:pt>
                <c:pt idx="258">
                  <c:v>-29.134000000000036</c:v>
                </c:pt>
                <c:pt idx="259">
                  <c:v>-24.590000000000053</c:v>
                </c:pt>
                <c:pt idx="260">
                  <c:v>14.375999999999948</c:v>
                </c:pt>
                <c:pt idx="261">
                  <c:v>41.067999999999955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424552"/>
        <c:axId val="612424944"/>
      </c:lineChart>
      <c:catAx>
        <c:axId val="6124245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24944"/>
        <c:crosses val="autoZero"/>
        <c:auto val="1"/>
        <c:lblAlgn val="ctr"/>
        <c:lblOffset val="100"/>
        <c:noMultiLvlLbl val="0"/>
      </c:catAx>
      <c:valAx>
        <c:axId val="6124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2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 Plot of Actual Vs Forecast (Training Data)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6350"/>
          </c:spPr>
          <c:marker>
            <c:symbol val="none"/>
          </c:marker>
          <c:xVal>
            <c:numRef>
              <c:f>HoltWinterNoTrendOutput!$B$31:$B$239</c:f>
              <c:numCache>
                <c:formatCode>m/d/yyyy</c:formatCode>
                <c:ptCount val="209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  <c:pt idx="130">
                  <c:v>41819</c:v>
                </c:pt>
                <c:pt idx="131">
                  <c:v>41826</c:v>
                </c:pt>
                <c:pt idx="132">
                  <c:v>41833</c:v>
                </c:pt>
                <c:pt idx="133">
                  <c:v>41840</c:v>
                </c:pt>
                <c:pt idx="134">
                  <c:v>41847</c:v>
                </c:pt>
                <c:pt idx="135">
                  <c:v>41854</c:v>
                </c:pt>
                <c:pt idx="136">
                  <c:v>41861</c:v>
                </c:pt>
                <c:pt idx="137">
                  <c:v>41868</c:v>
                </c:pt>
                <c:pt idx="138">
                  <c:v>41875</c:v>
                </c:pt>
                <c:pt idx="139">
                  <c:v>41882</c:v>
                </c:pt>
                <c:pt idx="140">
                  <c:v>41889</c:v>
                </c:pt>
                <c:pt idx="141">
                  <c:v>41896</c:v>
                </c:pt>
                <c:pt idx="142">
                  <c:v>41903</c:v>
                </c:pt>
                <c:pt idx="143">
                  <c:v>41910</c:v>
                </c:pt>
                <c:pt idx="144">
                  <c:v>41917</c:v>
                </c:pt>
                <c:pt idx="145">
                  <c:v>41924</c:v>
                </c:pt>
                <c:pt idx="146">
                  <c:v>41931</c:v>
                </c:pt>
                <c:pt idx="147">
                  <c:v>41938</c:v>
                </c:pt>
                <c:pt idx="148">
                  <c:v>41945</c:v>
                </c:pt>
                <c:pt idx="149">
                  <c:v>41952</c:v>
                </c:pt>
                <c:pt idx="150">
                  <c:v>41959</c:v>
                </c:pt>
                <c:pt idx="151">
                  <c:v>41966</c:v>
                </c:pt>
                <c:pt idx="152">
                  <c:v>41973</c:v>
                </c:pt>
                <c:pt idx="153">
                  <c:v>41980</c:v>
                </c:pt>
                <c:pt idx="154">
                  <c:v>41987</c:v>
                </c:pt>
                <c:pt idx="155">
                  <c:v>41994</c:v>
                </c:pt>
                <c:pt idx="156">
                  <c:v>42001</c:v>
                </c:pt>
                <c:pt idx="157">
                  <c:v>42008</c:v>
                </c:pt>
                <c:pt idx="158">
                  <c:v>42015</c:v>
                </c:pt>
                <c:pt idx="159">
                  <c:v>42022</c:v>
                </c:pt>
                <c:pt idx="160">
                  <c:v>42029</c:v>
                </c:pt>
                <c:pt idx="161">
                  <c:v>42036</c:v>
                </c:pt>
                <c:pt idx="162">
                  <c:v>42043</c:v>
                </c:pt>
                <c:pt idx="163">
                  <c:v>42050</c:v>
                </c:pt>
                <c:pt idx="164">
                  <c:v>42057</c:v>
                </c:pt>
                <c:pt idx="165">
                  <c:v>42064</c:v>
                </c:pt>
                <c:pt idx="166">
                  <c:v>42071</c:v>
                </c:pt>
                <c:pt idx="167">
                  <c:v>42078</c:v>
                </c:pt>
                <c:pt idx="168">
                  <c:v>42085</c:v>
                </c:pt>
                <c:pt idx="169">
                  <c:v>42092</c:v>
                </c:pt>
                <c:pt idx="170">
                  <c:v>42099</c:v>
                </c:pt>
                <c:pt idx="171">
                  <c:v>42106</c:v>
                </c:pt>
                <c:pt idx="172">
                  <c:v>42113</c:v>
                </c:pt>
                <c:pt idx="173">
                  <c:v>42120</c:v>
                </c:pt>
                <c:pt idx="174">
                  <c:v>42127</c:v>
                </c:pt>
                <c:pt idx="175">
                  <c:v>42134</c:v>
                </c:pt>
                <c:pt idx="176">
                  <c:v>42141</c:v>
                </c:pt>
                <c:pt idx="177">
                  <c:v>42148</c:v>
                </c:pt>
                <c:pt idx="178">
                  <c:v>42155</c:v>
                </c:pt>
                <c:pt idx="179">
                  <c:v>42162</c:v>
                </c:pt>
                <c:pt idx="180">
                  <c:v>42169</c:v>
                </c:pt>
                <c:pt idx="181">
                  <c:v>42176</c:v>
                </c:pt>
                <c:pt idx="182">
                  <c:v>42183</c:v>
                </c:pt>
                <c:pt idx="183">
                  <c:v>42190</c:v>
                </c:pt>
                <c:pt idx="184">
                  <c:v>42197</c:v>
                </c:pt>
                <c:pt idx="185">
                  <c:v>42204</c:v>
                </c:pt>
                <c:pt idx="186">
                  <c:v>42211</c:v>
                </c:pt>
                <c:pt idx="187">
                  <c:v>42218</c:v>
                </c:pt>
                <c:pt idx="188">
                  <c:v>42225</c:v>
                </c:pt>
                <c:pt idx="189">
                  <c:v>42232</c:v>
                </c:pt>
                <c:pt idx="190">
                  <c:v>42239</c:v>
                </c:pt>
                <c:pt idx="191">
                  <c:v>42246</c:v>
                </c:pt>
                <c:pt idx="192">
                  <c:v>42253</c:v>
                </c:pt>
                <c:pt idx="193">
                  <c:v>42260</c:v>
                </c:pt>
                <c:pt idx="194">
                  <c:v>42267</c:v>
                </c:pt>
                <c:pt idx="195">
                  <c:v>42274</c:v>
                </c:pt>
                <c:pt idx="196">
                  <c:v>42281</c:v>
                </c:pt>
                <c:pt idx="197">
                  <c:v>42288</c:v>
                </c:pt>
                <c:pt idx="198">
                  <c:v>42295</c:v>
                </c:pt>
                <c:pt idx="199">
                  <c:v>42302</c:v>
                </c:pt>
                <c:pt idx="200">
                  <c:v>42309</c:v>
                </c:pt>
                <c:pt idx="201">
                  <c:v>42316</c:v>
                </c:pt>
                <c:pt idx="202">
                  <c:v>42323</c:v>
                </c:pt>
                <c:pt idx="203">
                  <c:v>42330</c:v>
                </c:pt>
                <c:pt idx="204">
                  <c:v>42337</c:v>
                </c:pt>
                <c:pt idx="205">
                  <c:v>42344</c:v>
                </c:pt>
                <c:pt idx="206">
                  <c:v>42351</c:v>
                </c:pt>
                <c:pt idx="207">
                  <c:v>42358</c:v>
                </c:pt>
                <c:pt idx="208">
                  <c:v>42365</c:v>
                </c:pt>
              </c:numCache>
            </c:numRef>
          </c:xVal>
          <c:yVal>
            <c:numRef>
              <c:f>HoltWinterNoTrendOutput!$D$31:$D$239</c:f>
              <c:numCache>
                <c:formatCode>General</c:formatCode>
                <c:ptCount val="209"/>
                <c:pt idx="0">
                  <c:v>88.814374999999998</c:v>
                </c:pt>
                <c:pt idx="1">
                  <c:v>66.285739101077326</c:v>
                </c:pt>
                <c:pt idx="2">
                  <c:v>63.40498763427918</c:v>
                </c:pt>
                <c:pt idx="3">
                  <c:v>63.560900848979273</c:v>
                </c:pt>
                <c:pt idx="4">
                  <c:v>63.932339949656793</c:v>
                </c:pt>
                <c:pt idx="5">
                  <c:v>70.217070763503727</c:v>
                </c:pt>
                <c:pt idx="6">
                  <c:v>70.55200219993489</c:v>
                </c:pt>
                <c:pt idx="7">
                  <c:v>87.389101064996922</c:v>
                </c:pt>
                <c:pt idx="8">
                  <c:v>83.137332708658178</c:v>
                </c:pt>
                <c:pt idx="9">
                  <c:v>116.54863411628193</c:v>
                </c:pt>
                <c:pt idx="10">
                  <c:v>74.144706568702574</c:v>
                </c:pt>
                <c:pt idx="11">
                  <c:v>108.3908166762063</c:v>
                </c:pt>
                <c:pt idx="12">
                  <c:v>86.186045038944243</c:v>
                </c:pt>
                <c:pt idx="13">
                  <c:v>74.563040432422838</c:v>
                </c:pt>
                <c:pt idx="14">
                  <c:v>92.142163275801565</c:v>
                </c:pt>
                <c:pt idx="15">
                  <c:v>54.207809886655994</c:v>
                </c:pt>
                <c:pt idx="16">
                  <c:v>57.336691532809553</c:v>
                </c:pt>
                <c:pt idx="17">
                  <c:v>45.997191714748467</c:v>
                </c:pt>
                <c:pt idx="18">
                  <c:v>41.411268986789253</c:v>
                </c:pt>
                <c:pt idx="19">
                  <c:v>50.747608373794911</c:v>
                </c:pt>
                <c:pt idx="20">
                  <c:v>47.540072598118385</c:v>
                </c:pt>
                <c:pt idx="21">
                  <c:v>51.356448055960207</c:v>
                </c:pt>
                <c:pt idx="22">
                  <c:v>43.671831767333806</c:v>
                </c:pt>
                <c:pt idx="23">
                  <c:v>47.914387128789947</c:v>
                </c:pt>
                <c:pt idx="24">
                  <c:v>37.019573359440272</c:v>
                </c:pt>
                <c:pt idx="25">
                  <c:v>34.654364484535506</c:v>
                </c:pt>
                <c:pt idx="26">
                  <c:v>37.123435045264479</c:v>
                </c:pt>
                <c:pt idx="27">
                  <c:v>32.335956826652541</c:v>
                </c:pt>
                <c:pt idx="28">
                  <c:v>25.402956890260413</c:v>
                </c:pt>
                <c:pt idx="29">
                  <c:v>27.046444640359553</c:v>
                </c:pt>
                <c:pt idx="30">
                  <c:v>28.109919723385325</c:v>
                </c:pt>
                <c:pt idx="31">
                  <c:v>34.912579271809889</c:v>
                </c:pt>
                <c:pt idx="32">
                  <c:v>36.031712076393305</c:v>
                </c:pt>
                <c:pt idx="33">
                  <c:v>30.883873812665549</c:v>
                </c:pt>
                <c:pt idx="34">
                  <c:v>26.381673146570748</c:v>
                </c:pt>
                <c:pt idx="35">
                  <c:v>23.299520478229205</c:v>
                </c:pt>
                <c:pt idx="36">
                  <c:v>26.777790449257139</c:v>
                </c:pt>
                <c:pt idx="37">
                  <c:v>29.487930833113396</c:v>
                </c:pt>
                <c:pt idx="38">
                  <c:v>43.823380055068867</c:v>
                </c:pt>
                <c:pt idx="39">
                  <c:v>70.796668565224181</c:v>
                </c:pt>
                <c:pt idx="40">
                  <c:v>72.617471899482581</c:v>
                </c:pt>
                <c:pt idx="41">
                  <c:v>60.729858828050297</c:v>
                </c:pt>
                <c:pt idx="42">
                  <c:v>70.50670239272705</c:v>
                </c:pt>
                <c:pt idx="43">
                  <c:v>80.186754157963748</c:v>
                </c:pt>
                <c:pt idx="44">
                  <c:v>65.007398387251186</c:v>
                </c:pt>
                <c:pt idx="45">
                  <c:v>117.44476608074015</c:v>
                </c:pt>
                <c:pt idx="46">
                  <c:v>82.715912645114429</c:v>
                </c:pt>
                <c:pt idx="47">
                  <c:v>83.350452074261682</c:v>
                </c:pt>
                <c:pt idx="48">
                  <c:v>79.804207161801244</c:v>
                </c:pt>
                <c:pt idx="49">
                  <c:v>90.542217826411957</c:v>
                </c:pt>
                <c:pt idx="50">
                  <c:v>79.056898160774068</c:v>
                </c:pt>
                <c:pt idx="51">
                  <c:v>96.682924484056599</c:v>
                </c:pt>
                <c:pt idx="52">
                  <c:v>99.878240171089146</c:v>
                </c:pt>
                <c:pt idx="53">
                  <c:v>87.137537421894152</c:v>
                </c:pt>
                <c:pt idx="54">
                  <c:v>89.547147078059723</c:v>
                </c:pt>
                <c:pt idx="55">
                  <c:v>89.893506160311205</c:v>
                </c:pt>
                <c:pt idx="56">
                  <c:v>88.874883431740713</c:v>
                </c:pt>
                <c:pt idx="57">
                  <c:v>92.31564245711202</c:v>
                </c:pt>
                <c:pt idx="58">
                  <c:v>82.513876421312034</c:v>
                </c:pt>
                <c:pt idx="59">
                  <c:v>97.719607210968931</c:v>
                </c:pt>
                <c:pt idx="60">
                  <c:v>85.005678867311786</c:v>
                </c:pt>
                <c:pt idx="61">
                  <c:v>112.74249753203787</c:v>
                </c:pt>
                <c:pt idx="62">
                  <c:v>75.275796758774931</c:v>
                </c:pt>
                <c:pt idx="63">
                  <c:v>103.26138081779985</c:v>
                </c:pt>
                <c:pt idx="64">
                  <c:v>49.488648555482271</c:v>
                </c:pt>
                <c:pt idx="65">
                  <c:v>35.763440570467438</c:v>
                </c:pt>
                <c:pt idx="66">
                  <c:v>59.077906875529258</c:v>
                </c:pt>
                <c:pt idx="67">
                  <c:v>35.454761139096604</c:v>
                </c:pt>
                <c:pt idx="68">
                  <c:v>38.251911527351041</c:v>
                </c:pt>
                <c:pt idx="69">
                  <c:v>32.318793087838642</c:v>
                </c:pt>
                <c:pt idx="70">
                  <c:v>29.596575412485009</c:v>
                </c:pt>
                <c:pt idx="71">
                  <c:v>42.858349830867532</c:v>
                </c:pt>
                <c:pt idx="72">
                  <c:v>44.39005192398897</c:v>
                </c:pt>
                <c:pt idx="73">
                  <c:v>44.693327442941623</c:v>
                </c:pt>
                <c:pt idx="74">
                  <c:v>41.229201064604496</c:v>
                </c:pt>
                <c:pt idx="75">
                  <c:v>41.747426355321039</c:v>
                </c:pt>
                <c:pt idx="76">
                  <c:v>35.887456659413061</c:v>
                </c:pt>
                <c:pt idx="77">
                  <c:v>30.701605099942228</c:v>
                </c:pt>
                <c:pt idx="78">
                  <c:v>30.848743006070123</c:v>
                </c:pt>
                <c:pt idx="79">
                  <c:v>26.378887033491857</c:v>
                </c:pt>
                <c:pt idx="80">
                  <c:v>21.342018970516321</c:v>
                </c:pt>
                <c:pt idx="81">
                  <c:v>25.020244044210123</c:v>
                </c:pt>
                <c:pt idx="82">
                  <c:v>27.558423321656306</c:v>
                </c:pt>
                <c:pt idx="83">
                  <c:v>35.226776075311612</c:v>
                </c:pt>
                <c:pt idx="84">
                  <c:v>37.544376626515167</c:v>
                </c:pt>
                <c:pt idx="85">
                  <c:v>34.517732256074609</c:v>
                </c:pt>
                <c:pt idx="86">
                  <c:v>33.681169335372552</c:v>
                </c:pt>
                <c:pt idx="87">
                  <c:v>29.923736490685577</c:v>
                </c:pt>
                <c:pt idx="88">
                  <c:v>34.097964167278036</c:v>
                </c:pt>
                <c:pt idx="89">
                  <c:v>37.375649345052615</c:v>
                </c:pt>
                <c:pt idx="90">
                  <c:v>46.100940482527001</c:v>
                </c:pt>
                <c:pt idx="91">
                  <c:v>65.980367904640772</c:v>
                </c:pt>
                <c:pt idx="92">
                  <c:v>60.70435979042017</c:v>
                </c:pt>
                <c:pt idx="93">
                  <c:v>47.732146175036689</c:v>
                </c:pt>
                <c:pt idx="94">
                  <c:v>59.012198148731052</c:v>
                </c:pt>
                <c:pt idx="95">
                  <c:v>68.682862617653228</c:v>
                </c:pt>
                <c:pt idx="96">
                  <c:v>56.364798135798871</c:v>
                </c:pt>
                <c:pt idx="97">
                  <c:v>106.05764950681379</c:v>
                </c:pt>
                <c:pt idx="98">
                  <c:v>44.981009446246446</c:v>
                </c:pt>
                <c:pt idx="99">
                  <c:v>48.046862386148788</c:v>
                </c:pt>
                <c:pt idx="100">
                  <c:v>43.323956448345513</c:v>
                </c:pt>
                <c:pt idx="101">
                  <c:v>51.738607895169963</c:v>
                </c:pt>
                <c:pt idx="102">
                  <c:v>45.246891519923871</c:v>
                </c:pt>
                <c:pt idx="103">
                  <c:v>65.747014291626812</c:v>
                </c:pt>
                <c:pt idx="104">
                  <c:v>64.863036925571649</c:v>
                </c:pt>
                <c:pt idx="105">
                  <c:v>41.706963131616973</c:v>
                </c:pt>
                <c:pt idx="106">
                  <c:v>43.731780947654926</c:v>
                </c:pt>
                <c:pt idx="107">
                  <c:v>45.01806188414573</c:v>
                </c:pt>
                <c:pt idx="108">
                  <c:v>46.09793700707008</c:v>
                </c:pt>
                <c:pt idx="109">
                  <c:v>51.202304898267101</c:v>
                </c:pt>
                <c:pt idx="110">
                  <c:v>49.957111393840506</c:v>
                </c:pt>
                <c:pt idx="111">
                  <c:v>65.285840586996912</c:v>
                </c:pt>
                <c:pt idx="112">
                  <c:v>66.65547182784772</c:v>
                </c:pt>
                <c:pt idx="113">
                  <c:v>103.50620469693254</c:v>
                </c:pt>
                <c:pt idx="114">
                  <c:v>68.231983654546511</c:v>
                </c:pt>
                <c:pt idx="115">
                  <c:v>104.10464074720117</c:v>
                </c:pt>
                <c:pt idx="116">
                  <c:v>59.273073898365574</c:v>
                </c:pt>
                <c:pt idx="117">
                  <c:v>48.66294414737478</c:v>
                </c:pt>
                <c:pt idx="118">
                  <c:v>79.545607878026402</c:v>
                </c:pt>
                <c:pt idx="119">
                  <c:v>55.423318307913142</c:v>
                </c:pt>
                <c:pt idx="120">
                  <c:v>60.988270775954135</c:v>
                </c:pt>
                <c:pt idx="121">
                  <c:v>58.573533907714449</c:v>
                </c:pt>
                <c:pt idx="122">
                  <c:v>55.545073351632496</c:v>
                </c:pt>
                <c:pt idx="123">
                  <c:v>62.473939977207571</c:v>
                </c:pt>
                <c:pt idx="124">
                  <c:v>59.442620073748891</c:v>
                </c:pt>
                <c:pt idx="125">
                  <c:v>62.039002119512261</c:v>
                </c:pt>
                <c:pt idx="126">
                  <c:v>56.390166895382464</c:v>
                </c:pt>
                <c:pt idx="127">
                  <c:v>60.930565674893536</c:v>
                </c:pt>
                <c:pt idx="128">
                  <c:v>50.838982438932426</c:v>
                </c:pt>
                <c:pt idx="129">
                  <c:v>49.843826888198237</c:v>
                </c:pt>
                <c:pt idx="130">
                  <c:v>54.194711097380548</c:v>
                </c:pt>
                <c:pt idx="131">
                  <c:v>51.211300671667125</c:v>
                </c:pt>
                <c:pt idx="132">
                  <c:v>41.239479379080706</c:v>
                </c:pt>
                <c:pt idx="133">
                  <c:v>36.56397911504925</c:v>
                </c:pt>
                <c:pt idx="134">
                  <c:v>38.058710892992906</c:v>
                </c:pt>
                <c:pt idx="135">
                  <c:v>44.577269196481311</c:v>
                </c:pt>
                <c:pt idx="136">
                  <c:v>47.668589832725225</c:v>
                </c:pt>
                <c:pt idx="137">
                  <c:v>45.321520567110561</c:v>
                </c:pt>
                <c:pt idx="138">
                  <c:v>41.657213805636523</c:v>
                </c:pt>
                <c:pt idx="139">
                  <c:v>36.969901982154695</c:v>
                </c:pt>
                <c:pt idx="140">
                  <c:v>42.655111961650285</c:v>
                </c:pt>
                <c:pt idx="141">
                  <c:v>45.751479185275947</c:v>
                </c:pt>
                <c:pt idx="142">
                  <c:v>58.476796700965153</c:v>
                </c:pt>
                <c:pt idx="143">
                  <c:v>88.591899929060247</c:v>
                </c:pt>
                <c:pt idx="144">
                  <c:v>92.604262673424728</c:v>
                </c:pt>
                <c:pt idx="145">
                  <c:v>88.008200357846761</c:v>
                </c:pt>
                <c:pt idx="146">
                  <c:v>94.102772154572989</c:v>
                </c:pt>
                <c:pt idx="147">
                  <c:v>106.17120301286326</c:v>
                </c:pt>
                <c:pt idx="148">
                  <c:v>88.852352138736279</c:v>
                </c:pt>
                <c:pt idx="149">
                  <c:v>138.31417613228541</c:v>
                </c:pt>
                <c:pt idx="150">
                  <c:v>82.875166863228472</c:v>
                </c:pt>
                <c:pt idx="151">
                  <c:v>90.542061041206466</c:v>
                </c:pt>
                <c:pt idx="152">
                  <c:v>84.911462788175129</c:v>
                </c:pt>
                <c:pt idx="153">
                  <c:v>92.152028543706564</c:v>
                </c:pt>
                <c:pt idx="154">
                  <c:v>86.023349878347162</c:v>
                </c:pt>
                <c:pt idx="155">
                  <c:v>97.82337767190667</c:v>
                </c:pt>
                <c:pt idx="156">
                  <c:v>96.455125737533848</c:v>
                </c:pt>
                <c:pt idx="157">
                  <c:v>71.375304832553155</c:v>
                </c:pt>
                <c:pt idx="158">
                  <c:v>69.385994531021623</c:v>
                </c:pt>
                <c:pt idx="159">
                  <c:v>69.882341196482415</c:v>
                </c:pt>
                <c:pt idx="160">
                  <c:v>68.881186118969595</c:v>
                </c:pt>
                <c:pt idx="161">
                  <c:v>69.719899774877973</c:v>
                </c:pt>
                <c:pt idx="162">
                  <c:v>65.16935369140981</c:v>
                </c:pt>
                <c:pt idx="163">
                  <c:v>78.68755442221368</c:v>
                </c:pt>
                <c:pt idx="164">
                  <c:v>66.572554024122965</c:v>
                </c:pt>
                <c:pt idx="165">
                  <c:v>97.053903935693128</c:v>
                </c:pt>
                <c:pt idx="166">
                  <c:v>83.501988150511636</c:v>
                </c:pt>
                <c:pt idx="167">
                  <c:v>112.75191262079151</c:v>
                </c:pt>
                <c:pt idx="168">
                  <c:v>62.478869087612708</c:v>
                </c:pt>
                <c:pt idx="169">
                  <c:v>50.885065890560256</c:v>
                </c:pt>
                <c:pt idx="170">
                  <c:v>73.299441435831426</c:v>
                </c:pt>
                <c:pt idx="171">
                  <c:v>41.655127982256381</c:v>
                </c:pt>
                <c:pt idx="172">
                  <c:v>45.857180706807135</c:v>
                </c:pt>
                <c:pt idx="173">
                  <c:v>38.400184266315172</c:v>
                </c:pt>
                <c:pt idx="174">
                  <c:v>35.286293884276375</c:v>
                </c:pt>
                <c:pt idx="175">
                  <c:v>46.631790486456808</c:v>
                </c:pt>
                <c:pt idx="176">
                  <c:v>43.569968340738143</c:v>
                </c:pt>
                <c:pt idx="177">
                  <c:v>47.284569134827528</c:v>
                </c:pt>
                <c:pt idx="178">
                  <c:v>43.855670467524398</c:v>
                </c:pt>
                <c:pt idx="179">
                  <c:v>50.621220429442246</c:v>
                </c:pt>
                <c:pt idx="180">
                  <c:v>38.709199853860042</c:v>
                </c:pt>
                <c:pt idx="181">
                  <c:v>36.252982992368302</c:v>
                </c:pt>
                <c:pt idx="182">
                  <c:v>39.406170627794701</c:v>
                </c:pt>
                <c:pt idx="183">
                  <c:v>36.11105783057824</c:v>
                </c:pt>
                <c:pt idx="184">
                  <c:v>31.402195315574552</c:v>
                </c:pt>
                <c:pt idx="185">
                  <c:v>35.182534663668122</c:v>
                </c:pt>
                <c:pt idx="186">
                  <c:v>37.171395166100261</c:v>
                </c:pt>
                <c:pt idx="187">
                  <c:v>44.097595629883124</c:v>
                </c:pt>
                <c:pt idx="188">
                  <c:v>48.375908689805108</c:v>
                </c:pt>
                <c:pt idx="189">
                  <c:v>46.236122177442027</c:v>
                </c:pt>
                <c:pt idx="190">
                  <c:v>43.840704780342115</c:v>
                </c:pt>
                <c:pt idx="191">
                  <c:v>38.916745942939983</c:v>
                </c:pt>
                <c:pt idx="192">
                  <c:v>43.879482640323737</c:v>
                </c:pt>
                <c:pt idx="193">
                  <c:v>48.166280527911397</c:v>
                </c:pt>
                <c:pt idx="194">
                  <c:v>57.597386534264515</c:v>
                </c:pt>
                <c:pt idx="195">
                  <c:v>81.77742089801059</c:v>
                </c:pt>
                <c:pt idx="196">
                  <c:v>84.582823602907851</c:v>
                </c:pt>
                <c:pt idx="197">
                  <c:v>79.023199449532115</c:v>
                </c:pt>
                <c:pt idx="198">
                  <c:v>95.381981590781749</c:v>
                </c:pt>
                <c:pt idx="199">
                  <c:v>111.28296537056039</c:v>
                </c:pt>
                <c:pt idx="200">
                  <c:v>115.08135983250743</c:v>
                </c:pt>
                <c:pt idx="201">
                  <c:v>151.06159066878064</c:v>
                </c:pt>
                <c:pt idx="202">
                  <c:v>93.398362629581982</c:v>
                </c:pt>
                <c:pt idx="203">
                  <c:v>87.992804906299313</c:v>
                </c:pt>
                <c:pt idx="204">
                  <c:v>80.209139776075858</c:v>
                </c:pt>
                <c:pt idx="205">
                  <c:v>88.615318186385878</c:v>
                </c:pt>
                <c:pt idx="206">
                  <c:v>80.416249233685932</c:v>
                </c:pt>
                <c:pt idx="207">
                  <c:v>96.390806822560563</c:v>
                </c:pt>
                <c:pt idx="208">
                  <c:v>96.20836141219786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6350"/>
          </c:spPr>
          <c:marker>
            <c:symbol val="none"/>
          </c:marker>
          <c:xVal>
            <c:numRef>
              <c:f>HoltWinterNoTrendOutput!$B$31:$B$239</c:f>
              <c:numCache>
                <c:formatCode>m/d/yyyy</c:formatCode>
                <c:ptCount val="209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  <c:pt idx="130">
                  <c:v>41819</c:v>
                </c:pt>
                <c:pt idx="131">
                  <c:v>41826</c:v>
                </c:pt>
                <c:pt idx="132">
                  <c:v>41833</c:v>
                </c:pt>
                <c:pt idx="133">
                  <c:v>41840</c:v>
                </c:pt>
                <c:pt idx="134">
                  <c:v>41847</c:v>
                </c:pt>
                <c:pt idx="135">
                  <c:v>41854</c:v>
                </c:pt>
                <c:pt idx="136">
                  <c:v>41861</c:v>
                </c:pt>
                <c:pt idx="137">
                  <c:v>41868</c:v>
                </c:pt>
                <c:pt idx="138">
                  <c:v>41875</c:v>
                </c:pt>
                <c:pt idx="139">
                  <c:v>41882</c:v>
                </c:pt>
                <c:pt idx="140">
                  <c:v>41889</c:v>
                </c:pt>
                <c:pt idx="141">
                  <c:v>41896</c:v>
                </c:pt>
                <c:pt idx="142">
                  <c:v>41903</c:v>
                </c:pt>
                <c:pt idx="143">
                  <c:v>41910</c:v>
                </c:pt>
                <c:pt idx="144">
                  <c:v>41917</c:v>
                </c:pt>
                <c:pt idx="145">
                  <c:v>41924</c:v>
                </c:pt>
                <c:pt idx="146">
                  <c:v>41931</c:v>
                </c:pt>
                <c:pt idx="147">
                  <c:v>41938</c:v>
                </c:pt>
                <c:pt idx="148">
                  <c:v>41945</c:v>
                </c:pt>
                <c:pt idx="149">
                  <c:v>41952</c:v>
                </c:pt>
                <c:pt idx="150">
                  <c:v>41959</c:v>
                </c:pt>
                <c:pt idx="151">
                  <c:v>41966</c:v>
                </c:pt>
                <c:pt idx="152">
                  <c:v>41973</c:v>
                </c:pt>
                <c:pt idx="153">
                  <c:v>41980</c:v>
                </c:pt>
                <c:pt idx="154">
                  <c:v>41987</c:v>
                </c:pt>
                <c:pt idx="155">
                  <c:v>41994</c:v>
                </c:pt>
                <c:pt idx="156">
                  <c:v>42001</c:v>
                </c:pt>
                <c:pt idx="157">
                  <c:v>42008</c:v>
                </c:pt>
                <c:pt idx="158">
                  <c:v>42015</c:v>
                </c:pt>
                <c:pt idx="159">
                  <c:v>42022</c:v>
                </c:pt>
                <c:pt idx="160">
                  <c:v>42029</c:v>
                </c:pt>
                <c:pt idx="161">
                  <c:v>42036</c:v>
                </c:pt>
                <c:pt idx="162">
                  <c:v>42043</c:v>
                </c:pt>
                <c:pt idx="163">
                  <c:v>42050</c:v>
                </c:pt>
                <c:pt idx="164">
                  <c:v>42057</c:v>
                </c:pt>
                <c:pt idx="165">
                  <c:v>42064</c:v>
                </c:pt>
                <c:pt idx="166">
                  <c:v>42071</c:v>
                </c:pt>
                <c:pt idx="167">
                  <c:v>42078</c:v>
                </c:pt>
                <c:pt idx="168">
                  <c:v>42085</c:v>
                </c:pt>
                <c:pt idx="169">
                  <c:v>42092</c:v>
                </c:pt>
                <c:pt idx="170">
                  <c:v>42099</c:v>
                </c:pt>
                <c:pt idx="171">
                  <c:v>42106</c:v>
                </c:pt>
                <c:pt idx="172">
                  <c:v>42113</c:v>
                </c:pt>
                <c:pt idx="173">
                  <c:v>42120</c:v>
                </c:pt>
                <c:pt idx="174">
                  <c:v>42127</c:v>
                </c:pt>
                <c:pt idx="175">
                  <c:v>42134</c:v>
                </c:pt>
                <c:pt idx="176">
                  <c:v>42141</c:v>
                </c:pt>
                <c:pt idx="177">
                  <c:v>42148</c:v>
                </c:pt>
                <c:pt idx="178">
                  <c:v>42155</c:v>
                </c:pt>
                <c:pt idx="179">
                  <c:v>42162</c:v>
                </c:pt>
                <c:pt idx="180">
                  <c:v>42169</c:v>
                </c:pt>
                <c:pt idx="181">
                  <c:v>42176</c:v>
                </c:pt>
                <c:pt idx="182">
                  <c:v>42183</c:v>
                </c:pt>
                <c:pt idx="183">
                  <c:v>42190</c:v>
                </c:pt>
                <c:pt idx="184">
                  <c:v>42197</c:v>
                </c:pt>
                <c:pt idx="185">
                  <c:v>42204</c:v>
                </c:pt>
                <c:pt idx="186">
                  <c:v>42211</c:v>
                </c:pt>
                <c:pt idx="187">
                  <c:v>42218</c:v>
                </c:pt>
                <c:pt idx="188">
                  <c:v>42225</c:v>
                </c:pt>
                <c:pt idx="189">
                  <c:v>42232</c:v>
                </c:pt>
                <c:pt idx="190">
                  <c:v>42239</c:v>
                </c:pt>
                <c:pt idx="191">
                  <c:v>42246</c:v>
                </c:pt>
                <c:pt idx="192">
                  <c:v>42253</c:v>
                </c:pt>
                <c:pt idx="193">
                  <c:v>42260</c:v>
                </c:pt>
                <c:pt idx="194">
                  <c:v>42267</c:v>
                </c:pt>
                <c:pt idx="195">
                  <c:v>42274</c:v>
                </c:pt>
                <c:pt idx="196">
                  <c:v>42281</c:v>
                </c:pt>
                <c:pt idx="197">
                  <c:v>42288</c:v>
                </c:pt>
                <c:pt idx="198">
                  <c:v>42295</c:v>
                </c:pt>
                <c:pt idx="199">
                  <c:v>42302</c:v>
                </c:pt>
                <c:pt idx="200">
                  <c:v>42309</c:v>
                </c:pt>
                <c:pt idx="201">
                  <c:v>42316</c:v>
                </c:pt>
                <c:pt idx="202">
                  <c:v>42323</c:v>
                </c:pt>
                <c:pt idx="203">
                  <c:v>42330</c:v>
                </c:pt>
                <c:pt idx="204">
                  <c:v>42337</c:v>
                </c:pt>
                <c:pt idx="205">
                  <c:v>42344</c:v>
                </c:pt>
                <c:pt idx="206">
                  <c:v>42351</c:v>
                </c:pt>
                <c:pt idx="207">
                  <c:v>42358</c:v>
                </c:pt>
                <c:pt idx="208">
                  <c:v>42365</c:v>
                </c:pt>
              </c:numCache>
            </c:numRef>
          </c:xVal>
          <c:yVal>
            <c:numRef>
              <c:f>HoltWinterNoTrendOutput!$C$31:$C$239</c:f>
              <c:numCache>
                <c:formatCode>General</c:formatCode>
                <c:ptCount val="209"/>
                <c:pt idx="0">
                  <c:v>81.38</c:v>
                </c:pt>
                <c:pt idx="1">
                  <c:v>58.2</c:v>
                </c:pt>
                <c:pt idx="2">
                  <c:v>64.92</c:v>
                </c:pt>
                <c:pt idx="3">
                  <c:v>68.45</c:v>
                </c:pt>
                <c:pt idx="4">
                  <c:v>76.38</c:v>
                </c:pt>
                <c:pt idx="5">
                  <c:v>89.36</c:v>
                </c:pt>
                <c:pt idx="6">
                  <c:v>79.13</c:v>
                </c:pt>
                <c:pt idx="7">
                  <c:v>97.3</c:v>
                </c:pt>
                <c:pt idx="8">
                  <c:v>88.31</c:v>
                </c:pt>
                <c:pt idx="9">
                  <c:v>65.900000000000006</c:v>
                </c:pt>
                <c:pt idx="10">
                  <c:v>86</c:v>
                </c:pt>
                <c:pt idx="11">
                  <c:v>192.61</c:v>
                </c:pt>
                <c:pt idx="12">
                  <c:v>91.4</c:v>
                </c:pt>
                <c:pt idx="13">
                  <c:v>54.17</c:v>
                </c:pt>
                <c:pt idx="14">
                  <c:v>54.64</c:v>
                </c:pt>
                <c:pt idx="15">
                  <c:v>56.52</c:v>
                </c:pt>
                <c:pt idx="16">
                  <c:v>41.48</c:v>
                </c:pt>
                <c:pt idx="17">
                  <c:v>45.28</c:v>
                </c:pt>
                <c:pt idx="18">
                  <c:v>41.98</c:v>
                </c:pt>
                <c:pt idx="19">
                  <c:v>46.78</c:v>
                </c:pt>
                <c:pt idx="20">
                  <c:v>54.47</c:v>
                </c:pt>
                <c:pt idx="21">
                  <c:v>40.74</c:v>
                </c:pt>
                <c:pt idx="22">
                  <c:v>46.44</c:v>
                </c:pt>
                <c:pt idx="23">
                  <c:v>43.21</c:v>
                </c:pt>
                <c:pt idx="24">
                  <c:v>41.12</c:v>
                </c:pt>
                <c:pt idx="25">
                  <c:v>36.909999999999997</c:v>
                </c:pt>
                <c:pt idx="26">
                  <c:v>34.76</c:v>
                </c:pt>
                <c:pt idx="27">
                  <c:v>33.229999999999997</c:v>
                </c:pt>
                <c:pt idx="28">
                  <c:v>30.73</c:v>
                </c:pt>
                <c:pt idx="29">
                  <c:v>26.19</c:v>
                </c:pt>
                <c:pt idx="30">
                  <c:v>28.75</c:v>
                </c:pt>
                <c:pt idx="31">
                  <c:v>27.81</c:v>
                </c:pt>
                <c:pt idx="32">
                  <c:v>26.71</c:v>
                </c:pt>
                <c:pt idx="33">
                  <c:v>23.77</c:v>
                </c:pt>
                <c:pt idx="34">
                  <c:v>31.46</c:v>
                </c:pt>
                <c:pt idx="35">
                  <c:v>19.829999999999998</c:v>
                </c:pt>
                <c:pt idx="36">
                  <c:v>24.24</c:v>
                </c:pt>
                <c:pt idx="37">
                  <c:v>42.13</c:v>
                </c:pt>
                <c:pt idx="38">
                  <c:v>48.42</c:v>
                </c:pt>
                <c:pt idx="39">
                  <c:v>67.8</c:v>
                </c:pt>
                <c:pt idx="40">
                  <c:v>52.93</c:v>
                </c:pt>
                <c:pt idx="41">
                  <c:v>52.65</c:v>
                </c:pt>
                <c:pt idx="42">
                  <c:v>56.17</c:v>
                </c:pt>
                <c:pt idx="43">
                  <c:v>52.83</c:v>
                </c:pt>
                <c:pt idx="44">
                  <c:v>86.06</c:v>
                </c:pt>
                <c:pt idx="45">
                  <c:v>181.94</c:v>
                </c:pt>
                <c:pt idx="46">
                  <c:v>79.67</c:v>
                </c:pt>
                <c:pt idx="47">
                  <c:v>91.81</c:v>
                </c:pt>
                <c:pt idx="48">
                  <c:v>89.93</c:v>
                </c:pt>
                <c:pt idx="49">
                  <c:v>75.099999999999994</c:v>
                </c:pt>
                <c:pt idx="50">
                  <c:v>85.1</c:v>
                </c:pt>
                <c:pt idx="51">
                  <c:v>107.51</c:v>
                </c:pt>
                <c:pt idx="52">
                  <c:v>135.24</c:v>
                </c:pt>
                <c:pt idx="53">
                  <c:v>102.11</c:v>
                </c:pt>
                <c:pt idx="54">
                  <c:v>91.87</c:v>
                </c:pt>
                <c:pt idx="55">
                  <c:v>88.65</c:v>
                </c:pt>
                <c:pt idx="56">
                  <c:v>88.84</c:v>
                </c:pt>
                <c:pt idx="57">
                  <c:v>67.22</c:v>
                </c:pt>
                <c:pt idx="58">
                  <c:v>83.95</c:v>
                </c:pt>
                <c:pt idx="59">
                  <c:v>70.67</c:v>
                </c:pt>
                <c:pt idx="60">
                  <c:v>65.78</c:v>
                </c:pt>
                <c:pt idx="61">
                  <c:v>83.22</c:v>
                </c:pt>
                <c:pt idx="62">
                  <c:v>59.23</c:v>
                </c:pt>
                <c:pt idx="63">
                  <c:v>50.05</c:v>
                </c:pt>
                <c:pt idx="64">
                  <c:v>45.7</c:v>
                </c:pt>
                <c:pt idx="65">
                  <c:v>40.57</c:v>
                </c:pt>
                <c:pt idx="66">
                  <c:v>83.85</c:v>
                </c:pt>
                <c:pt idx="67">
                  <c:v>36.450000000000003</c:v>
                </c:pt>
                <c:pt idx="68">
                  <c:v>45.92</c:v>
                </c:pt>
                <c:pt idx="69">
                  <c:v>39.74</c:v>
                </c:pt>
                <c:pt idx="70">
                  <c:v>47.36</c:v>
                </c:pt>
                <c:pt idx="71">
                  <c:v>59.53</c:v>
                </c:pt>
                <c:pt idx="72">
                  <c:v>36.090000000000003</c:v>
                </c:pt>
                <c:pt idx="73">
                  <c:v>52.43</c:v>
                </c:pt>
                <c:pt idx="74">
                  <c:v>27.77</c:v>
                </c:pt>
                <c:pt idx="75">
                  <c:v>58.99</c:v>
                </c:pt>
                <c:pt idx="76">
                  <c:v>27.67</c:v>
                </c:pt>
                <c:pt idx="77">
                  <c:v>22.84</c:v>
                </c:pt>
                <c:pt idx="78">
                  <c:v>29.85</c:v>
                </c:pt>
                <c:pt idx="79">
                  <c:v>35.53</c:v>
                </c:pt>
                <c:pt idx="80">
                  <c:v>35.61</c:v>
                </c:pt>
                <c:pt idx="81">
                  <c:v>30.6</c:v>
                </c:pt>
                <c:pt idx="82">
                  <c:v>32.04</c:v>
                </c:pt>
                <c:pt idx="83">
                  <c:v>33.380000000000003</c:v>
                </c:pt>
                <c:pt idx="84">
                  <c:v>37.479999999999997</c:v>
                </c:pt>
                <c:pt idx="85">
                  <c:v>43.34</c:v>
                </c:pt>
                <c:pt idx="86">
                  <c:v>35.869999999999997</c:v>
                </c:pt>
                <c:pt idx="87">
                  <c:v>29.49</c:v>
                </c:pt>
                <c:pt idx="88">
                  <c:v>33.93</c:v>
                </c:pt>
                <c:pt idx="89">
                  <c:v>25.55</c:v>
                </c:pt>
                <c:pt idx="90">
                  <c:v>19.739999999999998</c:v>
                </c:pt>
                <c:pt idx="91">
                  <c:v>32.08</c:v>
                </c:pt>
                <c:pt idx="92">
                  <c:v>36.19</c:v>
                </c:pt>
                <c:pt idx="93">
                  <c:v>46.27</c:v>
                </c:pt>
                <c:pt idx="94">
                  <c:v>44.73</c:v>
                </c:pt>
                <c:pt idx="95">
                  <c:v>53.48</c:v>
                </c:pt>
                <c:pt idx="96">
                  <c:v>65.099999999999994</c:v>
                </c:pt>
                <c:pt idx="97">
                  <c:v>55.86</c:v>
                </c:pt>
                <c:pt idx="98">
                  <c:v>52.48</c:v>
                </c:pt>
                <c:pt idx="99">
                  <c:v>51.35</c:v>
                </c:pt>
                <c:pt idx="100">
                  <c:v>43.48</c:v>
                </c:pt>
                <c:pt idx="101">
                  <c:v>57.97</c:v>
                </c:pt>
                <c:pt idx="102">
                  <c:v>63.82</c:v>
                </c:pt>
                <c:pt idx="103">
                  <c:v>58.56</c:v>
                </c:pt>
                <c:pt idx="104">
                  <c:v>54.84</c:v>
                </c:pt>
                <c:pt idx="105">
                  <c:v>55.09</c:v>
                </c:pt>
                <c:pt idx="106">
                  <c:v>50.19</c:v>
                </c:pt>
                <c:pt idx="107">
                  <c:v>52.94</c:v>
                </c:pt>
                <c:pt idx="108">
                  <c:v>53.52</c:v>
                </c:pt>
                <c:pt idx="109">
                  <c:v>63.32</c:v>
                </c:pt>
                <c:pt idx="110">
                  <c:v>52.14</c:v>
                </c:pt>
                <c:pt idx="111">
                  <c:v>99.75</c:v>
                </c:pt>
                <c:pt idx="112">
                  <c:v>87.35</c:v>
                </c:pt>
                <c:pt idx="113">
                  <c:v>83.47</c:v>
                </c:pt>
                <c:pt idx="114">
                  <c:v>86.94</c:v>
                </c:pt>
                <c:pt idx="115">
                  <c:v>89.62</c:v>
                </c:pt>
                <c:pt idx="116">
                  <c:v>69.040000000000006</c:v>
                </c:pt>
                <c:pt idx="117">
                  <c:v>86.41</c:v>
                </c:pt>
                <c:pt idx="118">
                  <c:v>102.31</c:v>
                </c:pt>
                <c:pt idx="119">
                  <c:v>68.47</c:v>
                </c:pt>
                <c:pt idx="120">
                  <c:v>84.04</c:v>
                </c:pt>
                <c:pt idx="121">
                  <c:v>64.58</c:v>
                </c:pt>
                <c:pt idx="122">
                  <c:v>45.63</c:v>
                </c:pt>
                <c:pt idx="123">
                  <c:v>59.38</c:v>
                </c:pt>
                <c:pt idx="124">
                  <c:v>61.05</c:v>
                </c:pt>
                <c:pt idx="125">
                  <c:v>60.38</c:v>
                </c:pt>
                <c:pt idx="126">
                  <c:v>60.29</c:v>
                </c:pt>
                <c:pt idx="127">
                  <c:v>59.86</c:v>
                </c:pt>
                <c:pt idx="128">
                  <c:v>60.94</c:v>
                </c:pt>
                <c:pt idx="129">
                  <c:v>60.31</c:v>
                </c:pt>
                <c:pt idx="130">
                  <c:v>59.62</c:v>
                </c:pt>
                <c:pt idx="131">
                  <c:v>38.75</c:v>
                </c:pt>
                <c:pt idx="132">
                  <c:v>19.05</c:v>
                </c:pt>
                <c:pt idx="133">
                  <c:v>37.590000000000003</c:v>
                </c:pt>
                <c:pt idx="134">
                  <c:v>37.56</c:v>
                </c:pt>
                <c:pt idx="135">
                  <c:v>46.1</c:v>
                </c:pt>
                <c:pt idx="136">
                  <c:v>50.51</c:v>
                </c:pt>
                <c:pt idx="137">
                  <c:v>41.83</c:v>
                </c:pt>
                <c:pt idx="138">
                  <c:v>39.799999999999997</c:v>
                </c:pt>
                <c:pt idx="139">
                  <c:v>43.14</c:v>
                </c:pt>
                <c:pt idx="140">
                  <c:v>41.78</c:v>
                </c:pt>
                <c:pt idx="141">
                  <c:v>51.52</c:v>
                </c:pt>
                <c:pt idx="142">
                  <c:v>76.92</c:v>
                </c:pt>
                <c:pt idx="143">
                  <c:v>95.23</c:v>
                </c:pt>
                <c:pt idx="144">
                  <c:v>104.54</c:v>
                </c:pt>
                <c:pt idx="145">
                  <c:v>63.97</c:v>
                </c:pt>
                <c:pt idx="146">
                  <c:v>90.31</c:v>
                </c:pt>
                <c:pt idx="147">
                  <c:v>68.930000000000007</c:v>
                </c:pt>
                <c:pt idx="148">
                  <c:v>97.01</c:v>
                </c:pt>
                <c:pt idx="149">
                  <c:v>112.34</c:v>
                </c:pt>
                <c:pt idx="150">
                  <c:v>110.52</c:v>
                </c:pt>
                <c:pt idx="151">
                  <c:v>89.9</c:v>
                </c:pt>
                <c:pt idx="152">
                  <c:v>79.89</c:v>
                </c:pt>
                <c:pt idx="153">
                  <c:v>99.88</c:v>
                </c:pt>
                <c:pt idx="154">
                  <c:v>66.75</c:v>
                </c:pt>
                <c:pt idx="155">
                  <c:v>88.54</c:v>
                </c:pt>
                <c:pt idx="156">
                  <c:v>77.849999999999994</c:v>
                </c:pt>
                <c:pt idx="157">
                  <c:v>67.260000000000005</c:v>
                </c:pt>
                <c:pt idx="158">
                  <c:v>72.38</c:v>
                </c:pt>
                <c:pt idx="159">
                  <c:v>68.709999999999994</c:v>
                </c:pt>
                <c:pt idx="160">
                  <c:v>57.62</c:v>
                </c:pt>
                <c:pt idx="161">
                  <c:v>67.459999999999994</c:v>
                </c:pt>
                <c:pt idx="162">
                  <c:v>59.2</c:v>
                </c:pt>
                <c:pt idx="163">
                  <c:v>54.3</c:v>
                </c:pt>
                <c:pt idx="164">
                  <c:v>59.72</c:v>
                </c:pt>
                <c:pt idx="165">
                  <c:v>171.7</c:v>
                </c:pt>
                <c:pt idx="166">
                  <c:v>73.5</c:v>
                </c:pt>
                <c:pt idx="167">
                  <c:v>74.3</c:v>
                </c:pt>
                <c:pt idx="168">
                  <c:v>67.739999999999995</c:v>
                </c:pt>
                <c:pt idx="169">
                  <c:v>51.72</c:v>
                </c:pt>
                <c:pt idx="170">
                  <c:v>63.25</c:v>
                </c:pt>
                <c:pt idx="171">
                  <c:v>48.67</c:v>
                </c:pt>
                <c:pt idx="172">
                  <c:v>46.99</c:v>
                </c:pt>
                <c:pt idx="173">
                  <c:v>44.15</c:v>
                </c:pt>
                <c:pt idx="174">
                  <c:v>44.63</c:v>
                </c:pt>
                <c:pt idx="175">
                  <c:v>43.37</c:v>
                </c:pt>
                <c:pt idx="176">
                  <c:v>50.09</c:v>
                </c:pt>
                <c:pt idx="177">
                  <c:v>55.29</c:v>
                </c:pt>
                <c:pt idx="178">
                  <c:v>57.52</c:v>
                </c:pt>
                <c:pt idx="179">
                  <c:v>41.51</c:v>
                </c:pt>
                <c:pt idx="180">
                  <c:v>42.42</c:v>
                </c:pt>
                <c:pt idx="181">
                  <c:v>41.52</c:v>
                </c:pt>
                <c:pt idx="182">
                  <c:v>43.6</c:v>
                </c:pt>
                <c:pt idx="183">
                  <c:v>46.73</c:v>
                </c:pt>
                <c:pt idx="184">
                  <c:v>46.01</c:v>
                </c:pt>
                <c:pt idx="185">
                  <c:v>38.380000000000003</c:v>
                </c:pt>
                <c:pt idx="186">
                  <c:v>38.44</c:v>
                </c:pt>
                <c:pt idx="187">
                  <c:v>50.8</c:v>
                </c:pt>
                <c:pt idx="188">
                  <c:v>52.17</c:v>
                </c:pt>
                <c:pt idx="189">
                  <c:v>48.28</c:v>
                </c:pt>
                <c:pt idx="190">
                  <c:v>40.89</c:v>
                </c:pt>
                <c:pt idx="191">
                  <c:v>41.98</c:v>
                </c:pt>
                <c:pt idx="192">
                  <c:v>48.16</c:v>
                </c:pt>
                <c:pt idx="193">
                  <c:v>39.44</c:v>
                </c:pt>
                <c:pt idx="194">
                  <c:v>50.18</c:v>
                </c:pt>
                <c:pt idx="195">
                  <c:v>83.1</c:v>
                </c:pt>
                <c:pt idx="196">
                  <c:v>92.57</c:v>
                </c:pt>
                <c:pt idx="197">
                  <c:v>99.71</c:v>
                </c:pt>
                <c:pt idx="198">
                  <c:v>108.59</c:v>
                </c:pt>
                <c:pt idx="199">
                  <c:v>166.03</c:v>
                </c:pt>
                <c:pt idx="200">
                  <c:v>64.55</c:v>
                </c:pt>
                <c:pt idx="201">
                  <c:v>114.97</c:v>
                </c:pt>
                <c:pt idx="202">
                  <c:v>64.099999999999994</c:v>
                </c:pt>
                <c:pt idx="203">
                  <c:v>77.97</c:v>
                </c:pt>
                <c:pt idx="204">
                  <c:v>80.19</c:v>
                </c:pt>
                <c:pt idx="205">
                  <c:v>87.49</c:v>
                </c:pt>
                <c:pt idx="206">
                  <c:v>79.319999999999993</c:v>
                </c:pt>
                <c:pt idx="207">
                  <c:v>92.36</c:v>
                </c:pt>
                <c:pt idx="208">
                  <c:v>82.94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23768"/>
        <c:axId val="612432784"/>
      </c:scatterChart>
      <c:valAx>
        <c:axId val="612423768"/>
        <c:scaling>
          <c:orientation val="minMax"/>
          <c:min val="4090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612432784"/>
        <c:crosses val="autoZero"/>
        <c:crossBetween val="midCat"/>
      </c:valAx>
      <c:valAx>
        <c:axId val="61243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concentration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237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 Plot of Actual Vs Forecast (Validation Data)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6350"/>
          </c:spPr>
          <c:marker>
            <c:symbol val="none"/>
          </c:marker>
          <c:xVal>
            <c:numRef>
              <c:f>HoltWinterNoTrendOutput!$P$31:$P$82</c:f>
              <c:numCache>
                <c:formatCode>m/d/yyyy</c:formatCode>
                <c:ptCount val="5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  <c:pt idx="12">
                  <c:v>42456</c:v>
                </c:pt>
                <c:pt idx="13">
                  <c:v>42463</c:v>
                </c:pt>
                <c:pt idx="14">
                  <c:v>42470</c:v>
                </c:pt>
                <c:pt idx="15">
                  <c:v>42477</c:v>
                </c:pt>
                <c:pt idx="16">
                  <c:v>42484</c:v>
                </c:pt>
                <c:pt idx="17">
                  <c:v>42491</c:v>
                </c:pt>
                <c:pt idx="18">
                  <c:v>42498</c:v>
                </c:pt>
                <c:pt idx="19">
                  <c:v>42505</c:v>
                </c:pt>
                <c:pt idx="20">
                  <c:v>42512</c:v>
                </c:pt>
                <c:pt idx="21">
                  <c:v>42519</c:v>
                </c:pt>
                <c:pt idx="22">
                  <c:v>42526</c:v>
                </c:pt>
                <c:pt idx="23">
                  <c:v>42533</c:v>
                </c:pt>
                <c:pt idx="24">
                  <c:v>42540</c:v>
                </c:pt>
                <c:pt idx="25">
                  <c:v>42547</c:v>
                </c:pt>
                <c:pt idx="26">
                  <c:v>42554</c:v>
                </c:pt>
                <c:pt idx="27">
                  <c:v>42561</c:v>
                </c:pt>
                <c:pt idx="28">
                  <c:v>42568</c:v>
                </c:pt>
                <c:pt idx="29">
                  <c:v>42575</c:v>
                </c:pt>
                <c:pt idx="30">
                  <c:v>42582</c:v>
                </c:pt>
                <c:pt idx="31">
                  <c:v>42589</c:v>
                </c:pt>
                <c:pt idx="32">
                  <c:v>42596</c:v>
                </c:pt>
                <c:pt idx="33">
                  <c:v>42603</c:v>
                </c:pt>
                <c:pt idx="34">
                  <c:v>42610</c:v>
                </c:pt>
                <c:pt idx="35">
                  <c:v>42617</c:v>
                </c:pt>
                <c:pt idx="36">
                  <c:v>42624</c:v>
                </c:pt>
                <c:pt idx="37">
                  <c:v>42631</c:v>
                </c:pt>
                <c:pt idx="38">
                  <c:v>42638</c:v>
                </c:pt>
                <c:pt idx="39">
                  <c:v>42645</c:v>
                </c:pt>
                <c:pt idx="40">
                  <c:v>42652</c:v>
                </c:pt>
                <c:pt idx="41">
                  <c:v>42659</c:v>
                </c:pt>
                <c:pt idx="42">
                  <c:v>42666</c:v>
                </c:pt>
                <c:pt idx="43">
                  <c:v>42673</c:v>
                </c:pt>
                <c:pt idx="44">
                  <c:v>42680</c:v>
                </c:pt>
                <c:pt idx="45">
                  <c:v>42687</c:v>
                </c:pt>
                <c:pt idx="46">
                  <c:v>42694</c:v>
                </c:pt>
                <c:pt idx="47">
                  <c:v>42701</c:v>
                </c:pt>
                <c:pt idx="48">
                  <c:v>42708</c:v>
                </c:pt>
                <c:pt idx="49">
                  <c:v>42715</c:v>
                </c:pt>
                <c:pt idx="50">
                  <c:v>42722</c:v>
                </c:pt>
                <c:pt idx="51">
                  <c:v>42729</c:v>
                </c:pt>
              </c:numCache>
            </c:numRef>
          </c:xVal>
          <c:yVal>
            <c:numRef>
              <c:f>HoltWinterNoTrendOutput!$R$31:$R$82</c:f>
              <c:numCache>
                <c:formatCode>General</c:formatCode>
                <c:ptCount val="52"/>
                <c:pt idx="0">
                  <c:v>72.373573277021165</c:v>
                </c:pt>
                <c:pt idx="1">
                  <c:v>71.337515387567947</c:v>
                </c:pt>
                <c:pt idx="2">
                  <c:v>71.142031245918133</c:v>
                </c:pt>
                <c:pt idx="3">
                  <c:v>70.392098764215092</c:v>
                </c:pt>
                <c:pt idx="4">
                  <c:v>73.821762483009977</c:v>
                </c:pt>
                <c:pt idx="5">
                  <c:v>69.781910965638829</c:v>
                </c:pt>
                <c:pt idx="6">
                  <c:v>84.63460386468887</c:v>
                </c:pt>
                <c:pt idx="7">
                  <c:v>78.127353502194538</c:v>
                </c:pt>
                <c:pt idx="8">
                  <c:v>110.31292772986521</c:v>
                </c:pt>
                <c:pt idx="9">
                  <c:v>79.544662122185599</c:v>
                </c:pt>
                <c:pt idx="10">
                  <c:v>111.03464992881666</c:v>
                </c:pt>
                <c:pt idx="11">
                  <c:v>69.630324999329289</c:v>
                </c:pt>
                <c:pt idx="12">
                  <c:v>56.825681108514658</c:v>
                </c:pt>
                <c:pt idx="13">
                  <c:v>79.030807354025683</c:v>
                </c:pt>
                <c:pt idx="14">
                  <c:v>49.713807990892327</c:v>
                </c:pt>
                <c:pt idx="15">
                  <c:v>52.301432215035994</c:v>
                </c:pt>
                <c:pt idx="16">
                  <c:v>44.593068673550555</c:v>
                </c:pt>
                <c:pt idx="17">
                  <c:v>40.170019535661176</c:v>
                </c:pt>
                <c:pt idx="18">
                  <c:v>49.357113487294747</c:v>
                </c:pt>
                <c:pt idx="19">
                  <c:v>47.057799960430678</c:v>
                </c:pt>
                <c:pt idx="20">
                  <c:v>49.283526572268329</c:v>
                </c:pt>
                <c:pt idx="21">
                  <c:v>44.032994404560327</c:v>
                </c:pt>
                <c:pt idx="22">
                  <c:v>47.634787992876376</c:v>
                </c:pt>
                <c:pt idx="23">
                  <c:v>37.828355608166881</c:v>
                </c:pt>
                <c:pt idx="24">
                  <c:v>34.525956454492857</c:v>
                </c:pt>
                <c:pt idx="25">
                  <c:v>36.472585119243028</c:v>
                </c:pt>
                <c:pt idx="26">
                  <c:v>32.228976275979278</c:v>
                </c:pt>
                <c:pt idx="27">
                  <c:v>25.097872355857902</c:v>
                </c:pt>
                <c:pt idx="28">
                  <c:v>25.517725093217685</c:v>
                </c:pt>
                <c:pt idx="29">
                  <c:v>26.771971806671857</c:v>
                </c:pt>
                <c:pt idx="30">
                  <c:v>33.417117115707967</c:v>
                </c:pt>
                <c:pt idx="31">
                  <c:v>36.157465822093727</c:v>
                </c:pt>
                <c:pt idx="32">
                  <c:v>33.146895407886397</c:v>
                </c:pt>
                <c:pt idx="33">
                  <c:v>30.275585609186336</c:v>
                </c:pt>
                <c:pt idx="34">
                  <c:v>26.036654393010465</c:v>
                </c:pt>
                <c:pt idx="35">
                  <c:v>30.300757108765723</c:v>
                </c:pt>
                <c:pt idx="36">
                  <c:v>33.586613454723363</c:v>
                </c:pt>
                <c:pt idx="37">
                  <c:v>45.01593296021727</c:v>
                </c:pt>
                <c:pt idx="38">
                  <c:v>70.907262535130258</c:v>
                </c:pt>
                <c:pt idx="39">
                  <c:v>73.421330130979399</c:v>
                </c:pt>
                <c:pt idx="40">
                  <c:v>66.056065919991738</c:v>
                </c:pt>
                <c:pt idx="41">
                  <c:v>77.670474052527553</c:v>
                </c:pt>
                <c:pt idx="42">
                  <c:v>90.62002950243226</c:v>
                </c:pt>
                <c:pt idx="43">
                  <c:v>81.719082058099886</c:v>
                </c:pt>
                <c:pt idx="44">
                  <c:v>129.28190297734218</c:v>
                </c:pt>
                <c:pt idx="45">
                  <c:v>79.885531824787606</c:v>
                </c:pt>
                <c:pt idx="46">
                  <c:v>81.213925442289792</c:v>
                </c:pt>
                <c:pt idx="47">
                  <c:v>75.739630237749964</c:v>
                </c:pt>
                <c:pt idx="48">
                  <c:v>84.148329867857996</c:v>
                </c:pt>
                <c:pt idx="49">
                  <c:v>76.206710745760816</c:v>
                </c:pt>
                <c:pt idx="50">
                  <c:v>92.42709454207241</c:v>
                </c:pt>
                <c:pt idx="51">
                  <c:v>93.151135280355035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6350"/>
          </c:spPr>
          <c:marker>
            <c:symbol val="none"/>
          </c:marker>
          <c:xVal>
            <c:numRef>
              <c:f>HoltWinterNoTrendOutput!$P$31:$P$82</c:f>
              <c:numCache>
                <c:formatCode>m/d/yyyy</c:formatCode>
                <c:ptCount val="5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  <c:pt idx="12">
                  <c:v>42456</c:v>
                </c:pt>
                <c:pt idx="13">
                  <c:v>42463</c:v>
                </c:pt>
                <c:pt idx="14">
                  <c:v>42470</c:v>
                </c:pt>
                <c:pt idx="15">
                  <c:v>42477</c:v>
                </c:pt>
                <c:pt idx="16">
                  <c:v>42484</c:v>
                </c:pt>
                <c:pt idx="17">
                  <c:v>42491</c:v>
                </c:pt>
                <c:pt idx="18">
                  <c:v>42498</c:v>
                </c:pt>
                <c:pt idx="19">
                  <c:v>42505</c:v>
                </c:pt>
                <c:pt idx="20">
                  <c:v>42512</c:v>
                </c:pt>
                <c:pt idx="21">
                  <c:v>42519</c:v>
                </c:pt>
                <c:pt idx="22">
                  <c:v>42526</c:v>
                </c:pt>
                <c:pt idx="23">
                  <c:v>42533</c:v>
                </c:pt>
                <c:pt idx="24">
                  <c:v>42540</c:v>
                </c:pt>
                <c:pt idx="25">
                  <c:v>42547</c:v>
                </c:pt>
                <c:pt idx="26">
                  <c:v>42554</c:v>
                </c:pt>
                <c:pt idx="27">
                  <c:v>42561</c:v>
                </c:pt>
                <c:pt idx="28">
                  <c:v>42568</c:v>
                </c:pt>
                <c:pt idx="29">
                  <c:v>42575</c:v>
                </c:pt>
                <c:pt idx="30">
                  <c:v>42582</c:v>
                </c:pt>
                <c:pt idx="31">
                  <c:v>42589</c:v>
                </c:pt>
                <c:pt idx="32">
                  <c:v>42596</c:v>
                </c:pt>
                <c:pt idx="33">
                  <c:v>42603</c:v>
                </c:pt>
                <c:pt idx="34">
                  <c:v>42610</c:v>
                </c:pt>
                <c:pt idx="35">
                  <c:v>42617</c:v>
                </c:pt>
                <c:pt idx="36">
                  <c:v>42624</c:v>
                </c:pt>
                <c:pt idx="37">
                  <c:v>42631</c:v>
                </c:pt>
                <c:pt idx="38">
                  <c:v>42638</c:v>
                </c:pt>
                <c:pt idx="39">
                  <c:v>42645</c:v>
                </c:pt>
                <c:pt idx="40">
                  <c:v>42652</c:v>
                </c:pt>
                <c:pt idx="41">
                  <c:v>42659</c:v>
                </c:pt>
                <c:pt idx="42">
                  <c:v>42666</c:v>
                </c:pt>
                <c:pt idx="43">
                  <c:v>42673</c:v>
                </c:pt>
                <c:pt idx="44">
                  <c:v>42680</c:v>
                </c:pt>
                <c:pt idx="45">
                  <c:v>42687</c:v>
                </c:pt>
                <c:pt idx="46">
                  <c:v>42694</c:v>
                </c:pt>
                <c:pt idx="47">
                  <c:v>42701</c:v>
                </c:pt>
                <c:pt idx="48">
                  <c:v>42708</c:v>
                </c:pt>
                <c:pt idx="49">
                  <c:v>42715</c:v>
                </c:pt>
                <c:pt idx="50">
                  <c:v>42722</c:v>
                </c:pt>
                <c:pt idx="51">
                  <c:v>42729</c:v>
                </c:pt>
              </c:numCache>
            </c:numRef>
          </c:xVal>
          <c:yVal>
            <c:numRef>
              <c:f>HoltWinterNoTrendOutput!$Q$31:$Q$82</c:f>
              <c:numCache>
                <c:formatCode>General</c:formatCode>
                <c:ptCount val="52"/>
                <c:pt idx="0">
                  <c:v>135.07</c:v>
                </c:pt>
                <c:pt idx="1">
                  <c:v>103.83</c:v>
                </c:pt>
                <c:pt idx="2">
                  <c:v>69.069999999999993</c:v>
                </c:pt>
                <c:pt idx="3">
                  <c:v>119.59</c:v>
                </c:pt>
                <c:pt idx="4">
                  <c:v>65.510000000000005</c:v>
                </c:pt>
                <c:pt idx="5">
                  <c:v>63.99</c:v>
                </c:pt>
                <c:pt idx="6">
                  <c:v>50.03</c:v>
                </c:pt>
                <c:pt idx="7">
                  <c:v>82.86</c:v>
                </c:pt>
                <c:pt idx="8">
                  <c:v>82.4</c:v>
                </c:pt>
                <c:pt idx="9">
                  <c:v>47.26</c:v>
                </c:pt>
                <c:pt idx="10">
                  <c:v>47.97</c:v>
                </c:pt>
                <c:pt idx="11">
                  <c:v>96.28</c:v>
                </c:pt>
                <c:pt idx="12">
                  <c:v>46.41</c:v>
                </c:pt>
                <c:pt idx="13">
                  <c:v>33.29</c:v>
                </c:pt>
                <c:pt idx="14">
                  <c:v>40.619999999999997</c:v>
                </c:pt>
                <c:pt idx="15">
                  <c:v>32.229999999999997</c:v>
                </c:pt>
                <c:pt idx="16">
                  <c:v>30.26</c:v>
                </c:pt>
                <c:pt idx="17">
                  <c:v>29.56</c:v>
                </c:pt>
                <c:pt idx="18">
                  <c:v>33.5</c:v>
                </c:pt>
                <c:pt idx="19">
                  <c:v>32.93</c:v>
                </c:pt>
                <c:pt idx="20">
                  <c:v>41.41</c:v>
                </c:pt>
                <c:pt idx="21">
                  <c:v>49.19</c:v>
                </c:pt>
                <c:pt idx="22">
                  <c:v>28.19</c:v>
                </c:pt>
                <c:pt idx="23">
                  <c:v>27.19</c:v>
                </c:pt>
                <c:pt idx="24">
                  <c:v>27.74</c:v>
                </c:pt>
                <c:pt idx="25">
                  <c:v>277.66000000000003</c:v>
                </c:pt>
                <c:pt idx="26">
                  <c:v>257.89999999999998</c:v>
                </c:pt>
                <c:pt idx="27">
                  <c:v>23.1</c:v>
                </c:pt>
                <c:pt idx="28">
                  <c:v>22.8</c:v>
                </c:pt>
                <c:pt idx="29">
                  <c:v>31.29</c:v>
                </c:pt>
                <c:pt idx="30">
                  <c:v>24.89</c:v>
                </c:pt>
                <c:pt idx="31">
                  <c:v>15.95</c:v>
                </c:pt>
                <c:pt idx="32">
                  <c:v>84.05</c:v>
                </c:pt>
                <c:pt idx="33">
                  <c:v>26.14</c:v>
                </c:pt>
                <c:pt idx="34">
                  <c:v>16.21</c:v>
                </c:pt>
                <c:pt idx="35">
                  <c:v>24.63</c:v>
                </c:pt>
                <c:pt idx="36">
                  <c:v>23.48</c:v>
                </c:pt>
                <c:pt idx="37">
                  <c:v>16.760000000000002</c:v>
                </c:pt>
                <c:pt idx="38">
                  <c:v>30.69</c:v>
                </c:pt>
                <c:pt idx="39">
                  <c:v>30.89</c:v>
                </c:pt>
                <c:pt idx="40">
                  <c:v>57.61</c:v>
                </c:pt>
                <c:pt idx="41">
                  <c:v>72.83</c:v>
                </c:pt>
                <c:pt idx="42">
                  <c:v>89</c:v>
                </c:pt>
                <c:pt idx="43">
                  <c:v>139.41</c:v>
                </c:pt>
                <c:pt idx="44">
                  <c:v>53.78</c:v>
                </c:pt>
                <c:pt idx="45">
                  <c:v>71.52</c:v>
                </c:pt>
                <c:pt idx="46">
                  <c:v>30.48</c:v>
                </c:pt>
                <c:pt idx="47">
                  <c:v>65.790000000000006</c:v>
                </c:pt>
                <c:pt idx="48">
                  <c:v>47.4</c:v>
                </c:pt>
                <c:pt idx="49">
                  <c:v>40.51</c:v>
                </c:pt>
                <c:pt idx="50">
                  <c:v>99.11</c:v>
                </c:pt>
                <c:pt idx="51">
                  <c:v>132.12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33176"/>
        <c:axId val="612433960"/>
      </c:scatterChart>
      <c:valAx>
        <c:axId val="612433176"/>
        <c:scaling>
          <c:orientation val="minMax"/>
          <c:min val="4237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612433960"/>
        <c:crosses val="autoZero"/>
        <c:crossBetween val="midCat"/>
      </c:valAx>
      <c:valAx>
        <c:axId val="612433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concentration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331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 Plot of Actual vs. Forecast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6350"/>
          </c:spPr>
          <c:marker>
            <c:symbol val="none"/>
          </c:marker>
          <c:xVal>
            <c:numRef>
              <c:f>ARIMA_Output!$B$62:$B$113</c:f>
              <c:numCache>
                <c:formatCode>m/d/yyyy</c:formatCode>
                <c:ptCount val="5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  <c:pt idx="12">
                  <c:v>42456</c:v>
                </c:pt>
                <c:pt idx="13">
                  <c:v>42463</c:v>
                </c:pt>
                <c:pt idx="14">
                  <c:v>42470</c:v>
                </c:pt>
                <c:pt idx="15">
                  <c:v>42477</c:v>
                </c:pt>
                <c:pt idx="16">
                  <c:v>42484</c:v>
                </c:pt>
                <c:pt idx="17">
                  <c:v>42491</c:v>
                </c:pt>
                <c:pt idx="18">
                  <c:v>42498</c:v>
                </c:pt>
                <c:pt idx="19">
                  <c:v>42505</c:v>
                </c:pt>
                <c:pt idx="20">
                  <c:v>42512</c:v>
                </c:pt>
                <c:pt idx="21">
                  <c:v>42519</c:v>
                </c:pt>
                <c:pt idx="22">
                  <c:v>42526</c:v>
                </c:pt>
                <c:pt idx="23">
                  <c:v>42533</c:v>
                </c:pt>
                <c:pt idx="24">
                  <c:v>42540</c:v>
                </c:pt>
                <c:pt idx="25">
                  <c:v>42547</c:v>
                </c:pt>
                <c:pt idx="26">
                  <c:v>42554</c:v>
                </c:pt>
                <c:pt idx="27">
                  <c:v>42561</c:v>
                </c:pt>
                <c:pt idx="28">
                  <c:v>42568</c:v>
                </c:pt>
                <c:pt idx="29">
                  <c:v>42575</c:v>
                </c:pt>
                <c:pt idx="30">
                  <c:v>42582</c:v>
                </c:pt>
                <c:pt idx="31">
                  <c:v>42589</c:v>
                </c:pt>
                <c:pt idx="32">
                  <c:v>42596</c:v>
                </c:pt>
                <c:pt idx="33">
                  <c:v>42603</c:v>
                </c:pt>
                <c:pt idx="34">
                  <c:v>42610</c:v>
                </c:pt>
                <c:pt idx="35">
                  <c:v>42617</c:v>
                </c:pt>
                <c:pt idx="36">
                  <c:v>42624</c:v>
                </c:pt>
                <c:pt idx="37">
                  <c:v>42631</c:v>
                </c:pt>
                <c:pt idx="38">
                  <c:v>42638</c:v>
                </c:pt>
                <c:pt idx="39">
                  <c:v>42645</c:v>
                </c:pt>
                <c:pt idx="40">
                  <c:v>42652</c:v>
                </c:pt>
                <c:pt idx="41">
                  <c:v>42659</c:v>
                </c:pt>
                <c:pt idx="42">
                  <c:v>42666</c:v>
                </c:pt>
                <c:pt idx="43">
                  <c:v>42673</c:v>
                </c:pt>
                <c:pt idx="44">
                  <c:v>42680</c:v>
                </c:pt>
                <c:pt idx="45">
                  <c:v>42687</c:v>
                </c:pt>
                <c:pt idx="46">
                  <c:v>42694</c:v>
                </c:pt>
                <c:pt idx="47">
                  <c:v>42701</c:v>
                </c:pt>
                <c:pt idx="48">
                  <c:v>42708</c:v>
                </c:pt>
                <c:pt idx="49">
                  <c:v>42715</c:v>
                </c:pt>
                <c:pt idx="50">
                  <c:v>42722</c:v>
                </c:pt>
                <c:pt idx="51">
                  <c:v>42729</c:v>
                </c:pt>
              </c:numCache>
            </c:numRef>
          </c:xVal>
          <c:yVal>
            <c:numRef>
              <c:f>ARIMA_Output!$D$62:$D$113</c:f>
              <c:numCache>
                <c:formatCode>General</c:formatCode>
                <c:ptCount val="52"/>
                <c:pt idx="0">
                  <c:v>68.501734528551879</c:v>
                </c:pt>
                <c:pt idx="1">
                  <c:v>73.309106323423663</c:v>
                </c:pt>
                <c:pt idx="2">
                  <c:v>69.326478118295455</c:v>
                </c:pt>
                <c:pt idx="3">
                  <c:v>57.923849913167253</c:v>
                </c:pt>
                <c:pt idx="4">
                  <c:v>67.451221708039043</c:v>
                </c:pt>
                <c:pt idx="5">
                  <c:v>58.878593502910846</c:v>
                </c:pt>
                <c:pt idx="6">
                  <c:v>53.665965297782634</c:v>
                </c:pt>
                <c:pt idx="7">
                  <c:v>58.773337092654437</c:v>
                </c:pt>
                <c:pt idx="8">
                  <c:v>170.44070888752623</c:v>
                </c:pt>
                <c:pt idx="9">
                  <c:v>71.928080682398019</c:v>
                </c:pt>
                <c:pt idx="10">
                  <c:v>72.415452477269824</c:v>
                </c:pt>
                <c:pt idx="11">
                  <c:v>65.542824272141601</c:v>
                </c:pt>
                <c:pt idx="12">
                  <c:v>49.210196067013406</c:v>
                </c:pt>
                <c:pt idx="13">
                  <c:v>60.427567861885201</c:v>
                </c:pt>
                <c:pt idx="14">
                  <c:v>45.534939656756997</c:v>
                </c:pt>
                <c:pt idx="15">
                  <c:v>43.542311451628791</c:v>
                </c:pt>
                <c:pt idx="16">
                  <c:v>40.389683246500582</c:v>
                </c:pt>
                <c:pt idx="17">
                  <c:v>40.557055041372379</c:v>
                </c:pt>
                <c:pt idx="18">
                  <c:v>38.984426836244168</c:v>
                </c:pt>
                <c:pt idx="19">
                  <c:v>45.391798631115975</c:v>
                </c:pt>
                <c:pt idx="20">
                  <c:v>50.279170425987765</c:v>
                </c:pt>
                <c:pt idx="21">
                  <c:v>52.196542220859556</c:v>
                </c:pt>
                <c:pt idx="22">
                  <c:v>35.873914015731359</c:v>
                </c:pt>
                <c:pt idx="23">
                  <c:v>36.471285810603149</c:v>
                </c:pt>
                <c:pt idx="24">
                  <c:v>35.258657605474944</c:v>
                </c:pt>
                <c:pt idx="25">
                  <c:v>37.026029400346744</c:v>
                </c:pt>
                <c:pt idx="26">
                  <c:v>39.843401195218533</c:v>
                </c:pt>
                <c:pt idx="27">
                  <c:v>38.810772990090328</c:v>
                </c:pt>
                <c:pt idx="28">
                  <c:v>30.868144784962126</c:v>
                </c:pt>
                <c:pt idx="29">
                  <c:v>30.615516579833923</c:v>
                </c:pt>
                <c:pt idx="30">
                  <c:v>42.662888374705716</c:v>
                </c:pt>
                <c:pt idx="31">
                  <c:v>43.720260169577514</c:v>
                </c:pt>
                <c:pt idx="32">
                  <c:v>39.517631964449301</c:v>
                </c:pt>
                <c:pt idx="33">
                  <c:v>31.815003759321101</c:v>
                </c:pt>
                <c:pt idx="34">
                  <c:v>32.592375554192884</c:v>
                </c:pt>
                <c:pt idx="35">
                  <c:v>38.459747349064685</c:v>
                </c:pt>
                <c:pt idx="36">
                  <c:v>29.42711914393648</c:v>
                </c:pt>
                <c:pt idx="37">
                  <c:v>39.854490938808283</c:v>
                </c:pt>
                <c:pt idx="38">
                  <c:v>72.46186273368005</c:v>
                </c:pt>
                <c:pt idx="39">
                  <c:v>81.619234528551857</c:v>
                </c:pt>
                <c:pt idx="40">
                  <c:v>88.446606323423651</c:v>
                </c:pt>
                <c:pt idx="41">
                  <c:v>97.013978118295455</c:v>
                </c:pt>
                <c:pt idx="42">
                  <c:v>154.14134991316723</c:v>
                </c:pt>
                <c:pt idx="43">
                  <c:v>52.348721708039029</c:v>
                </c:pt>
                <c:pt idx="44">
                  <c:v>102.45609350291082</c:v>
                </c:pt>
                <c:pt idx="45">
                  <c:v>51.2734652977826</c:v>
                </c:pt>
                <c:pt idx="46">
                  <c:v>64.830837092654406</c:v>
                </c:pt>
                <c:pt idx="47">
                  <c:v>66.738208887526184</c:v>
                </c:pt>
                <c:pt idx="48">
                  <c:v>73.725580682398004</c:v>
                </c:pt>
                <c:pt idx="49">
                  <c:v>65.242952477269796</c:v>
                </c:pt>
                <c:pt idx="50">
                  <c:v>77.970324272141568</c:v>
                </c:pt>
                <c:pt idx="51">
                  <c:v>68.237696067013388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6350"/>
          </c:spPr>
          <c:marker>
            <c:symbol val="none"/>
          </c:marker>
          <c:xVal>
            <c:numRef>
              <c:f>ARIMA_Output!$B$62:$B$113</c:f>
              <c:numCache>
                <c:formatCode>m/d/yyyy</c:formatCode>
                <c:ptCount val="5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  <c:pt idx="12">
                  <c:v>42456</c:v>
                </c:pt>
                <c:pt idx="13">
                  <c:v>42463</c:v>
                </c:pt>
                <c:pt idx="14">
                  <c:v>42470</c:v>
                </c:pt>
                <c:pt idx="15">
                  <c:v>42477</c:v>
                </c:pt>
                <c:pt idx="16">
                  <c:v>42484</c:v>
                </c:pt>
                <c:pt idx="17">
                  <c:v>42491</c:v>
                </c:pt>
                <c:pt idx="18">
                  <c:v>42498</c:v>
                </c:pt>
                <c:pt idx="19">
                  <c:v>42505</c:v>
                </c:pt>
                <c:pt idx="20">
                  <c:v>42512</c:v>
                </c:pt>
                <c:pt idx="21">
                  <c:v>42519</c:v>
                </c:pt>
                <c:pt idx="22">
                  <c:v>42526</c:v>
                </c:pt>
                <c:pt idx="23">
                  <c:v>42533</c:v>
                </c:pt>
                <c:pt idx="24">
                  <c:v>42540</c:v>
                </c:pt>
                <c:pt idx="25">
                  <c:v>42547</c:v>
                </c:pt>
                <c:pt idx="26">
                  <c:v>42554</c:v>
                </c:pt>
                <c:pt idx="27">
                  <c:v>42561</c:v>
                </c:pt>
                <c:pt idx="28">
                  <c:v>42568</c:v>
                </c:pt>
                <c:pt idx="29">
                  <c:v>42575</c:v>
                </c:pt>
                <c:pt idx="30">
                  <c:v>42582</c:v>
                </c:pt>
                <c:pt idx="31">
                  <c:v>42589</c:v>
                </c:pt>
                <c:pt idx="32">
                  <c:v>42596</c:v>
                </c:pt>
                <c:pt idx="33">
                  <c:v>42603</c:v>
                </c:pt>
                <c:pt idx="34">
                  <c:v>42610</c:v>
                </c:pt>
                <c:pt idx="35">
                  <c:v>42617</c:v>
                </c:pt>
                <c:pt idx="36">
                  <c:v>42624</c:v>
                </c:pt>
                <c:pt idx="37">
                  <c:v>42631</c:v>
                </c:pt>
                <c:pt idx="38">
                  <c:v>42638</c:v>
                </c:pt>
                <c:pt idx="39">
                  <c:v>42645</c:v>
                </c:pt>
                <c:pt idx="40">
                  <c:v>42652</c:v>
                </c:pt>
                <c:pt idx="41">
                  <c:v>42659</c:v>
                </c:pt>
                <c:pt idx="42">
                  <c:v>42666</c:v>
                </c:pt>
                <c:pt idx="43">
                  <c:v>42673</c:v>
                </c:pt>
                <c:pt idx="44">
                  <c:v>42680</c:v>
                </c:pt>
                <c:pt idx="45">
                  <c:v>42687</c:v>
                </c:pt>
                <c:pt idx="46">
                  <c:v>42694</c:v>
                </c:pt>
                <c:pt idx="47">
                  <c:v>42701</c:v>
                </c:pt>
                <c:pt idx="48">
                  <c:v>42708</c:v>
                </c:pt>
                <c:pt idx="49">
                  <c:v>42715</c:v>
                </c:pt>
                <c:pt idx="50">
                  <c:v>42722</c:v>
                </c:pt>
                <c:pt idx="51">
                  <c:v>42729</c:v>
                </c:pt>
              </c:numCache>
            </c:numRef>
          </c:xVal>
          <c:yVal>
            <c:numRef>
              <c:f>ARIMA_Output!$C$62:$C$113</c:f>
              <c:numCache>
                <c:formatCode>General</c:formatCode>
                <c:ptCount val="52"/>
                <c:pt idx="0">
                  <c:v>135.07</c:v>
                </c:pt>
                <c:pt idx="1">
                  <c:v>103.83</c:v>
                </c:pt>
                <c:pt idx="2">
                  <c:v>69.069999999999993</c:v>
                </c:pt>
                <c:pt idx="3">
                  <c:v>119.59</c:v>
                </c:pt>
                <c:pt idx="4">
                  <c:v>65.510000000000005</c:v>
                </c:pt>
                <c:pt idx="5">
                  <c:v>63.99</c:v>
                </c:pt>
                <c:pt idx="6">
                  <c:v>50.03</c:v>
                </c:pt>
                <c:pt idx="7">
                  <c:v>82.86</c:v>
                </c:pt>
                <c:pt idx="8">
                  <c:v>82.4</c:v>
                </c:pt>
                <c:pt idx="9">
                  <c:v>47.26</c:v>
                </c:pt>
                <c:pt idx="10">
                  <c:v>47.97</c:v>
                </c:pt>
                <c:pt idx="11">
                  <c:v>96.28</c:v>
                </c:pt>
                <c:pt idx="12">
                  <c:v>46.41</c:v>
                </c:pt>
                <c:pt idx="13">
                  <c:v>33.29</c:v>
                </c:pt>
                <c:pt idx="14">
                  <c:v>40.619999999999997</c:v>
                </c:pt>
                <c:pt idx="15">
                  <c:v>32.229999999999997</c:v>
                </c:pt>
                <c:pt idx="16">
                  <c:v>30.26</c:v>
                </c:pt>
                <c:pt idx="17">
                  <c:v>29.56</c:v>
                </c:pt>
                <c:pt idx="18">
                  <c:v>33.5</c:v>
                </c:pt>
                <c:pt idx="19">
                  <c:v>32.93</c:v>
                </c:pt>
                <c:pt idx="20">
                  <c:v>41.41</c:v>
                </c:pt>
                <c:pt idx="21">
                  <c:v>49.19</c:v>
                </c:pt>
                <c:pt idx="22">
                  <c:v>28.19</c:v>
                </c:pt>
                <c:pt idx="23">
                  <c:v>27.19</c:v>
                </c:pt>
                <c:pt idx="24">
                  <c:v>27.74</c:v>
                </c:pt>
                <c:pt idx="25">
                  <c:v>277.66000000000003</c:v>
                </c:pt>
                <c:pt idx="26">
                  <c:v>257.89999999999998</c:v>
                </c:pt>
                <c:pt idx="27">
                  <c:v>23.1</c:v>
                </c:pt>
                <c:pt idx="28">
                  <c:v>22.8</c:v>
                </c:pt>
                <c:pt idx="29">
                  <c:v>31.29</c:v>
                </c:pt>
                <c:pt idx="30">
                  <c:v>24.89</c:v>
                </c:pt>
                <c:pt idx="31">
                  <c:v>15.95</c:v>
                </c:pt>
                <c:pt idx="32">
                  <c:v>84.05</c:v>
                </c:pt>
                <c:pt idx="33">
                  <c:v>26.14</c:v>
                </c:pt>
                <c:pt idx="34">
                  <c:v>16.21</c:v>
                </c:pt>
                <c:pt idx="35">
                  <c:v>24.63</c:v>
                </c:pt>
                <c:pt idx="36">
                  <c:v>23.48</c:v>
                </c:pt>
                <c:pt idx="37">
                  <c:v>16.760000000000002</c:v>
                </c:pt>
                <c:pt idx="38">
                  <c:v>30.69</c:v>
                </c:pt>
                <c:pt idx="39">
                  <c:v>30.89</c:v>
                </c:pt>
                <c:pt idx="40">
                  <c:v>57.61</c:v>
                </c:pt>
                <c:pt idx="41">
                  <c:v>72.83</c:v>
                </c:pt>
                <c:pt idx="42">
                  <c:v>89</c:v>
                </c:pt>
                <c:pt idx="43">
                  <c:v>139.41</c:v>
                </c:pt>
                <c:pt idx="44">
                  <c:v>53.78</c:v>
                </c:pt>
                <c:pt idx="45">
                  <c:v>71.52</c:v>
                </c:pt>
                <c:pt idx="46">
                  <c:v>30.48</c:v>
                </c:pt>
                <c:pt idx="47">
                  <c:v>65.790000000000006</c:v>
                </c:pt>
                <c:pt idx="48">
                  <c:v>47.4</c:v>
                </c:pt>
                <c:pt idx="49">
                  <c:v>40.51</c:v>
                </c:pt>
                <c:pt idx="50">
                  <c:v>99.11</c:v>
                </c:pt>
                <c:pt idx="51">
                  <c:v>132.12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31216"/>
        <c:axId val="612432000"/>
      </c:scatterChart>
      <c:valAx>
        <c:axId val="612431216"/>
        <c:scaling>
          <c:orientation val="minMax"/>
          <c:min val="4237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612432000"/>
        <c:crosses val="autoZero"/>
        <c:crossBetween val="midCat"/>
      </c:valAx>
      <c:valAx>
        <c:axId val="612432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concentration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312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ACF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ACF</c:v>
          </c:tx>
          <c:spPr>
            <a:ln w="6350"/>
          </c:spPr>
          <c:invertIfNegative val="0"/>
          <c:cat>
            <c:numRef>
              <c:f>ARIMA_Output!$AZ$3:$AZ$54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ARIMA_Output!$BA$3:$BA$54</c:f>
              <c:numCache>
                <c:formatCode>General</c:formatCode>
                <c:ptCount val="52"/>
                <c:pt idx="0">
                  <c:v>1</c:v>
                </c:pt>
                <c:pt idx="1">
                  <c:v>0.29208992665745431</c:v>
                </c:pt>
                <c:pt idx="2">
                  <c:v>1.6856305901393007E-2</c:v>
                </c:pt>
                <c:pt idx="3">
                  <c:v>-2.7944462074015148E-2</c:v>
                </c:pt>
                <c:pt idx="4">
                  <c:v>1.4264177881466732E-2</c:v>
                </c:pt>
                <c:pt idx="5">
                  <c:v>-0.10875255262076101</c:v>
                </c:pt>
                <c:pt idx="6">
                  <c:v>-8.9193739654609139E-3</c:v>
                </c:pt>
                <c:pt idx="7">
                  <c:v>5.5715735133942741E-2</c:v>
                </c:pt>
                <c:pt idx="8">
                  <c:v>-2.8613021573193037E-2</c:v>
                </c:pt>
                <c:pt idx="9">
                  <c:v>-9.132848386241639E-2</c:v>
                </c:pt>
                <c:pt idx="10">
                  <c:v>-7.428398042476686E-2</c:v>
                </c:pt>
                <c:pt idx="11">
                  <c:v>-4.7238728728922954E-3</c:v>
                </c:pt>
                <c:pt idx="12">
                  <c:v>-0.18255438701815271</c:v>
                </c:pt>
                <c:pt idx="13">
                  <c:v>-0.19939495935440976</c:v>
                </c:pt>
                <c:pt idx="14">
                  <c:v>-8.2843397442603051E-2</c:v>
                </c:pt>
                <c:pt idx="15">
                  <c:v>-7.1566890127005137E-2</c:v>
                </c:pt>
                <c:pt idx="16">
                  <c:v>-0.22426570626726161</c:v>
                </c:pt>
                <c:pt idx="17">
                  <c:v>-0.16001101435660237</c:v>
                </c:pt>
                <c:pt idx="18">
                  <c:v>-2.1672542707362676E-3</c:v>
                </c:pt>
                <c:pt idx="19">
                  <c:v>-6.9762557610112659E-3</c:v>
                </c:pt>
                <c:pt idx="20">
                  <c:v>-3.1439282104060093E-2</c:v>
                </c:pt>
                <c:pt idx="21">
                  <c:v>-4.0677459099904417E-2</c:v>
                </c:pt>
                <c:pt idx="22">
                  <c:v>6.4696325640047653E-2</c:v>
                </c:pt>
                <c:pt idx="23">
                  <c:v>6.549026069835936E-3</c:v>
                </c:pt>
                <c:pt idx="24">
                  <c:v>-2.9344191477065885E-3</c:v>
                </c:pt>
                <c:pt idx="25">
                  <c:v>0.28359563773118779</c:v>
                </c:pt>
                <c:pt idx="26">
                  <c:v>0.20371433922045915</c:v>
                </c:pt>
                <c:pt idx="27">
                  <c:v>4.8864241642695254E-3</c:v>
                </c:pt>
                <c:pt idx="28">
                  <c:v>-5.3173279437119109E-3</c:v>
                </c:pt>
                <c:pt idx="29">
                  <c:v>5.455122536689215E-2</c:v>
                </c:pt>
                <c:pt idx="30">
                  <c:v>7.9183873643925567E-3</c:v>
                </c:pt>
                <c:pt idx="31">
                  <c:v>2.088291156824508E-2</c:v>
                </c:pt>
                <c:pt idx="32">
                  <c:v>5.4069520916562329E-2</c:v>
                </c:pt>
                <c:pt idx="33">
                  <c:v>-6.7993912281556909E-4</c:v>
                </c:pt>
                <c:pt idx="34">
                  <c:v>1.4463300576237251E-2</c:v>
                </c:pt>
                <c:pt idx="35">
                  <c:v>-7.9171871091405902E-2</c:v>
                </c:pt>
                <c:pt idx="36">
                  <c:v>2.0467356277754385E-2</c:v>
                </c:pt>
                <c:pt idx="37">
                  <c:v>-5.3207682017006222E-2</c:v>
                </c:pt>
                <c:pt idx="38">
                  <c:v>-1.8572267135288385E-2</c:v>
                </c:pt>
                <c:pt idx="39">
                  <c:v>-4.7887137273819456E-2</c:v>
                </c:pt>
                <c:pt idx="40">
                  <c:v>4.6509764056358191E-2</c:v>
                </c:pt>
                <c:pt idx="41">
                  <c:v>-4.6169604500975972E-2</c:v>
                </c:pt>
                <c:pt idx="42">
                  <c:v>-2.7752340074298144E-2</c:v>
                </c:pt>
                <c:pt idx="43">
                  <c:v>-2.129732351275556E-2</c:v>
                </c:pt>
                <c:pt idx="44">
                  <c:v>-1.0720182469848759E-2</c:v>
                </c:pt>
                <c:pt idx="45">
                  <c:v>-1.2014517719501161E-2</c:v>
                </c:pt>
                <c:pt idx="46">
                  <c:v>-2.5329890449732929E-2</c:v>
                </c:pt>
                <c:pt idx="47">
                  <c:v>-1.5312739502427611E-3</c:v>
                </c:pt>
                <c:pt idx="48">
                  <c:v>5.3467073601846183E-3</c:v>
                </c:pt>
                <c:pt idx="49">
                  <c:v>-9.4552597629250137E-3</c:v>
                </c:pt>
                <c:pt idx="50">
                  <c:v>1.7635165066326702E-2</c:v>
                </c:pt>
                <c:pt idx="51">
                  <c:v>2.4291152414276332E-2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2422200"/>
        <c:axId val="612425336"/>
      </c:barChart>
      <c:scatterChart>
        <c:scatterStyle val="smoothMarker"/>
        <c:varyColors val="0"/>
        <c:ser>
          <c:idx val="1"/>
          <c:order val="1"/>
          <c:tx>
            <c:v>UCI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53</c:v>
              </c:pt>
            </c:numLit>
          </c:xVal>
          <c:yVal>
            <c:numLit>
              <c:formatCode>General</c:formatCode>
              <c:ptCount val="2"/>
              <c:pt idx="0">
                <c:v>0.27180300000000002</c:v>
              </c:pt>
              <c:pt idx="1">
                <c:v>0.27180300000000002</c:v>
              </c:pt>
            </c:numLit>
          </c:yVal>
          <c:smooth val="1"/>
        </c:ser>
        <c:ser>
          <c:idx val="2"/>
          <c:order val="2"/>
          <c:tx>
            <c:v>LCI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53</c:v>
              </c:pt>
            </c:numLit>
          </c:xVal>
          <c:yVal>
            <c:numLit>
              <c:formatCode>General</c:formatCode>
              <c:ptCount val="2"/>
              <c:pt idx="0">
                <c:v>-0.27180300000000002</c:v>
              </c:pt>
              <c:pt idx="1">
                <c:v>-0.27180300000000002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22200"/>
        <c:axId val="612425336"/>
      </c:scatterChart>
      <c:catAx>
        <c:axId val="61242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Lags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25336"/>
        <c:crosses val="autoZero"/>
        <c:auto val="1"/>
        <c:lblAlgn val="ctr"/>
        <c:lblOffset val="100"/>
        <c:noMultiLvlLbl val="0"/>
      </c:catAx>
      <c:valAx>
        <c:axId val="612425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222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PACF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PACF</c:v>
          </c:tx>
          <c:spPr>
            <a:ln w="6350"/>
          </c:spPr>
          <c:invertIfNegative val="0"/>
          <c:cat>
            <c:numRef>
              <c:f>ARIMA_Output!$AZ$3:$AZ$54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ARIMA_Output!$BB$3:$BB$54</c:f>
              <c:numCache>
                <c:formatCode>General</c:formatCode>
                <c:ptCount val="52"/>
                <c:pt idx="0">
                  <c:v>1</c:v>
                </c:pt>
                <c:pt idx="1">
                  <c:v>0.29208992665745431</c:v>
                </c:pt>
                <c:pt idx="2">
                  <c:v>-7.4845803213435702E-2</c:v>
                </c:pt>
                <c:pt idx="3">
                  <c:v>-1.2505857466223898E-2</c:v>
                </c:pt>
                <c:pt idx="4">
                  <c:v>3.0634461326251541E-2</c:v>
                </c:pt>
                <c:pt idx="5">
                  <c:v>-0.13617051875751876</c:v>
                </c:pt>
                <c:pt idx="6">
                  <c:v>7.2108100323867136E-2</c:v>
                </c:pt>
                <c:pt idx="7">
                  <c:v>3.8876032700793123E-2</c:v>
                </c:pt>
                <c:pt idx="8">
                  <c:v>-7.7549907858590741E-2</c:v>
                </c:pt>
                <c:pt idx="9">
                  <c:v>-4.9964146495856801E-2</c:v>
                </c:pt>
                <c:pt idx="10">
                  <c:v>-4.9761458466891936E-2</c:v>
                </c:pt>
                <c:pt idx="11">
                  <c:v>2.8061192665454485E-2</c:v>
                </c:pt>
                <c:pt idx="12">
                  <c:v>-0.20379802199251168</c:v>
                </c:pt>
                <c:pt idx="13">
                  <c:v>-0.11183174336467541</c:v>
                </c:pt>
                <c:pt idx="14">
                  <c:v>-1.0649215130689015E-2</c:v>
                </c:pt>
                <c:pt idx="15">
                  <c:v>-9.5329302484017553E-2</c:v>
                </c:pt>
                <c:pt idx="16">
                  <c:v>-0.20393480058381369</c:v>
                </c:pt>
                <c:pt idx="17">
                  <c:v>-0.10824806902988149</c:v>
                </c:pt>
                <c:pt idx="18">
                  <c:v>-1.723525701804243E-4</c:v>
                </c:pt>
                <c:pt idx="19">
                  <c:v>-5.095057967187587E-2</c:v>
                </c:pt>
                <c:pt idx="20">
                  <c:v>-6.5429116861238729E-2</c:v>
                </c:pt>
                <c:pt idx="21">
                  <c:v>-0.13197648439791937</c:v>
                </c:pt>
                <c:pt idx="22">
                  <c:v>2.3897642808372657E-2</c:v>
                </c:pt>
                <c:pt idx="23">
                  <c:v>-4.7065237693140173E-2</c:v>
                </c:pt>
                <c:pt idx="24">
                  <c:v>-8.6539608866726764E-2</c:v>
                </c:pt>
                <c:pt idx="25">
                  <c:v>0.24950764783524149</c:v>
                </c:pt>
                <c:pt idx="26">
                  <c:v>-4.6887362973574084E-2</c:v>
                </c:pt>
                <c:pt idx="27">
                  <c:v>-7.3943483555078127E-2</c:v>
                </c:pt>
                <c:pt idx="28">
                  <c:v>-2.4248614567798293E-2</c:v>
                </c:pt>
                <c:pt idx="29">
                  <c:v>-8.9794733199005328E-2</c:v>
                </c:pt>
                <c:pt idx="30">
                  <c:v>1.7313928478279214E-2</c:v>
                </c:pt>
                <c:pt idx="31">
                  <c:v>-2.0886054778308547E-2</c:v>
                </c:pt>
                <c:pt idx="32">
                  <c:v>-6.9970417423708728E-2</c:v>
                </c:pt>
                <c:pt idx="33">
                  <c:v>-0.10832706667128882</c:v>
                </c:pt>
                <c:pt idx="34">
                  <c:v>5.0653772675098206E-2</c:v>
                </c:pt>
                <c:pt idx="35">
                  <c:v>-0.11576917389507126</c:v>
                </c:pt>
                <c:pt idx="36">
                  <c:v>4.5016080130011581E-3</c:v>
                </c:pt>
                <c:pt idx="37">
                  <c:v>-6.9542320391762155E-2</c:v>
                </c:pt>
                <c:pt idx="38">
                  <c:v>7.4783226906033465E-2</c:v>
                </c:pt>
                <c:pt idx="39">
                  <c:v>-2.9692338289653845E-2</c:v>
                </c:pt>
                <c:pt idx="40">
                  <c:v>3.5796989284787276E-3</c:v>
                </c:pt>
                <c:pt idx="41">
                  <c:v>3.454723114955946E-2</c:v>
                </c:pt>
                <c:pt idx="42">
                  <c:v>5.8714933805500996E-2</c:v>
                </c:pt>
                <c:pt idx="43">
                  <c:v>-2.4046142383060156E-2</c:v>
                </c:pt>
                <c:pt idx="44">
                  <c:v>-1.5204965226971333E-2</c:v>
                </c:pt>
                <c:pt idx="45">
                  <c:v>-2.8905119587576175E-2</c:v>
                </c:pt>
                <c:pt idx="46">
                  <c:v>4.0127958508768852E-2</c:v>
                </c:pt>
                <c:pt idx="47">
                  <c:v>-4.5127290221831262E-2</c:v>
                </c:pt>
                <c:pt idx="48">
                  <c:v>-1.7944429702966353E-2</c:v>
                </c:pt>
                <c:pt idx="49">
                  <c:v>-1.5094006069864043E-2</c:v>
                </c:pt>
                <c:pt idx="50">
                  <c:v>-3.1711334335980543E-2</c:v>
                </c:pt>
                <c:pt idx="51">
                  <c:v>-7.7215569245564331E-2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2427296"/>
        <c:axId val="612426120"/>
      </c:barChart>
      <c:scatterChart>
        <c:scatterStyle val="smoothMarker"/>
        <c:varyColors val="0"/>
        <c:ser>
          <c:idx val="1"/>
          <c:order val="1"/>
          <c:tx>
            <c:v>UCI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53</c:v>
              </c:pt>
            </c:numLit>
          </c:xVal>
          <c:yVal>
            <c:numLit>
              <c:formatCode>General</c:formatCode>
              <c:ptCount val="2"/>
              <c:pt idx="0">
                <c:v>0.27180300000000002</c:v>
              </c:pt>
              <c:pt idx="1">
                <c:v>0.27180300000000002</c:v>
              </c:pt>
            </c:numLit>
          </c:yVal>
          <c:smooth val="1"/>
        </c:ser>
        <c:ser>
          <c:idx val="2"/>
          <c:order val="2"/>
          <c:tx>
            <c:v>LCI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53</c:v>
              </c:pt>
            </c:numLit>
          </c:xVal>
          <c:yVal>
            <c:numLit>
              <c:formatCode>General</c:formatCode>
              <c:ptCount val="2"/>
              <c:pt idx="0">
                <c:v>-0.27180300000000002</c:v>
              </c:pt>
              <c:pt idx="1">
                <c:v>-0.27180300000000002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27296"/>
        <c:axId val="612426120"/>
      </c:scatterChart>
      <c:catAx>
        <c:axId val="61242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Lags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26120"/>
        <c:crosses val="autoZero"/>
        <c:auto val="1"/>
        <c:lblAlgn val="ctr"/>
        <c:lblOffset val="100"/>
        <c:noMultiLvlLbl val="0"/>
      </c:catAx>
      <c:valAx>
        <c:axId val="612426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PACF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272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 Plot of Actual vs. Forecast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6350"/>
          </c:spPr>
          <c:marker>
            <c:symbol val="none"/>
          </c:marker>
          <c:xVal>
            <c:numRef>
              <c:f>ARIMA_Residuals!$B$9:$B$217</c:f>
              <c:numCache>
                <c:formatCode>m/d/yyyy</c:formatCode>
                <c:ptCount val="209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  <c:pt idx="130">
                  <c:v>41819</c:v>
                </c:pt>
                <c:pt idx="131">
                  <c:v>41826</c:v>
                </c:pt>
                <c:pt idx="132">
                  <c:v>41833</c:v>
                </c:pt>
                <c:pt idx="133">
                  <c:v>41840</c:v>
                </c:pt>
                <c:pt idx="134">
                  <c:v>41847</c:v>
                </c:pt>
                <c:pt idx="135">
                  <c:v>41854</c:v>
                </c:pt>
                <c:pt idx="136">
                  <c:v>41861</c:v>
                </c:pt>
                <c:pt idx="137">
                  <c:v>41868</c:v>
                </c:pt>
                <c:pt idx="138">
                  <c:v>41875</c:v>
                </c:pt>
                <c:pt idx="139">
                  <c:v>41882</c:v>
                </c:pt>
                <c:pt idx="140">
                  <c:v>41889</c:v>
                </c:pt>
                <c:pt idx="141">
                  <c:v>41896</c:v>
                </c:pt>
                <c:pt idx="142">
                  <c:v>41903</c:v>
                </c:pt>
                <c:pt idx="143">
                  <c:v>41910</c:v>
                </c:pt>
                <c:pt idx="144">
                  <c:v>41917</c:v>
                </c:pt>
                <c:pt idx="145">
                  <c:v>41924</c:v>
                </c:pt>
                <c:pt idx="146">
                  <c:v>41931</c:v>
                </c:pt>
                <c:pt idx="147">
                  <c:v>41938</c:v>
                </c:pt>
                <c:pt idx="148">
                  <c:v>41945</c:v>
                </c:pt>
                <c:pt idx="149">
                  <c:v>41952</c:v>
                </c:pt>
                <c:pt idx="150">
                  <c:v>41959</c:v>
                </c:pt>
                <c:pt idx="151">
                  <c:v>41966</c:v>
                </c:pt>
                <c:pt idx="152">
                  <c:v>41973</c:v>
                </c:pt>
                <c:pt idx="153">
                  <c:v>41980</c:v>
                </c:pt>
                <c:pt idx="154">
                  <c:v>41987</c:v>
                </c:pt>
                <c:pt idx="155">
                  <c:v>41994</c:v>
                </c:pt>
                <c:pt idx="156">
                  <c:v>42001</c:v>
                </c:pt>
                <c:pt idx="157">
                  <c:v>42008</c:v>
                </c:pt>
                <c:pt idx="158">
                  <c:v>42015</c:v>
                </c:pt>
                <c:pt idx="159">
                  <c:v>42022</c:v>
                </c:pt>
                <c:pt idx="160">
                  <c:v>42029</c:v>
                </c:pt>
                <c:pt idx="161">
                  <c:v>42036</c:v>
                </c:pt>
                <c:pt idx="162">
                  <c:v>42043</c:v>
                </c:pt>
                <c:pt idx="163">
                  <c:v>42050</c:v>
                </c:pt>
                <c:pt idx="164">
                  <c:v>42057</c:v>
                </c:pt>
                <c:pt idx="165">
                  <c:v>42064</c:v>
                </c:pt>
                <c:pt idx="166">
                  <c:v>42071</c:v>
                </c:pt>
                <c:pt idx="167">
                  <c:v>42078</c:v>
                </c:pt>
                <c:pt idx="168">
                  <c:v>42085</c:v>
                </c:pt>
                <c:pt idx="169">
                  <c:v>42092</c:v>
                </c:pt>
                <c:pt idx="170">
                  <c:v>42099</c:v>
                </c:pt>
                <c:pt idx="171">
                  <c:v>42106</c:v>
                </c:pt>
                <c:pt idx="172">
                  <c:v>42113</c:v>
                </c:pt>
                <c:pt idx="173">
                  <c:v>42120</c:v>
                </c:pt>
                <c:pt idx="174">
                  <c:v>42127</c:v>
                </c:pt>
                <c:pt idx="175">
                  <c:v>42134</c:v>
                </c:pt>
                <c:pt idx="176">
                  <c:v>42141</c:v>
                </c:pt>
                <c:pt idx="177">
                  <c:v>42148</c:v>
                </c:pt>
                <c:pt idx="178">
                  <c:v>42155</c:v>
                </c:pt>
                <c:pt idx="179">
                  <c:v>42162</c:v>
                </c:pt>
                <c:pt idx="180">
                  <c:v>42169</c:v>
                </c:pt>
                <c:pt idx="181">
                  <c:v>42176</c:v>
                </c:pt>
                <c:pt idx="182">
                  <c:v>42183</c:v>
                </c:pt>
                <c:pt idx="183">
                  <c:v>42190</c:v>
                </c:pt>
                <c:pt idx="184">
                  <c:v>42197</c:v>
                </c:pt>
                <c:pt idx="185">
                  <c:v>42204</c:v>
                </c:pt>
                <c:pt idx="186">
                  <c:v>42211</c:v>
                </c:pt>
                <c:pt idx="187">
                  <c:v>42218</c:v>
                </c:pt>
                <c:pt idx="188">
                  <c:v>42225</c:v>
                </c:pt>
                <c:pt idx="189">
                  <c:v>42232</c:v>
                </c:pt>
                <c:pt idx="190">
                  <c:v>42239</c:v>
                </c:pt>
                <c:pt idx="191">
                  <c:v>42246</c:v>
                </c:pt>
                <c:pt idx="192">
                  <c:v>42253</c:v>
                </c:pt>
                <c:pt idx="193">
                  <c:v>42260</c:v>
                </c:pt>
                <c:pt idx="194">
                  <c:v>42267</c:v>
                </c:pt>
                <c:pt idx="195">
                  <c:v>42274</c:v>
                </c:pt>
                <c:pt idx="196">
                  <c:v>42281</c:v>
                </c:pt>
                <c:pt idx="197">
                  <c:v>42288</c:v>
                </c:pt>
                <c:pt idx="198">
                  <c:v>42295</c:v>
                </c:pt>
                <c:pt idx="199">
                  <c:v>42302</c:v>
                </c:pt>
                <c:pt idx="200">
                  <c:v>42309</c:v>
                </c:pt>
                <c:pt idx="201">
                  <c:v>42316</c:v>
                </c:pt>
                <c:pt idx="202">
                  <c:v>42323</c:v>
                </c:pt>
                <c:pt idx="203">
                  <c:v>42330</c:v>
                </c:pt>
                <c:pt idx="204">
                  <c:v>42337</c:v>
                </c:pt>
                <c:pt idx="205">
                  <c:v>42344</c:v>
                </c:pt>
                <c:pt idx="206">
                  <c:v>42351</c:v>
                </c:pt>
                <c:pt idx="207">
                  <c:v>42358</c:v>
                </c:pt>
                <c:pt idx="208">
                  <c:v>42365</c:v>
                </c:pt>
              </c:numCache>
            </c:numRef>
          </c:xVal>
          <c:yVal>
            <c:numRef>
              <c:f>ARIMA_Residuals!$D$9:$D$217</c:f>
              <c:numCache>
                <c:formatCode>General</c:formatCode>
                <c:ptCount val="209"/>
                <c:pt idx="0">
                  <c:v>81.38</c:v>
                </c:pt>
                <c:pt idx="1">
                  <c:v>58.2</c:v>
                </c:pt>
                <c:pt idx="2">
                  <c:v>64.92</c:v>
                </c:pt>
                <c:pt idx="3">
                  <c:v>68.45</c:v>
                </c:pt>
                <c:pt idx="4">
                  <c:v>76.38</c:v>
                </c:pt>
                <c:pt idx="5">
                  <c:v>89.36</c:v>
                </c:pt>
                <c:pt idx="6">
                  <c:v>79.13</c:v>
                </c:pt>
                <c:pt idx="7">
                  <c:v>97.3</c:v>
                </c:pt>
                <c:pt idx="8">
                  <c:v>88.31</c:v>
                </c:pt>
                <c:pt idx="9">
                  <c:v>65.900000000000006</c:v>
                </c:pt>
                <c:pt idx="10">
                  <c:v>86</c:v>
                </c:pt>
                <c:pt idx="11">
                  <c:v>192.61</c:v>
                </c:pt>
                <c:pt idx="12">
                  <c:v>91.4</c:v>
                </c:pt>
                <c:pt idx="13">
                  <c:v>54.17</c:v>
                </c:pt>
                <c:pt idx="14">
                  <c:v>54.64</c:v>
                </c:pt>
                <c:pt idx="15">
                  <c:v>56.52</c:v>
                </c:pt>
                <c:pt idx="16">
                  <c:v>41.48</c:v>
                </c:pt>
                <c:pt idx="17">
                  <c:v>45.28</c:v>
                </c:pt>
                <c:pt idx="18">
                  <c:v>41.98</c:v>
                </c:pt>
                <c:pt idx="19">
                  <c:v>46.78</c:v>
                </c:pt>
                <c:pt idx="20">
                  <c:v>54.47</c:v>
                </c:pt>
                <c:pt idx="21">
                  <c:v>40.74</c:v>
                </c:pt>
                <c:pt idx="22">
                  <c:v>46.44</c:v>
                </c:pt>
                <c:pt idx="23">
                  <c:v>43.21</c:v>
                </c:pt>
                <c:pt idx="24">
                  <c:v>41.12</c:v>
                </c:pt>
                <c:pt idx="25">
                  <c:v>36.909999999999997</c:v>
                </c:pt>
                <c:pt idx="26">
                  <c:v>34.76</c:v>
                </c:pt>
                <c:pt idx="27">
                  <c:v>33.229999999999997</c:v>
                </c:pt>
                <c:pt idx="28">
                  <c:v>30.73</c:v>
                </c:pt>
                <c:pt idx="29">
                  <c:v>26.19</c:v>
                </c:pt>
                <c:pt idx="30">
                  <c:v>28.75</c:v>
                </c:pt>
                <c:pt idx="31">
                  <c:v>27.81</c:v>
                </c:pt>
                <c:pt idx="32">
                  <c:v>26.71</c:v>
                </c:pt>
                <c:pt idx="33">
                  <c:v>23.77</c:v>
                </c:pt>
                <c:pt idx="34">
                  <c:v>31.46</c:v>
                </c:pt>
                <c:pt idx="35">
                  <c:v>19.829999999999998</c:v>
                </c:pt>
                <c:pt idx="36">
                  <c:v>24.24</c:v>
                </c:pt>
                <c:pt idx="37">
                  <c:v>42.13</c:v>
                </c:pt>
                <c:pt idx="38">
                  <c:v>48.42</c:v>
                </c:pt>
                <c:pt idx="39">
                  <c:v>67.8</c:v>
                </c:pt>
                <c:pt idx="40">
                  <c:v>52.93</c:v>
                </c:pt>
                <c:pt idx="41">
                  <c:v>52.65</c:v>
                </c:pt>
                <c:pt idx="42">
                  <c:v>56.17</c:v>
                </c:pt>
                <c:pt idx="43">
                  <c:v>52.83</c:v>
                </c:pt>
                <c:pt idx="44">
                  <c:v>86.06</c:v>
                </c:pt>
                <c:pt idx="45">
                  <c:v>181.94</c:v>
                </c:pt>
                <c:pt idx="46">
                  <c:v>79.67</c:v>
                </c:pt>
                <c:pt idx="47">
                  <c:v>91.81</c:v>
                </c:pt>
                <c:pt idx="48">
                  <c:v>89.93</c:v>
                </c:pt>
                <c:pt idx="49">
                  <c:v>75.099999999999994</c:v>
                </c:pt>
                <c:pt idx="50">
                  <c:v>85.1</c:v>
                </c:pt>
                <c:pt idx="51">
                  <c:v>107.51</c:v>
                </c:pt>
                <c:pt idx="52">
                  <c:v>135.24</c:v>
                </c:pt>
                <c:pt idx="53">
                  <c:v>111.74737179487181</c:v>
                </c:pt>
                <c:pt idx="54">
                  <c:v>112.91765261783564</c:v>
                </c:pt>
                <c:pt idx="55">
                  <c:v>107.22847262396635</c:v>
                </c:pt>
                <c:pt idx="56">
                  <c:v>107.7829544145866</c:v>
                </c:pt>
                <c:pt idx="57">
                  <c:v>113.57035658562745</c:v>
                </c:pt>
                <c:pt idx="58">
                  <c:v>86.51602761579646</c:v>
                </c:pt>
                <c:pt idx="59">
                  <c:v>103.466718085718</c:v>
                </c:pt>
                <c:pt idx="60">
                  <c:v>82.615479371021365</c:v>
                </c:pt>
                <c:pt idx="61">
                  <c:v>53.973205445023559</c:v>
                </c:pt>
                <c:pt idx="62">
                  <c:v>84.037986753043384</c:v>
                </c:pt>
                <c:pt idx="63">
                  <c:v>181.61999652339648</c:v>
                </c:pt>
                <c:pt idx="64">
                  <c:v>33.88014462353992</c:v>
                </c:pt>
                <c:pt idx="65">
                  <c:v>0.48934491008552783</c:v>
                </c:pt>
                <c:pt idx="66">
                  <c:v>14.725131011769065</c:v>
                </c:pt>
                <c:pt idx="67">
                  <c:v>40.572562689716996</c:v>
                </c:pt>
                <c:pt idx="68">
                  <c:v>23.77189225172685</c:v>
                </c:pt>
                <c:pt idx="69">
                  <c:v>35.038733286993107</c:v>
                </c:pt>
                <c:pt idx="70">
                  <c:v>33.077412644425678</c:v>
                </c:pt>
                <c:pt idx="71">
                  <c:v>42.581504398360117</c:v>
                </c:pt>
                <c:pt idx="72">
                  <c:v>55.911988538992404</c:v>
                </c:pt>
                <c:pt idx="73">
                  <c:v>34.906941829045444</c:v>
                </c:pt>
                <c:pt idx="74">
                  <c:v>46.449239096276116</c:v>
                </c:pt>
                <c:pt idx="75">
                  <c:v>36.34558013473054</c:v>
                </c:pt>
                <c:pt idx="76">
                  <c:v>41.896741371215491</c:v>
                </c:pt>
                <c:pt idx="77">
                  <c:v>32.37700986994534</c:v>
                </c:pt>
                <c:pt idx="78">
                  <c:v>26.564533503193406</c:v>
                </c:pt>
                <c:pt idx="79">
                  <c:v>25.875916256609802</c:v>
                </c:pt>
                <c:pt idx="80">
                  <c:v>26.454258083969041</c:v>
                </c:pt>
                <c:pt idx="81">
                  <c:v>24.817558731989443</c:v>
                </c:pt>
                <c:pt idx="82">
                  <c:v>29.095996920566307</c:v>
                </c:pt>
                <c:pt idx="83">
                  <c:v>28.877441599262227</c:v>
                </c:pt>
                <c:pt idx="84">
                  <c:v>29.046324494631165</c:v>
                </c:pt>
                <c:pt idx="85">
                  <c:v>28.756001326463206</c:v>
                </c:pt>
                <c:pt idx="86">
                  <c:v>41.255962045003244</c:v>
                </c:pt>
                <c:pt idx="87">
                  <c:v>27.421529669247427</c:v>
                </c:pt>
                <c:pt idx="88">
                  <c:v>32.245445907960438</c:v>
                </c:pt>
                <c:pt idx="89">
                  <c:v>50.414512636873653</c:v>
                </c:pt>
                <c:pt idx="90">
                  <c:v>47.658293605443163</c:v>
                </c:pt>
                <c:pt idx="91">
                  <c:v>56.919442512321602</c:v>
                </c:pt>
                <c:pt idx="92">
                  <c:v>33.012029292330169</c:v>
                </c:pt>
                <c:pt idx="93">
                  <c:v>33.535654448934935</c:v>
                </c:pt>
                <c:pt idx="94">
                  <c:v>41.215929658724725</c:v>
                </c:pt>
                <c:pt idx="95">
                  <c:v>38.797608875734717</c:v>
                </c:pt>
                <c:pt idx="96">
                  <c:v>76.872129668608622</c:v>
                </c:pt>
                <c:pt idx="97">
                  <c:v>168.30457369790136</c:v>
                </c:pt>
                <c:pt idx="98">
                  <c:v>26.226102093088187</c:v>
                </c:pt>
                <c:pt idx="99">
                  <c:v>47.275082421498837</c:v>
                </c:pt>
                <c:pt idx="100">
                  <c:v>46.513757668856478</c:v>
                </c:pt>
                <c:pt idx="101">
                  <c:v>30.305530530304715</c:v>
                </c:pt>
                <c:pt idx="102">
                  <c:v>49.709970192283762</c:v>
                </c:pt>
                <c:pt idx="103">
                  <c:v>76.763450666509726</c:v>
                </c:pt>
                <c:pt idx="104">
                  <c:v>97.78691110386282</c:v>
                </c:pt>
                <c:pt idx="105">
                  <c:v>49.259299962914966</c:v>
                </c:pt>
                <c:pt idx="106">
                  <c:v>40.754688909721111</c:v>
                </c:pt>
                <c:pt idx="107">
                  <c:v>40.536187451608363</c:v>
                </c:pt>
                <c:pt idx="108">
                  <c:v>44.77036386460702</c:v>
                </c:pt>
                <c:pt idx="109">
                  <c:v>25.911020987912188</c:v>
                </c:pt>
                <c:pt idx="110">
                  <c:v>55.468192492221611</c:v>
                </c:pt>
                <c:pt idx="111">
                  <c:v>40.706545941842251</c:v>
                </c:pt>
                <c:pt idx="112">
                  <c:v>56.242766563004857</c:v>
                </c:pt>
                <c:pt idx="113">
                  <c:v>84.296467481822049</c:v>
                </c:pt>
                <c:pt idx="114">
                  <c:v>59.703544875074485</c:v>
                </c:pt>
                <c:pt idx="115">
                  <c:v>59.77764569029636</c:v>
                </c:pt>
                <c:pt idx="116">
                  <c:v>65.597061337818431</c:v>
                </c:pt>
                <c:pt idx="117">
                  <c:v>61.36375575061912</c:v>
                </c:pt>
                <c:pt idx="118">
                  <c:v>113.12855109463874</c:v>
                </c:pt>
                <c:pt idx="119">
                  <c:v>61.615936942715884</c:v>
                </c:pt>
                <c:pt idx="120">
                  <c:v>73.180779300723543</c:v>
                </c:pt>
                <c:pt idx="121">
                  <c:v>70.502422127770956</c:v>
                </c:pt>
                <c:pt idx="122">
                  <c:v>75.729559641763103</c:v>
                </c:pt>
                <c:pt idx="123">
                  <c:v>77.014544927309373</c:v>
                </c:pt>
                <c:pt idx="124">
                  <c:v>47.06783192138905</c:v>
                </c:pt>
                <c:pt idx="125">
                  <c:v>68.006401319308878</c:v>
                </c:pt>
                <c:pt idx="126">
                  <c:v>40.355020887151724</c:v>
                </c:pt>
                <c:pt idx="127">
                  <c:v>78.264498584726965</c:v>
                </c:pt>
                <c:pt idx="128">
                  <c:v>40.167341500641683</c:v>
                </c:pt>
                <c:pt idx="129">
                  <c:v>42.321051750137393</c:v>
                </c:pt>
                <c:pt idx="130">
                  <c:v>55.336991525981233</c:v>
                </c:pt>
                <c:pt idx="131">
                  <c:v>62.208758120942221</c:v>
                </c:pt>
                <c:pt idx="132">
                  <c:v>53.736306448786948</c:v>
                </c:pt>
                <c:pt idx="133">
                  <c:v>36.230209690561807</c:v>
                </c:pt>
                <c:pt idx="134">
                  <c:v>37.835204045169299</c:v>
                </c:pt>
                <c:pt idx="135">
                  <c:v>38.765911185505004</c:v>
                </c:pt>
                <c:pt idx="136">
                  <c:v>45.129361254059482</c:v>
                </c:pt>
                <c:pt idx="137">
                  <c:v>52.566667425585955</c:v>
                </c:pt>
                <c:pt idx="138">
                  <c:v>41.012814684405669</c:v>
                </c:pt>
                <c:pt idx="139">
                  <c:v>33.89418869856803</c:v>
                </c:pt>
                <c:pt idx="140">
                  <c:v>41.269125967301463</c:v>
                </c:pt>
                <c:pt idx="141">
                  <c:v>32.755940843585407</c:v>
                </c:pt>
                <c:pt idx="142">
                  <c:v>33.22413616699184</c:v>
                </c:pt>
                <c:pt idx="143">
                  <c:v>60.599558458271517</c:v>
                </c:pt>
                <c:pt idx="144">
                  <c:v>76.560776413196663</c:v>
                </c:pt>
                <c:pt idx="145">
                  <c:v>96.155772582349698</c:v>
                </c:pt>
                <c:pt idx="146">
                  <c:v>82.997981381756432</c:v>
                </c:pt>
                <c:pt idx="147">
                  <c:v>94.003679355333986</c:v>
                </c:pt>
                <c:pt idx="148">
                  <c:v>96.50399109648734</c:v>
                </c:pt>
                <c:pt idx="149">
                  <c:v>87.129097109692125</c:v>
                </c:pt>
                <c:pt idx="150">
                  <c:v>92.29172834283105</c:v>
                </c:pt>
                <c:pt idx="151">
                  <c:v>97.251729799074383</c:v>
                </c:pt>
                <c:pt idx="152">
                  <c:v>86.486826973552837</c:v>
                </c:pt>
                <c:pt idx="153">
                  <c:v>98.347081663403102</c:v>
                </c:pt>
                <c:pt idx="154">
                  <c:v>104.42288675546001</c:v>
                </c:pt>
                <c:pt idx="155">
                  <c:v>85.617761980908782</c:v>
                </c:pt>
                <c:pt idx="156">
                  <c:v>82.611561742760259</c:v>
                </c:pt>
                <c:pt idx="157">
                  <c:v>80.876448234470644</c:v>
                </c:pt>
                <c:pt idx="158">
                  <c:v>70.881080503169926</c:v>
                </c:pt>
                <c:pt idx="159">
                  <c:v>73.844943597431481</c:v>
                </c:pt>
                <c:pt idx="160">
                  <c:v>72.308680752402864</c:v>
                </c:pt>
                <c:pt idx="161">
                  <c:v>76.63669433490324</c:v>
                </c:pt>
                <c:pt idx="162">
                  <c:v>61.92077779794441</c:v>
                </c:pt>
                <c:pt idx="163">
                  <c:v>108.26248396753083</c:v>
                </c:pt>
                <c:pt idx="164">
                  <c:v>76.595683532041036</c:v>
                </c:pt>
                <c:pt idx="165">
                  <c:v>66.475518478093107</c:v>
                </c:pt>
                <c:pt idx="166">
                  <c:v>106.59269640080693</c:v>
                </c:pt>
                <c:pt idx="167">
                  <c:v>97.336350734388901</c:v>
                </c:pt>
                <c:pt idx="168">
                  <c:v>68.352268480530341</c:v>
                </c:pt>
                <c:pt idx="169">
                  <c:v>85.194582676530715</c:v>
                </c:pt>
                <c:pt idx="170">
                  <c:v>89.024100519160271</c:v>
                </c:pt>
                <c:pt idx="171">
                  <c:v>45.818391276903341</c:v>
                </c:pt>
                <c:pt idx="172">
                  <c:v>62.077382695210147</c:v>
                </c:pt>
                <c:pt idx="173">
                  <c:v>37.005353330519725</c:v>
                </c:pt>
                <c:pt idx="174">
                  <c:v>20.252262373155929</c:v>
                </c:pt>
                <c:pt idx="175">
                  <c:v>42.252246627524386</c:v>
                </c:pt>
                <c:pt idx="176">
                  <c:v>44.002226181996676</c:v>
                </c:pt>
                <c:pt idx="177">
                  <c:v>45.157911578506059</c:v>
                </c:pt>
                <c:pt idx="178">
                  <c:v>48.314151217745462</c:v>
                </c:pt>
                <c:pt idx="179">
                  <c:v>50.805051762896937</c:v>
                </c:pt>
                <c:pt idx="180">
                  <c:v>48.307562508931873</c:v>
                </c:pt>
                <c:pt idx="181">
                  <c:v>45.29694436697163</c:v>
                </c:pt>
                <c:pt idx="182">
                  <c:v>42.967674970174983</c:v>
                </c:pt>
                <c:pt idx="183">
                  <c:v>22.007149171008727</c:v>
                </c:pt>
                <c:pt idx="184">
                  <c:v>10.678353476633639</c:v>
                </c:pt>
                <c:pt idx="185">
                  <c:v>41.315867728792782</c:v>
                </c:pt>
                <c:pt idx="186">
                  <c:v>39.942024159105351</c:v>
                </c:pt>
                <c:pt idx="187">
                  <c:v>47.641814150608404</c:v>
                </c:pt>
                <c:pt idx="188">
                  <c:v>52.848489930835605</c:v>
                </c:pt>
                <c:pt idx="189">
                  <c:v>43.617544026815658</c:v>
                </c:pt>
                <c:pt idx="190">
                  <c:v>42.912590499253973</c:v>
                </c:pt>
                <c:pt idx="191">
                  <c:v>45.229533013342106</c:v>
                </c:pt>
                <c:pt idx="192">
                  <c:v>42.415515385885016</c:v>
                </c:pt>
                <c:pt idx="193">
                  <c:v>53.860621405447283</c:v>
                </c:pt>
                <c:pt idx="194">
                  <c:v>73.882790087131227</c:v>
                </c:pt>
                <c:pt idx="195">
                  <c:v>83.554622866380313</c:v>
                </c:pt>
                <c:pt idx="196">
                  <c:v>92.392309645372961</c:v>
                </c:pt>
                <c:pt idx="197">
                  <c:v>51.572094682513239</c:v>
                </c:pt>
                <c:pt idx="198">
                  <c:v>94.507771675964875</c:v>
                </c:pt>
                <c:pt idx="199">
                  <c:v>77.7614869564635</c:v>
                </c:pt>
                <c:pt idx="200">
                  <c:v>136.53292816651984</c:v>
                </c:pt>
                <c:pt idx="201">
                  <c:v>126.26649688563057</c:v>
                </c:pt>
                <c:pt idx="202">
                  <c:v>120.16600560550346</c:v>
                </c:pt>
                <c:pt idx="203">
                  <c:v>79.540349052114891</c:v>
                </c:pt>
                <c:pt idx="204">
                  <c:v>68.666140115204939</c:v>
                </c:pt>
                <c:pt idx="205">
                  <c:v>92.391235605420093</c:v>
                </c:pt>
                <c:pt idx="206">
                  <c:v>57.22706204180524</c:v>
                </c:pt>
                <c:pt idx="207">
                  <c:v>86.464516774784173</c:v>
                </c:pt>
                <c:pt idx="208">
                  <c:v>77.532660636026819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6350"/>
          </c:spPr>
          <c:marker>
            <c:symbol val="none"/>
          </c:marker>
          <c:xVal>
            <c:numRef>
              <c:f>ARIMA_Residuals!$B$9:$B$217</c:f>
              <c:numCache>
                <c:formatCode>m/d/yyyy</c:formatCode>
                <c:ptCount val="209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  <c:pt idx="130">
                  <c:v>41819</c:v>
                </c:pt>
                <c:pt idx="131">
                  <c:v>41826</c:v>
                </c:pt>
                <c:pt idx="132">
                  <c:v>41833</c:v>
                </c:pt>
                <c:pt idx="133">
                  <c:v>41840</c:v>
                </c:pt>
                <c:pt idx="134">
                  <c:v>41847</c:v>
                </c:pt>
                <c:pt idx="135">
                  <c:v>41854</c:v>
                </c:pt>
                <c:pt idx="136">
                  <c:v>41861</c:v>
                </c:pt>
                <c:pt idx="137">
                  <c:v>41868</c:v>
                </c:pt>
                <c:pt idx="138">
                  <c:v>41875</c:v>
                </c:pt>
                <c:pt idx="139">
                  <c:v>41882</c:v>
                </c:pt>
                <c:pt idx="140">
                  <c:v>41889</c:v>
                </c:pt>
                <c:pt idx="141">
                  <c:v>41896</c:v>
                </c:pt>
                <c:pt idx="142">
                  <c:v>41903</c:v>
                </c:pt>
                <c:pt idx="143">
                  <c:v>41910</c:v>
                </c:pt>
                <c:pt idx="144">
                  <c:v>41917</c:v>
                </c:pt>
                <c:pt idx="145">
                  <c:v>41924</c:v>
                </c:pt>
                <c:pt idx="146">
                  <c:v>41931</c:v>
                </c:pt>
                <c:pt idx="147">
                  <c:v>41938</c:v>
                </c:pt>
                <c:pt idx="148">
                  <c:v>41945</c:v>
                </c:pt>
                <c:pt idx="149">
                  <c:v>41952</c:v>
                </c:pt>
                <c:pt idx="150">
                  <c:v>41959</c:v>
                </c:pt>
                <c:pt idx="151">
                  <c:v>41966</c:v>
                </c:pt>
                <c:pt idx="152">
                  <c:v>41973</c:v>
                </c:pt>
                <c:pt idx="153">
                  <c:v>41980</c:v>
                </c:pt>
                <c:pt idx="154">
                  <c:v>41987</c:v>
                </c:pt>
                <c:pt idx="155">
                  <c:v>41994</c:v>
                </c:pt>
                <c:pt idx="156">
                  <c:v>42001</c:v>
                </c:pt>
                <c:pt idx="157">
                  <c:v>42008</c:v>
                </c:pt>
                <c:pt idx="158">
                  <c:v>42015</c:v>
                </c:pt>
                <c:pt idx="159">
                  <c:v>42022</c:v>
                </c:pt>
                <c:pt idx="160">
                  <c:v>42029</c:v>
                </c:pt>
                <c:pt idx="161">
                  <c:v>42036</c:v>
                </c:pt>
                <c:pt idx="162">
                  <c:v>42043</c:v>
                </c:pt>
                <c:pt idx="163">
                  <c:v>42050</c:v>
                </c:pt>
                <c:pt idx="164">
                  <c:v>42057</c:v>
                </c:pt>
                <c:pt idx="165">
                  <c:v>42064</c:v>
                </c:pt>
                <c:pt idx="166">
                  <c:v>42071</c:v>
                </c:pt>
                <c:pt idx="167">
                  <c:v>42078</c:v>
                </c:pt>
                <c:pt idx="168">
                  <c:v>42085</c:v>
                </c:pt>
                <c:pt idx="169">
                  <c:v>42092</c:v>
                </c:pt>
                <c:pt idx="170">
                  <c:v>42099</c:v>
                </c:pt>
                <c:pt idx="171">
                  <c:v>42106</c:v>
                </c:pt>
                <c:pt idx="172">
                  <c:v>42113</c:v>
                </c:pt>
                <c:pt idx="173">
                  <c:v>42120</c:v>
                </c:pt>
                <c:pt idx="174">
                  <c:v>42127</c:v>
                </c:pt>
                <c:pt idx="175">
                  <c:v>42134</c:v>
                </c:pt>
                <c:pt idx="176">
                  <c:v>42141</c:v>
                </c:pt>
                <c:pt idx="177">
                  <c:v>42148</c:v>
                </c:pt>
                <c:pt idx="178">
                  <c:v>42155</c:v>
                </c:pt>
                <c:pt idx="179">
                  <c:v>42162</c:v>
                </c:pt>
                <c:pt idx="180">
                  <c:v>42169</c:v>
                </c:pt>
                <c:pt idx="181">
                  <c:v>42176</c:v>
                </c:pt>
                <c:pt idx="182">
                  <c:v>42183</c:v>
                </c:pt>
                <c:pt idx="183">
                  <c:v>42190</c:v>
                </c:pt>
                <c:pt idx="184">
                  <c:v>42197</c:v>
                </c:pt>
                <c:pt idx="185">
                  <c:v>42204</c:v>
                </c:pt>
                <c:pt idx="186">
                  <c:v>42211</c:v>
                </c:pt>
                <c:pt idx="187">
                  <c:v>42218</c:v>
                </c:pt>
                <c:pt idx="188">
                  <c:v>42225</c:v>
                </c:pt>
                <c:pt idx="189">
                  <c:v>42232</c:v>
                </c:pt>
                <c:pt idx="190">
                  <c:v>42239</c:v>
                </c:pt>
                <c:pt idx="191">
                  <c:v>42246</c:v>
                </c:pt>
                <c:pt idx="192">
                  <c:v>42253</c:v>
                </c:pt>
                <c:pt idx="193">
                  <c:v>42260</c:v>
                </c:pt>
                <c:pt idx="194">
                  <c:v>42267</c:v>
                </c:pt>
                <c:pt idx="195">
                  <c:v>42274</c:v>
                </c:pt>
                <c:pt idx="196">
                  <c:v>42281</c:v>
                </c:pt>
                <c:pt idx="197">
                  <c:v>42288</c:v>
                </c:pt>
                <c:pt idx="198">
                  <c:v>42295</c:v>
                </c:pt>
                <c:pt idx="199">
                  <c:v>42302</c:v>
                </c:pt>
                <c:pt idx="200">
                  <c:v>42309</c:v>
                </c:pt>
                <c:pt idx="201">
                  <c:v>42316</c:v>
                </c:pt>
                <c:pt idx="202">
                  <c:v>42323</c:v>
                </c:pt>
                <c:pt idx="203">
                  <c:v>42330</c:v>
                </c:pt>
                <c:pt idx="204">
                  <c:v>42337</c:v>
                </c:pt>
                <c:pt idx="205">
                  <c:v>42344</c:v>
                </c:pt>
                <c:pt idx="206">
                  <c:v>42351</c:v>
                </c:pt>
                <c:pt idx="207">
                  <c:v>42358</c:v>
                </c:pt>
                <c:pt idx="208">
                  <c:v>42365</c:v>
                </c:pt>
              </c:numCache>
            </c:numRef>
          </c:xVal>
          <c:yVal>
            <c:numRef>
              <c:f>ARIMA_Residuals!$C$9:$C$217</c:f>
              <c:numCache>
                <c:formatCode>General</c:formatCode>
                <c:ptCount val="209"/>
                <c:pt idx="0">
                  <c:v>81.38</c:v>
                </c:pt>
                <c:pt idx="1">
                  <c:v>58.2</c:v>
                </c:pt>
                <c:pt idx="2">
                  <c:v>64.92</c:v>
                </c:pt>
                <c:pt idx="3">
                  <c:v>68.45</c:v>
                </c:pt>
                <c:pt idx="4">
                  <c:v>76.38</c:v>
                </c:pt>
                <c:pt idx="5">
                  <c:v>89.36</c:v>
                </c:pt>
                <c:pt idx="6">
                  <c:v>79.13</c:v>
                </c:pt>
                <c:pt idx="7">
                  <c:v>97.3</c:v>
                </c:pt>
                <c:pt idx="8">
                  <c:v>88.31</c:v>
                </c:pt>
                <c:pt idx="9">
                  <c:v>65.900000000000006</c:v>
                </c:pt>
                <c:pt idx="10">
                  <c:v>86</c:v>
                </c:pt>
                <c:pt idx="11">
                  <c:v>192.61</c:v>
                </c:pt>
                <c:pt idx="12">
                  <c:v>91.4</c:v>
                </c:pt>
                <c:pt idx="13">
                  <c:v>54.17</c:v>
                </c:pt>
                <c:pt idx="14">
                  <c:v>54.64</c:v>
                </c:pt>
                <c:pt idx="15">
                  <c:v>56.52</c:v>
                </c:pt>
                <c:pt idx="16">
                  <c:v>41.48</c:v>
                </c:pt>
                <c:pt idx="17">
                  <c:v>45.28</c:v>
                </c:pt>
                <c:pt idx="18">
                  <c:v>41.98</c:v>
                </c:pt>
                <c:pt idx="19">
                  <c:v>46.78</c:v>
                </c:pt>
                <c:pt idx="20">
                  <c:v>54.47</c:v>
                </c:pt>
                <c:pt idx="21">
                  <c:v>40.74</c:v>
                </c:pt>
                <c:pt idx="22">
                  <c:v>46.44</c:v>
                </c:pt>
                <c:pt idx="23">
                  <c:v>43.21</c:v>
                </c:pt>
                <c:pt idx="24">
                  <c:v>41.12</c:v>
                </c:pt>
                <c:pt idx="25">
                  <c:v>36.909999999999997</c:v>
                </c:pt>
                <c:pt idx="26">
                  <c:v>34.76</c:v>
                </c:pt>
                <c:pt idx="27">
                  <c:v>33.229999999999997</c:v>
                </c:pt>
                <c:pt idx="28">
                  <c:v>30.73</c:v>
                </c:pt>
                <c:pt idx="29">
                  <c:v>26.19</c:v>
                </c:pt>
                <c:pt idx="30">
                  <c:v>28.75</c:v>
                </c:pt>
                <c:pt idx="31">
                  <c:v>27.81</c:v>
                </c:pt>
                <c:pt idx="32">
                  <c:v>26.71</c:v>
                </c:pt>
                <c:pt idx="33">
                  <c:v>23.77</c:v>
                </c:pt>
                <c:pt idx="34">
                  <c:v>31.46</c:v>
                </c:pt>
                <c:pt idx="35">
                  <c:v>19.829999999999998</c:v>
                </c:pt>
                <c:pt idx="36">
                  <c:v>24.24</c:v>
                </c:pt>
                <c:pt idx="37">
                  <c:v>42.13</c:v>
                </c:pt>
                <c:pt idx="38">
                  <c:v>48.42</c:v>
                </c:pt>
                <c:pt idx="39">
                  <c:v>67.8</c:v>
                </c:pt>
                <c:pt idx="40">
                  <c:v>52.93</c:v>
                </c:pt>
                <c:pt idx="41">
                  <c:v>52.65</c:v>
                </c:pt>
                <c:pt idx="42">
                  <c:v>56.17</c:v>
                </c:pt>
                <c:pt idx="43">
                  <c:v>52.83</c:v>
                </c:pt>
                <c:pt idx="44">
                  <c:v>86.06</c:v>
                </c:pt>
                <c:pt idx="45">
                  <c:v>181.94</c:v>
                </c:pt>
                <c:pt idx="46">
                  <c:v>79.67</c:v>
                </c:pt>
                <c:pt idx="47">
                  <c:v>91.81</c:v>
                </c:pt>
                <c:pt idx="48">
                  <c:v>89.93</c:v>
                </c:pt>
                <c:pt idx="49">
                  <c:v>75.099999999999994</c:v>
                </c:pt>
                <c:pt idx="50">
                  <c:v>85.1</c:v>
                </c:pt>
                <c:pt idx="51">
                  <c:v>107.51</c:v>
                </c:pt>
                <c:pt idx="52">
                  <c:v>135.24</c:v>
                </c:pt>
                <c:pt idx="53">
                  <c:v>102.11</c:v>
                </c:pt>
                <c:pt idx="54">
                  <c:v>91.87</c:v>
                </c:pt>
                <c:pt idx="55">
                  <c:v>88.65</c:v>
                </c:pt>
                <c:pt idx="56">
                  <c:v>88.84</c:v>
                </c:pt>
                <c:pt idx="57">
                  <c:v>67.22</c:v>
                </c:pt>
                <c:pt idx="58">
                  <c:v>83.95</c:v>
                </c:pt>
                <c:pt idx="59">
                  <c:v>70.67</c:v>
                </c:pt>
                <c:pt idx="60">
                  <c:v>65.78</c:v>
                </c:pt>
                <c:pt idx="61">
                  <c:v>83.22</c:v>
                </c:pt>
                <c:pt idx="62">
                  <c:v>59.23</c:v>
                </c:pt>
                <c:pt idx="63">
                  <c:v>50.05</c:v>
                </c:pt>
                <c:pt idx="64">
                  <c:v>45.7</c:v>
                </c:pt>
                <c:pt idx="65">
                  <c:v>40.57</c:v>
                </c:pt>
                <c:pt idx="66">
                  <c:v>83.85</c:v>
                </c:pt>
                <c:pt idx="67">
                  <c:v>36.450000000000003</c:v>
                </c:pt>
                <c:pt idx="68">
                  <c:v>45.92</c:v>
                </c:pt>
                <c:pt idx="69">
                  <c:v>39.74</c:v>
                </c:pt>
                <c:pt idx="70">
                  <c:v>47.36</c:v>
                </c:pt>
                <c:pt idx="71">
                  <c:v>59.53</c:v>
                </c:pt>
                <c:pt idx="72">
                  <c:v>36.090000000000003</c:v>
                </c:pt>
                <c:pt idx="73">
                  <c:v>52.43</c:v>
                </c:pt>
                <c:pt idx="74">
                  <c:v>27.77</c:v>
                </c:pt>
                <c:pt idx="75">
                  <c:v>58.99</c:v>
                </c:pt>
                <c:pt idx="76">
                  <c:v>27.67</c:v>
                </c:pt>
                <c:pt idx="77">
                  <c:v>22.84</c:v>
                </c:pt>
                <c:pt idx="78">
                  <c:v>29.85</c:v>
                </c:pt>
                <c:pt idx="79">
                  <c:v>35.53</c:v>
                </c:pt>
                <c:pt idx="80">
                  <c:v>35.61</c:v>
                </c:pt>
                <c:pt idx="81">
                  <c:v>30.6</c:v>
                </c:pt>
                <c:pt idx="82">
                  <c:v>32.04</c:v>
                </c:pt>
                <c:pt idx="83">
                  <c:v>33.380000000000003</c:v>
                </c:pt>
                <c:pt idx="84">
                  <c:v>37.479999999999997</c:v>
                </c:pt>
                <c:pt idx="85">
                  <c:v>43.34</c:v>
                </c:pt>
                <c:pt idx="86">
                  <c:v>35.869999999999997</c:v>
                </c:pt>
                <c:pt idx="87">
                  <c:v>29.49</c:v>
                </c:pt>
                <c:pt idx="88">
                  <c:v>33.93</c:v>
                </c:pt>
                <c:pt idx="89">
                  <c:v>25.55</c:v>
                </c:pt>
                <c:pt idx="90">
                  <c:v>19.739999999999998</c:v>
                </c:pt>
                <c:pt idx="91">
                  <c:v>32.08</c:v>
                </c:pt>
                <c:pt idx="92">
                  <c:v>36.19</c:v>
                </c:pt>
                <c:pt idx="93">
                  <c:v>46.27</c:v>
                </c:pt>
                <c:pt idx="94">
                  <c:v>44.73</c:v>
                </c:pt>
                <c:pt idx="95">
                  <c:v>53.48</c:v>
                </c:pt>
                <c:pt idx="96">
                  <c:v>65.099999999999994</c:v>
                </c:pt>
                <c:pt idx="97">
                  <c:v>55.86</c:v>
                </c:pt>
                <c:pt idx="98">
                  <c:v>52.48</c:v>
                </c:pt>
                <c:pt idx="99">
                  <c:v>51.35</c:v>
                </c:pt>
                <c:pt idx="100">
                  <c:v>43.48</c:v>
                </c:pt>
                <c:pt idx="101">
                  <c:v>57.97</c:v>
                </c:pt>
                <c:pt idx="102">
                  <c:v>63.82</c:v>
                </c:pt>
                <c:pt idx="103">
                  <c:v>58.56</c:v>
                </c:pt>
                <c:pt idx="104">
                  <c:v>54.84</c:v>
                </c:pt>
                <c:pt idx="105">
                  <c:v>55.09</c:v>
                </c:pt>
                <c:pt idx="106">
                  <c:v>50.19</c:v>
                </c:pt>
                <c:pt idx="107">
                  <c:v>52.94</c:v>
                </c:pt>
                <c:pt idx="108">
                  <c:v>53.52</c:v>
                </c:pt>
                <c:pt idx="109">
                  <c:v>63.32</c:v>
                </c:pt>
                <c:pt idx="110">
                  <c:v>52.14</c:v>
                </c:pt>
                <c:pt idx="111">
                  <c:v>99.75</c:v>
                </c:pt>
                <c:pt idx="112">
                  <c:v>87.35</c:v>
                </c:pt>
                <c:pt idx="113">
                  <c:v>83.47</c:v>
                </c:pt>
                <c:pt idx="114">
                  <c:v>86.94</c:v>
                </c:pt>
                <c:pt idx="115">
                  <c:v>89.62</c:v>
                </c:pt>
                <c:pt idx="116">
                  <c:v>69.040000000000006</c:v>
                </c:pt>
                <c:pt idx="117">
                  <c:v>86.41</c:v>
                </c:pt>
                <c:pt idx="118">
                  <c:v>102.31</c:v>
                </c:pt>
                <c:pt idx="119">
                  <c:v>68.47</c:v>
                </c:pt>
                <c:pt idx="120">
                  <c:v>84.04</c:v>
                </c:pt>
                <c:pt idx="121">
                  <c:v>64.58</c:v>
                </c:pt>
                <c:pt idx="122">
                  <c:v>45.63</c:v>
                </c:pt>
                <c:pt idx="123">
                  <c:v>59.38</c:v>
                </c:pt>
                <c:pt idx="124">
                  <c:v>61.05</c:v>
                </c:pt>
                <c:pt idx="125">
                  <c:v>60.38</c:v>
                </c:pt>
                <c:pt idx="126">
                  <c:v>60.29</c:v>
                </c:pt>
                <c:pt idx="127">
                  <c:v>59.86</c:v>
                </c:pt>
                <c:pt idx="128">
                  <c:v>60.94</c:v>
                </c:pt>
                <c:pt idx="129">
                  <c:v>60.31</c:v>
                </c:pt>
                <c:pt idx="130">
                  <c:v>59.62</c:v>
                </c:pt>
                <c:pt idx="131">
                  <c:v>38.75</c:v>
                </c:pt>
                <c:pt idx="132">
                  <c:v>19.05</c:v>
                </c:pt>
                <c:pt idx="133">
                  <c:v>37.590000000000003</c:v>
                </c:pt>
                <c:pt idx="134">
                  <c:v>37.56</c:v>
                </c:pt>
                <c:pt idx="135">
                  <c:v>46.1</c:v>
                </c:pt>
                <c:pt idx="136">
                  <c:v>50.51</c:v>
                </c:pt>
                <c:pt idx="137">
                  <c:v>41.83</c:v>
                </c:pt>
                <c:pt idx="138">
                  <c:v>39.799999999999997</c:v>
                </c:pt>
                <c:pt idx="139">
                  <c:v>43.14</c:v>
                </c:pt>
                <c:pt idx="140">
                  <c:v>41.78</c:v>
                </c:pt>
                <c:pt idx="141">
                  <c:v>51.52</c:v>
                </c:pt>
                <c:pt idx="142">
                  <c:v>76.92</c:v>
                </c:pt>
                <c:pt idx="143">
                  <c:v>95.23</c:v>
                </c:pt>
                <c:pt idx="144">
                  <c:v>104.54</c:v>
                </c:pt>
                <c:pt idx="145">
                  <c:v>63.97</c:v>
                </c:pt>
                <c:pt idx="146">
                  <c:v>90.31</c:v>
                </c:pt>
                <c:pt idx="147">
                  <c:v>68.930000000000007</c:v>
                </c:pt>
                <c:pt idx="148">
                  <c:v>97.01</c:v>
                </c:pt>
                <c:pt idx="149">
                  <c:v>112.34</c:v>
                </c:pt>
                <c:pt idx="150">
                  <c:v>110.52</c:v>
                </c:pt>
                <c:pt idx="151">
                  <c:v>89.9</c:v>
                </c:pt>
                <c:pt idx="152">
                  <c:v>79.89</c:v>
                </c:pt>
                <c:pt idx="153">
                  <c:v>99.88</c:v>
                </c:pt>
                <c:pt idx="154">
                  <c:v>66.75</c:v>
                </c:pt>
                <c:pt idx="155">
                  <c:v>88.54</c:v>
                </c:pt>
                <c:pt idx="156">
                  <c:v>77.849999999999994</c:v>
                </c:pt>
                <c:pt idx="157">
                  <c:v>67.260000000000005</c:v>
                </c:pt>
                <c:pt idx="158">
                  <c:v>72.38</c:v>
                </c:pt>
                <c:pt idx="159">
                  <c:v>68.709999999999994</c:v>
                </c:pt>
                <c:pt idx="160">
                  <c:v>57.62</c:v>
                </c:pt>
                <c:pt idx="161">
                  <c:v>67.459999999999994</c:v>
                </c:pt>
                <c:pt idx="162">
                  <c:v>59.2</c:v>
                </c:pt>
                <c:pt idx="163">
                  <c:v>54.3</c:v>
                </c:pt>
                <c:pt idx="164">
                  <c:v>59.72</c:v>
                </c:pt>
                <c:pt idx="165">
                  <c:v>171.7</c:v>
                </c:pt>
                <c:pt idx="166">
                  <c:v>73.5</c:v>
                </c:pt>
                <c:pt idx="167">
                  <c:v>74.3</c:v>
                </c:pt>
                <c:pt idx="168">
                  <c:v>67.739999999999995</c:v>
                </c:pt>
                <c:pt idx="169">
                  <c:v>51.72</c:v>
                </c:pt>
                <c:pt idx="170">
                  <c:v>63.25</c:v>
                </c:pt>
                <c:pt idx="171">
                  <c:v>48.67</c:v>
                </c:pt>
                <c:pt idx="172">
                  <c:v>46.99</c:v>
                </c:pt>
                <c:pt idx="173">
                  <c:v>44.15</c:v>
                </c:pt>
                <c:pt idx="174">
                  <c:v>44.63</c:v>
                </c:pt>
                <c:pt idx="175">
                  <c:v>43.37</c:v>
                </c:pt>
                <c:pt idx="176">
                  <c:v>50.09</c:v>
                </c:pt>
                <c:pt idx="177">
                  <c:v>55.29</c:v>
                </c:pt>
                <c:pt idx="178">
                  <c:v>57.52</c:v>
                </c:pt>
                <c:pt idx="179">
                  <c:v>41.51</c:v>
                </c:pt>
                <c:pt idx="180">
                  <c:v>42.42</c:v>
                </c:pt>
                <c:pt idx="181">
                  <c:v>41.52</c:v>
                </c:pt>
                <c:pt idx="182">
                  <c:v>43.6</c:v>
                </c:pt>
                <c:pt idx="183">
                  <c:v>46.73</c:v>
                </c:pt>
                <c:pt idx="184">
                  <c:v>46.01</c:v>
                </c:pt>
                <c:pt idx="185">
                  <c:v>38.380000000000003</c:v>
                </c:pt>
                <c:pt idx="186">
                  <c:v>38.44</c:v>
                </c:pt>
                <c:pt idx="187">
                  <c:v>50.8</c:v>
                </c:pt>
                <c:pt idx="188">
                  <c:v>52.17</c:v>
                </c:pt>
                <c:pt idx="189">
                  <c:v>48.28</c:v>
                </c:pt>
                <c:pt idx="190">
                  <c:v>40.89</c:v>
                </c:pt>
                <c:pt idx="191">
                  <c:v>41.98</c:v>
                </c:pt>
                <c:pt idx="192">
                  <c:v>48.16</c:v>
                </c:pt>
                <c:pt idx="193">
                  <c:v>39.44</c:v>
                </c:pt>
                <c:pt idx="194">
                  <c:v>50.18</c:v>
                </c:pt>
                <c:pt idx="195">
                  <c:v>83.1</c:v>
                </c:pt>
                <c:pt idx="196">
                  <c:v>92.57</c:v>
                </c:pt>
                <c:pt idx="197">
                  <c:v>99.71</c:v>
                </c:pt>
                <c:pt idx="198">
                  <c:v>108.59</c:v>
                </c:pt>
                <c:pt idx="199">
                  <c:v>166.03</c:v>
                </c:pt>
                <c:pt idx="200">
                  <c:v>64.55</c:v>
                </c:pt>
                <c:pt idx="201">
                  <c:v>114.97</c:v>
                </c:pt>
                <c:pt idx="202">
                  <c:v>64.099999999999994</c:v>
                </c:pt>
                <c:pt idx="203">
                  <c:v>77.97</c:v>
                </c:pt>
                <c:pt idx="204">
                  <c:v>80.19</c:v>
                </c:pt>
                <c:pt idx="205">
                  <c:v>87.49</c:v>
                </c:pt>
                <c:pt idx="206">
                  <c:v>79.319999999999993</c:v>
                </c:pt>
                <c:pt idx="207">
                  <c:v>92.36</c:v>
                </c:pt>
                <c:pt idx="208">
                  <c:v>82.94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25728"/>
        <c:axId val="612426512"/>
      </c:scatterChart>
      <c:valAx>
        <c:axId val="612425728"/>
        <c:scaling>
          <c:orientation val="minMax"/>
          <c:min val="4090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612426512"/>
        <c:crosses val="autoZero"/>
        <c:crossBetween val="midCat"/>
      </c:valAx>
      <c:valAx>
        <c:axId val="612426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concentration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257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ACF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ACF</c:v>
          </c:tx>
          <c:spPr>
            <a:ln w="6350"/>
          </c:spPr>
          <c:invertIfNegative val="0"/>
          <c:cat>
            <c:numRef>
              <c:f>ARIMA_Residuals!$BB$3:$BB$211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cat>
          <c:val>
            <c:numRef>
              <c:f>ARIMA_Residuals!$BC$3:$BC$211</c:f>
              <c:numCache>
                <c:formatCode>General</c:formatCode>
                <c:ptCount val="209"/>
                <c:pt idx="0">
                  <c:v>1</c:v>
                </c:pt>
                <c:pt idx="1">
                  <c:v>5.7565777890116396E-2</c:v>
                </c:pt>
                <c:pt idx="2">
                  <c:v>-2.1839002995548484E-2</c:v>
                </c:pt>
                <c:pt idx="3">
                  <c:v>-5.3809381600116453E-2</c:v>
                </c:pt>
                <c:pt idx="4">
                  <c:v>-5.7428019424116815E-2</c:v>
                </c:pt>
                <c:pt idx="5">
                  <c:v>-6.7776434402308128E-2</c:v>
                </c:pt>
                <c:pt idx="6">
                  <c:v>8.650008668682746E-2</c:v>
                </c:pt>
                <c:pt idx="7">
                  <c:v>9.2045551924905433E-2</c:v>
                </c:pt>
                <c:pt idx="8">
                  <c:v>-1.8135697917381881E-2</c:v>
                </c:pt>
                <c:pt idx="9">
                  <c:v>9.7658213606854852E-2</c:v>
                </c:pt>
                <c:pt idx="10">
                  <c:v>-4.1075964358176432E-2</c:v>
                </c:pt>
                <c:pt idx="11">
                  <c:v>-0.13890742427444996</c:v>
                </c:pt>
                <c:pt idx="12">
                  <c:v>-0.1081074269081763</c:v>
                </c:pt>
                <c:pt idx="13">
                  <c:v>3.6918700925802746E-2</c:v>
                </c:pt>
                <c:pt idx="14">
                  <c:v>-2.2334014481162279E-2</c:v>
                </c:pt>
                <c:pt idx="15">
                  <c:v>3.4945680802071312E-2</c:v>
                </c:pt>
                <c:pt idx="16">
                  <c:v>-6.2936827014363379E-3</c:v>
                </c:pt>
                <c:pt idx="17">
                  <c:v>-8.241559063857129E-2</c:v>
                </c:pt>
                <c:pt idx="18">
                  <c:v>-7.2154905724941487E-2</c:v>
                </c:pt>
                <c:pt idx="19">
                  <c:v>3.2311611437466641E-3</c:v>
                </c:pt>
                <c:pt idx="20">
                  <c:v>-0.14533738630211568</c:v>
                </c:pt>
                <c:pt idx="21">
                  <c:v>-5.1106348867099777E-2</c:v>
                </c:pt>
                <c:pt idx="22">
                  <c:v>-2.3214742739710487E-2</c:v>
                </c:pt>
                <c:pt idx="23">
                  <c:v>1.9249588994683774E-2</c:v>
                </c:pt>
                <c:pt idx="24">
                  <c:v>-3.4919810294592304E-2</c:v>
                </c:pt>
                <c:pt idx="25">
                  <c:v>-2.7870791897668229E-3</c:v>
                </c:pt>
                <c:pt idx="26">
                  <c:v>-2.4789257881221105E-2</c:v>
                </c:pt>
                <c:pt idx="27">
                  <c:v>2.2281597197157284E-2</c:v>
                </c:pt>
                <c:pt idx="28">
                  <c:v>5.851535425503881E-3</c:v>
                </c:pt>
                <c:pt idx="29">
                  <c:v>-6.3489329753113097E-2</c:v>
                </c:pt>
                <c:pt idx="30">
                  <c:v>2.7315057964070157E-2</c:v>
                </c:pt>
                <c:pt idx="31">
                  <c:v>-1.779960485276345E-2</c:v>
                </c:pt>
                <c:pt idx="32">
                  <c:v>8.8339529837382455E-2</c:v>
                </c:pt>
                <c:pt idx="33">
                  <c:v>4.190808726899875E-2</c:v>
                </c:pt>
                <c:pt idx="34">
                  <c:v>0.25907430779804991</c:v>
                </c:pt>
                <c:pt idx="35">
                  <c:v>2.5525171848201538E-3</c:v>
                </c:pt>
                <c:pt idx="36">
                  <c:v>-2.4479125119983305E-2</c:v>
                </c:pt>
                <c:pt idx="37">
                  <c:v>-1.3186151482946794E-2</c:v>
                </c:pt>
                <c:pt idx="38">
                  <c:v>-7.2683602580419698E-2</c:v>
                </c:pt>
                <c:pt idx="39">
                  <c:v>-3.6041019599573391E-2</c:v>
                </c:pt>
                <c:pt idx="40">
                  <c:v>6.8960008808647597E-2</c:v>
                </c:pt>
                <c:pt idx="41">
                  <c:v>0.18745724488740317</c:v>
                </c:pt>
                <c:pt idx="42">
                  <c:v>1.7827649266539611E-2</c:v>
                </c:pt>
                <c:pt idx="43">
                  <c:v>-2.4907316500197691E-2</c:v>
                </c:pt>
                <c:pt idx="44">
                  <c:v>-5.7423866420499084E-3</c:v>
                </c:pt>
                <c:pt idx="45">
                  <c:v>-4.9176614992545518E-2</c:v>
                </c:pt>
                <c:pt idx="46">
                  <c:v>-3.472235625130482E-2</c:v>
                </c:pt>
                <c:pt idx="47">
                  <c:v>-1.8241559444537696E-2</c:v>
                </c:pt>
                <c:pt idx="48">
                  <c:v>5.2724569146453633E-2</c:v>
                </c:pt>
                <c:pt idx="49">
                  <c:v>-1.8095700726723087E-2</c:v>
                </c:pt>
                <c:pt idx="50">
                  <c:v>4.1408716171288544E-2</c:v>
                </c:pt>
                <c:pt idx="51">
                  <c:v>-5.0480172901609062E-2</c:v>
                </c:pt>
                <c:pt idx="52">
                  <c:v>-0.2942007107236902</c:v>
                </c:pt>
                <c:pt idx="53">
                  <c:v>-5.9075551390792597E-2</c:v>
                </c:pt>
                <c:pt idx="54">
                  <c:v>-4.4968697896538651E-2</c:v>
                </c:pt>
                <c:pt idx="55">
                  <c:v>8.8135589920056365E-3</c:v>
                </c:pt>
                <c:pt idx="56">
                  <c:v>4.164514248263034E-4</c:v>
                </c:pt>
                <c:pt idx="57">
                  <c:v>-4.6791962539476217E-3</c:v>
                </c:pt>
                <c:pt idx="58">
                  <c:v>-5.5380951367568911E-2</c:v>
                </c:pt>
                <c:pt idx="59">
                  <c:v>-4.9411504485747807E-3</c:v>
                </c:pt>
                <c:pt idx="60">
                  <c:v>1.7182614586206464E-2</c:v>
                </c:pt>
                <c:pt idx="61">
                  <c:v>-0.12717835947915943</c:v>
                </c:pt>
                <c:pt idx="62">
                  <c:v>-6.2920770562330782E-3</c:v>
                </c:pt>
                <c:pt idx="63">
                  <c:v>7.2192103476352867E-2</c:v>
                </c:pt>
                <c:pt idx="64">
                  <c:v>8.184606222606905E-2</c:v>
                </c:pt>
                <c:pt idx="65">
                  <c:v>-2.4790507931382131E-2</c:v>
                </c:pt>
                <c:pt idx="66">
                  <c:v>3.9029586473295699E-3</c:v>
                </c:pt>
                <c:pt idx="67">
                  <c:v>6.3679061702913023E-3</c:v>
                </c:pt>
                <c:pt idx="68">
                  <c:v>-5.8339988797974751E-2</c:v>
                </c:pt>
                <c:pt idx="69">
                  <c:v>9.7573321127341767E-2</c:v>
                </c:pt>
                <c:pt idx="70">
                  <c:v>5.1852360259678348E-2</c:v>
                </c:pt>
                <c:pt idx="71">
                  <c:v>2.3203963877443386E-2</c:v>
                </c:pt>
                <c:pt idx="72">
                  <c:v>2.4649087231519592E-2</c:v>
                </c:pt>
                <c:pt idx="73">
                  <c:v>9.789387420614315E-2</c:v>
                </c:pt>
                <c:pt idx="74">
                  <c:v>-3.6790014314600036E-2</c:v>
                </c:pt>
                <c:pt idx="75">
                  <c:v>4.9914330269885059E-2</c:v>
                </c:pt>
                <c:pt idx="76">
                  <c:v>-2.2303245540372819E-2</c:v>
                </c:pt>
                <c:pt idx="77">
                  <c:v>1.7342399101826941E-2</c:v>
                </c:pt>
                <c:pt idx="78">
                  <c:v>5.4156195469925068E-2</c:v>
                </c:pt>
                <c:pt idx="79">
                  <c:v>-7.3359553306779166E-2</c:v>
                </c:pt>
                <c:pt idx="80">
                  <c:v>-1.4351813346008562E-2</c:v>
                </c:pt>
                <c:pt idx="81">
                  <c:v>-6.0993912389858525E-2</c:v>
                </c:pt>
                <c:pt idx="82">
                  <c:v>5.7443841819221478E-2</c:v>
                </c:pt>
                <c:pt idx="83">
                  <c:v>-1.0823094183917453E-2</c:v>
                </c:pt>
                <c:pt idx="84">
                  <c:v>1.838567832124146E-2</c:v>
                </c:pt>
                <c:pt idx="85">
                  <c:v>-2.7650248663433467E-2</c:v>
                </c:pt>
                <c:pt idx="86">
                  <c:v>-7.8294135056303588E-2</c:v>
                </c:pt>
                <c:pt idx="87">
                  <c:v>-7.8211705704505197E-2</c:v>
                </c:pt>
                <c:pt idx="88">
                  <c:v>-1.453154393648871E-2</c:v>
                </c:pt>
                <c:pt idx="89">
                  <c:v>-3.8011054824466886E-2</c:v>
                </c:pt>
                <c:pt idx="90">
                  <c:v>3.8887674717143987E-2</c:v>
                </c:pt>
                <c:pt idx="91">
                  <c:v>-8.951213405790687E-3</c:v>
                </c:pt>
                <c:pt idx="92">
                  <c:v>9.8158183516684483E-3</c:v>
                </c:pt>
                <c:pt idx="93">
                  <c:v>-8.2267988189706751E-2</c:v>
                </c:pt>
                <c:pt idx="94">
                  <c:v>-1.5110422252203983E-3</c:v>
                </c:pt>
                <c:pt idx="95">
                  <c:v>-3.8678740323356123E-2</c:v>
                </c:pt>
                <c:pt idx="96">
                  <c:v>2.2964673067250346E-2</c:v>
                </c:pt>
                <c:pt idx="97">
                  <c:v>7.5777131515411059E-2</c:v>
                </c:pt>
                <c:pt idx="98">
                  <c:v>2.4693210978602241E-2</c:v>
                </c:pt>
                <c:pt idx="99">
                  <c:v>5.7322826508773503E-2</c:v>
                </c:pt>
                <c:pt idx="100">
                  <c:v>3.5855473433598184E-2</c:v>
                </c:pt>
                <c:pt idx="101">
                  <c:v>3.630891199739127E-3</c:v>
                </c:pt>
                <c:pt idx="102">
                  <c:v>-0.23798329046901839</c:v>
                </c:pt>
                <c:pt idx="103">
                  <c:v>8.0912923133657527E-2</c:v>
                </c:pt>
                <c:pt idx="104">
                  <c:v>9.1609338061889312E-2</c:v>
                </c:pt>
                <c:pt idx="105">
                  <c:v>5.3103644937613784E-2</c:v>
                </c:pt>
                <c:pt idx="106">
                  <c:v>3.2188276752867624E-2</c:v>
                </c:pt>
                <c:pt idx="107">
                  <c:v>2.5390980652175332E-2</c:v>
                </c:pt>
                <c:pt idx="108">
                  <c:v>-3.9362279557061501E-2</c:v>
                </c:pt>
                <c:pt idx="109">
                  <c:v>2.1806080684926769E-3</c:v>
                </c:pt>
                <c:pt idx="110">
                  <c:v>8.8777539431699245E-3</c:v>
                </c:pt>
                <c:pt idx="111">
                  <c:v>-1.0579692332055289E-3</c:v>
                </c:pt>
                <c:pt idx="112">
                  <c:v>3.9583195786460496E-2</c:v>
                </c:pt>
                <c:pt idx="113">
                  <c:v>4.1277056835046858E-2</c:v>
                </c:pt>
                <c:pt idx="114">
                  <c:v>7.7750471487196054E-3</c:v>
                </c:pt>
                <c:pt idx="115">
                  <c:v>-1.2986650191961473E-2</c:v>
                </c:pt>
                <c:pt idx="116">
                  <c:v>1.7622426170443801E-2</c:v>
                </c:pt>
                <c:pt idx="117">
                  <c:v>7.0995400882024806E-3</c:v>
                </c:pt>
                <c:pt idx="118">
                  <c:v>2.5079324785234072E-2</c:v>
                </c:pt>
                <c:pt idx="119">
                  <c:v>7.9202409323906302E-3</c:v>
                </c:pt>
                <c:pt idx="120">
                  <c:v>-3.9012881383284799E-2</c:v>
                </c:pt>
                <c:pt idx="121">
                  <c:v>-6.1305505947585895E-2</c:v>
                </c:pt>
                <c:pt idx="122">
                  <c:v>4.5794932289800287E-5</c:v>
                </c:pt>
                <c:pt idx="123">
                  <c:v>-7.5419449767482466E-3</c:v>
                </c:pt>
                <c:pt idx="124">
                  <c:v>1.5324054997539548E-2</c:v>
                </c:pt>
                <c:pt idx="125">
                  <c:v>-4.0472274335393736E-2</c:v>
                </c:pt>
                <c:pt idx="126">
                  <c:v>2.2822094580037713E-2</c:v>
                </c:pt>
                <c:pt idx="127">
                  <c:v>-4.7305476517682896E-2</c:v>
                </c:pt>
                <c:pt idx="128">
                  <c:v>1.4081045254744859E-2</c:v>
                </c:pt>
                <c:pt idx="129">
                  <c:v>-2.0361928977509495E-2</c:v>
                </c:pt>
                <c:pt idx="130">
                  <c:v>-6.3013531392377205E-4</c:v>
                </c:pt>
                <c:pt idx="131">
                  <c:v>6.8168001783717291E-2</c:v>
                </c:pt>
                <c:pt idx="132">
                  <c:v>-4.8384606798238796E-3</c:v>
                </c:pt>
                <c:pt idx="133">
                  <c:v>6.018494785591913E-2</c:v>
                </c:pt>
                <c:pt idx="134">
                  <c:v>-7.0685247081832839E-2</c:v>
                </c:pt>
                <c:pt idx="135">
                  <c:v>-3.9205416769010147E-2</c:v>
                </c:pt>
                <c:pt idx="136">
                  <c:v>-0.12442547505964308</c:v>
                </c:pt>
                <c:pt idx="137">
                  <c:v>5.0352641421960845E-2</c:v>
                </c:pt>
                <c:pt idx="138">
                  <c:v>4.6112389434520826E-2</c:v>
                </c:pt>
                <c:pt idx="139">
                  <c:v>3.7250151989972551E-2</c:v>
                </c:pt>
                <c:pt idx="140">
                  <c:v>-4.0908491847091531E-3</c:v>
                </c:pt>
                <c:pt idx="141">
                  <c:v>-7.7935678085626842E-3</c:v>
                </c:pt>
                <c:pt idx="142">
                  <c:v>-2.203034881040911E-2</c:v>
                </c:pt>
                <c:pt idx="143">
                  <c:v>1.0600693948785681E-3</c:v>
                </c:pt>
                <c:pt idx="144">
                  <c:v>-1.640137807739234E-2</c:v>
                </c:pt>
                <c:pt idx="145">
                  <c:v>1.4232174769231722E-2</c:v>
                </c:pt>
                <c:pt idx="146">
                  <c:v>1.5529458928034723E-2</c:v>
                </c:pt>
                <c:pt idx="147">
                  <c:v>7.0212960323865316E-3</c:v>
                </c:pt>
                <c:pt idx="148">
                  <c:v>8.4833616174613425E-3</c:v>
                </c:pt>
                <c:pt idx="149">
                  <c:v>-6.5418682249646712E-3</c:v>
                </c:pt>
                <c:pt idx="150">
                  <c:v>-7.2090937415716424E-3</c:v>
                </c:pt>
                <c:pt idx="151">
                  <c:v>-6.6809916612713908E-3</c:v>
                </c:pt>
                <c:pt idx="152">
                  <c:v>-5.3910450004950239E-3</c:v>
                </c:pt>
                <c:pt idx="153">
                  <c:v>-3.743382098857263E-3</c:v>
                </c:pt>
                <c:pt idx="154">
                  <c:v>-1.454754172085211E-3</c:v>
                </c:pt>
                <c:pt idx="155">
                  <c:v>-4.4359067660378472E-4</c:v>
                </c:pt>
                <c:pt idx="156">
                  <c:v>3.0203820993649063E-6</c:v>
                </c:pt>
                <c:pt idx="157">
                  <c:v>2.5218830165802855E-6</c:v>
                </c:pt>
                <c:pt idx="158">
                  <c:v>1.0987075981820172E-6</c:v>
                </c:pt>
                <c:pt idx="159">
                  <c:v>1.2539626721809712E-6</c:v>
                </c:pt>
                <c:pt idx="160">
                  <c:v>7.1647298624347717E-7</c:v>
                </c:pt>
                <c:pt idx="161">
                  <c:v>-8.1867089572973993E-7</c:v>
                </c:pt>
                <c:pt idx="162">
                  <c:v>-1.7782225996149361E-6</c:v>
                </c:pt>
                <c:pt idx="163">
                  <c:v>-2.0636117095458005E-6</c:v>
                </c:pt>
                <c:pt idx="164">
                  <c:v>-7.6999438423874322E-6</c:v>
                </c:pt>
                <c:pt idx="165">
                  <c:v>-9.463466678528594E-6</c:v>
                </c:pt>
                <c:pt idx="166">
                  <c:v>1.5233865975031129E-6</c:v>
                </c:pt>
                <c:pt idx="167">
                  <c:v>-1.9336066233943129E-6</c:v>
                </c:pt>
                <c:pt idx="168">
                  <c:v>-4.3404604812188347E-6</c:v>
                </c:pt>
                <c:pt idx="169">
                  <c:v>-4.40566735944533E-6</c:v>
                </c:pt>
                <c:pt idx="170">
                  <c:v>-7.9025392622872395E-6</c:v>
                </c:pt>
                <c:pt idx="171">
                  <c:v>-1.0595284129689284E-5</c:v>
                </c:pt>
                <c:pt idx="172">
                  <c:v>-1.0298773747884951E-5</c:v>
                </c:pt>
                <c:pt idx="173">
                  <c:v>-1.187555229697922E-5</c:v>
                </c:pt>
                <c:pt idx="174">
                  <c:v>-1.1130739093831144E-5</c:v>
                </c:pt>
                <c:pt idx="175">
                  <c:v>-8.586350999161909E-6</c:v>
                </c:pt>
                <c:pt idx="176">
                  <c:v>-8.4708994049092056E-6</c:v>
                </c:pt>
                <c:pt idx="177">
                  <c:v>-7.8364507238166214E-6</c:v>
                </c:pt>
                <c:pt idx="178">
                  <c:v>-6.7796722916735395E-6</c:v>
                </c:pt>
                <c:pt idx="179">
                  <c:v>-5.8196169373828725E-6</c:v>
                </c:pt>
                <c:pt idx="180">
                  <c:v>-6.7915281800280887E-6</c:v>
                </c:pt>
                <c:pt idx="181">
                  <c:v>-7.4076105049396907E-6</c:v>
                </c:pt>
                <c:pt idx="182">
                  <c:v>-7.8032903829972817E-6</c:v>
                </c:pt>
                <c:pt idx="183">
                  <c:v>-7.738529907315706E-6</c:v>
                </c:pt>
                <c:pt idx="184">
                  <c:v>-5.158103178900901E-6</c:v>
                </c:pt>
                <c:pt idx="185">
                  <c:v>-1.4698471929194307E-6</c:v>
                </c:pt>
                <c:pt idx="186">
                  <c:v>-1.7776971858068904E-6</c:v>
                </c:pt>
                <c:pt idx="187">
                  <c:v>-1.9358172844599132E-6</c:v>
                </c:pt>
                <c:pt idx="188">
                  <c:v>-1.6072924195799653E-6</c:v>
                </c:pt>
                <c:pt idx="189">
                  <c:v>-1.6794145087540629E-6</c:v>
                </c:pt>
                <c:pt idx="190">
                  <c:v>-1.193805418441754E-6</c:v>
                </c:pt>
                <c:pt idx="191">
                  <c:v>-1.4062859401564462E-6</c:v>
                </c:pt>
                <c:pt idx="192">
                  <c:v>-1.7468906008985223E-6</c:v>
                </c:pt>
                <c:pt idx="193">
                  <c:v>-1.1482900815417644E-6</c:v>
                </c:pt>
                <c:pt idx="194">
                  <c:v>-2.6554417204860137E-6</c:v>
                </c:pt>
                <c:pt idx="195">
                  <c:v>-5.1318888700121723E-6</c:v>
                </c:pt>
                <c:pt idx="196">
                  <c:v>-5.1806335192813252E-6</c:v>
                </c:pt>
                <c:pt idx="197">
                  <c:v>-5.1633485167070002E-6</c:v>
                </c:pt>
                <c:pt idx="198">
                  <c:v>-1.3779199437726307E-7</c:v>
                </c:pt>
                <c:pt idx="199">
                  <c:v>1.3314819444741744E-6</c:v>
                </c:pt>
                <c:pt idx="200">
                  <c:v>1.0547698994503667E-5</c:v>
                </c:pt>
                <c:pt idx="201">
                  <c:v>3.0295721798611155E-6</c:v>
                </c:pt>
                <c:pt idx="202">
                  <c:v>1.8486589422435519E-6</c:v>
                </c:pt>
                <c:pt idx="203">
                  <c:v>-4.0073345811653643E-6</c:v>
                </c:pt>
                <c:pt idx="204">
                  <c:v>-4.1725895439138659E-6</c:v>
                </c:pt>
                <c:pt idx="205">
                  <c:v>-2.9704746201170845E-6</c:v>
                </c:pt>
                <c:pt idx="206">
                  <c:v>-3.4835592219398319E-6</c:v>
                </c:pt>
                <c:pt idx="207">
                  <c:v>-1.1777625747381379E-6</c:v>
                </c:pt>
                <c:pt idx="208">
                  <c:v>-5.6339394333090922E-7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2428864"/>
        <c:axId val="612429256"/>
      </c:barChart>
      <c:scatterChart>
        <c:scatterStyle val="smoothMarker"/>
        <c:varyColors val="0"/>
        <c:ser>
          <c:idx val="1"/>
          <c:order val="1"/>
          <c:tx>
            <c:v>UCI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210</c:v>
              </c:pt>
            </c:numLit>
          </c:xVal>
          <c:yVal>
            <c:numLit>
              <c:formatCode>General</c:formatCode>
              <c:ptCount val="2"/>
              <c:pt idx="0">
                <c:v>0.135576</c:v>
              </c:pt>
              <c:pt idx="1">
                <c:v>0.135576</c:v>
              </c:pt>
            </c:numLit>
          </c:yVal>
          <c:smooth val="1"/>
        </c:ser>
        <c:ser>
          <c:idx val="2"/>
          <c:order val="2"/>
          <c:tx>
            <c:v>LCI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210</c:v>
              </c:pt>
            </c:numLit>
          </c:xVal>
          <c:yVal>
            <c:numLit>
              <c:formatCode>General</c:formatCode>
              <c:ptCount val="2"/>
              <c:pt idx="0">
                <c:v>-0.135576</c:v>
              </c:pt>
              <c:pt idx="1">
                <c:v>-0.135576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28864"/>
        <c:axId val="612429256"/>
      </c:scatterChart>
      <c:catAx>
        <c:axId val="61242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Lags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29256"/>
        <c:crosses val="autoZero"/>
        <c:auto val="1"/>
        <c:lblAlgn val="ctr"/>
        <c:lblOffset val="100"/>
        <c:noMultiLvlLbl val="0"/>
      </c:catAx>
      <c:valAx>
        <c:axId val="612429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288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PACF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PACF</c:v>
          </c:tx>
          <c:spPr>
            <a:ln w="6350"/>
          </c:spPr>
          <c:invertIfNegative val="0"/>
          <c:cat>
            <c:numRef>
              <c:f>ARIMA_Residuals!$BB$3:$BB$211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cat>
          <c:val>
            <c:numRef>
              <c:f>ARIMA_Residuals!$BD$3:$BD$211</c:f>
              <c:numCache>
                <c:formatCode>General</c:formatCode>
                <c:ptCount val="209"/>
                <c:pt idx="0">
                  <c:v>1</c:v>
                </c:pt>
                <c:pt idx="1">
                  <c:v>5.7565777890116396E-2</c:v>
                </c:pt>
                <c:pt idx="2">
                  <c:v>-2.5236450804362064E-2</c:v>
                </c:pt>
                <c:pt idx="3">
                  <c:v>-5.1270164432772714E-2</c:v>
                </c:pt>
                <c:pt idx="4">
                  <c:v>-5.2198318801928961E-2</c:v>
                </c:pt>
                <c:pt idx="5">
                  <c:v>-6.4520014247942042E-2</c:v>
                </c:pt>
                <c:pt idx="6">
                  <c:v>8.9657067211384528E-2</c:v>
                </c:pt>
                <c:pt idx="7">
                  <c:v>7.5421108280653001E-2</c:v>
                </c:pt>
                <c:pt idx="8">
                  <c:v>-3.365002852517391E-2</c:v>
                </c:pt>
                <c:pt idx="9">
                  <c:v>0.10797534069531975</c:v>
                </c:pt>
                <c:pt idx="10">
                  <c:v>-4.2674675043305126E-2</c:v>
                </c:pt>
                <c:pt idx="11">
                  <c:v>-0.1179167308501578</c:v>
                </c:pt>
                <c:pt idx="12">
                  <c:v>-8.8290547221348575E-2</c:v>
                </c:pt>
                <c:pt idx="13">
                  <c:v>3.1268047956935947E-2</c:v>
                </c:pt>
                <c:pt idx="14">
                  <c:v>-3.5326106586845443E-2</c:v>
                </c:pt>
                <c:pt idx="15">
                  <c:v>2.3664205320892851E-3</c:v>
                </c:pt>
                <c:pt idx="16">
                  <c:v>-4.1147750935341648E-2</c:v>
                </c:pt>
                <c:pt idx="17">
                  <c:v>-6.083546801056898E-2</c:v>
                </c:pt>
                <c:pt idx="18">
                  <c:v>-4.1644307632983685E-2</c:v>
                </c:pt>
                <c:pt idx="19">
                  <c:v>1.2261078353811912E-2</c:v>
                </c:pt>
                <c:pt idx="20">
                  <c:v>-0.14798565015391205</c:v>
                </c:pt>
                <c:pt idx="21">
                  <c:v>-4.0127437025739114E-2</c:v>
                </c:pt>
                <c:pt idx="22">
                  <c:v>-7.2468281580730709E-2</c:v>
                </c:pt>
                <c:pt idx="23">
                  <c:v>1.5083395106920639E-4</c:v>
                </c:pt>
                <c:pt idx="24">
                  <c:v>-4.889188111688253E-2</c:v>
                </c:pt>
                <c:pt idx="25">
                  <c:v>-1.9390766212216824E-2</c:v>
                </c:pt>
                <c:pt idx="26">
                  <c:v>-1.316049852092192E-2</c:v>
                </c:pt>
                <c:pt idx="27">
                  <c:v>5.2091166895363618E-2</c:v>
                </c:pt>
                <c:pt idx="28">
                  <c:v>-3.3994710163857904E-2</c:v>
                </c:pt>
                <c:pt idx="29">
                  <c:v>-7.083134091995702E-2</c:v>
                </c:pt>
                <c:pt idx="30">
                  <c:v>2.6055954647745329E-2</c:v>
                </c:pt>
                <c:pt idx="31">
                  <c:v>-4.6185613451813559E-2</c:v>
                </c:pt>
                <c:pt idx="32">
                  <c:v>4.4131349113712075E-2</c:v>
                </c:pt>
                <c:pt idx="33">
                  <c:v>2.5001914785145726E-2</c:v>
                </c:pt>
                <c:pt idx="34">
                  <c:v>0.25016329576056995</c:v>
                </c:pt>
                <c:pt idx="35">
                  <c:v>-6.2614290898100667E-4</c:v>
                </c:pt>
                <c:pt idx="36">
                  <c:v>-2.7366115838729031E-2</c:v>
                </c:pt>
                <c:pt idx="37">
                  <c:v>1.298362386949395E-3</c:v>
                </c:pt>
                <c:pt idx="38">
                  <c:v>-6.8595677715623624E-2</c:v>
                </c:pt>
                <c:pt idx="39">
                  <c:v>-4.3159571107051917E-2</c:v>
                </c:pt>
                <c:pt idx="40">
                  <c:v>-7.0300026634569721E-3</c:v>
                </c:pt>
                <c:pt idx="41">
                  <c:v>0.13114933457096295</c:v>
                </c:pt>
                <c:pt idx="42">
                  <c:v>6.876353462599509E-3</c:v>
                </c:pt>
                <c:pt idx="43">
                  <c:v>-6.4928331345905296E-2</c:v>
                </c:pt>
                <c:pt idx="44">
                  <c:v>6.7944811467554461E-2</c:v>
                </c:pt>
                <c:pt idx="45">
                  <c:v>3.6970969009522119E-2</c:v>
                </c:pt>
                <c:pt idx="46">
                  <c:v>-4.0727411371801981E-3</c:v>
                </c:pt>
                <c:pt idx="47">
                  <c:v>-7.4894989975679199E-2</c:v>
                </c:pt>
                <c:pt idx="48">
                  <c:v>5.3062190001162093E-2</c:v>
                </c:pt>
                <c:pt idx="49">
                  <c:v>-5.7612784579119287E-2</c:v>
                </c:pt>
                <c:pt idx="50">
                  <c:v>2.0307549509745421E-2</c:v>
                </c:pt>
                <c:pt idx="51">
                  <c:v>-1.3386153723514481E-2</c:v>
                </c:pt>
                <c:pt idx="52">
                  <c:v>-0.23029427656434229</c:v>
                </c:pt>
                <c:pt idx="53">
                  <c:v>-1.3481221466426236E-2</c:v>
                </c:pt>
                <c:pt idx="54">
                  <c:v>-1.352920377282834E-2</c:v>
                </c:pt>
                <c:pt idx="55">
                  <c:v>-4.1070047792576315E-3</c:v>
                </c:pt>
                <c:pt idx="56">
                  <c:v>-2.6968109882045212E-2</c:v>
                </c:pt>
                <c:pt idx="57">
                  <c:v>-8.0762100455709862E-2</c:v>
                </c:pt>
                <c:pt idx="58">
                  <c:v>1.360664753192414E-2</c:v>
                </c:pt>
                <c:pt idx="59">
                  <c:v>2.5969393871650787E-2</c:v>
                </c:pt>
                <c:pt idx="60">
                  <c:v>6.7588954858253027E-3</c:v>
                </c:pt>
                <c:pt idx="61">
                  <c:v>-8.9776662344803151E-2</c:v>
                </c:pt>
                <c:pt idx="62">
                  <c:v>2.3983686636007275E-2</c:v>
                </c:pt>
                <c:pt idx="63">
                  <c:v>3.4568822001361778E-2</c:v>
                </c:pt>
                <c:pt idx="64">
                  <c:v>-1.1253514824817016E-2</c:v>
                </c:pt>
                <c:pt idx="65">
                  <c:v>5.621782351640049E-4</c:v>
                </c:pt>
                <c:pt idx="66">
                  <c:v>-4.406145827563495E-2</c:v>
                </c:pt>
                <c:pt idx="67">
                  <c:v>8.991708419224715E-3</c:v>
                </c:pt>
                <c:pt idx="68">
                  <c:v>-0.15885211955690057</c:v>
                </c:pt>
                <c:pt idx="69">
                  <c:v>7.3934887664757337E-2</c:v>
                </c:pt>
                <c:pt idx="70">
                  <c:v>8.173483058626678E-2</c:v>
                </c:pt>
                <c:pt idx="71">
                  <c:v>-7.8208566341987865E-3</c:v>
                </c:pt>
                <c:pt idx="72">
                  <c:v>-2.3105871085098935E-2</c:v>
                </c:pt>
                <c:pt idx="73">
                  <c:v>6.5974210133869379E-2</c:v>
                </c:pt>
                <c:pt idx="74">
                  <c:v>-5.3709895366752879E-2</c:v>
                </c:pt>
                <c:pt idx="75">
                  <c:v>-1.0411443538186007E-2</c:v>
                </c:pt>
                <c:pt idx="76">
                  <c:v>-7.3325684773218963E-2</c:v>
                </c:pt>
                <c:pt idx="77">
                  <c:v>4.3846892843848365E-2</c:v>
                </c:pt>
                <c:pt idx="78">
                  <c:v>-2.1726366609504902E-2</c:v>
                </c:pt>
                <c:pt idx="79">
                  <c:v>-0.10099980707587836</c:v>
                </c:pt>
                <c:pt idx="80">
                  <c:v>1.2775780802323795E-2</c:v>
                </c:pt>
                <c:pt idx="81">
                  <c:v>-5.8754535652784178E-2</c:v>
                </c:pt>
                <c:pt idx="82">
                  <c:v>-2.6717556130406569E-3</c:v>
                </c:pt>
                <c:pt idx="83">
                  <c:v>5.7335433646861465E-3</c:v>
                </c:pt>
                <c:pt idx="84">
                  <c:v>6.3371171417695313E-2</c:v>
                </c:pt>
                <c:pt idx="85">
                  <c:v>-2.1997720890075723E-2</c:v>
                </c:pt>
                <c:pt idx="86">
                  <c:v>3.6617532826828524E-2</c:v>
                </c:pt>
                <c:pt idx="87">
                  <c:v>-6.3503548971667823E-2</c:v>
                </c:pt>
                <c:pt idx="88">
                  <c:v>-7.5820662235239226E-4</c:v>
                </c:pt>
                <c:pt idx="89">
                  <c:v>-6.2862579313884434E-2</c:v>
                </c:pt>
                <c:pt idx="90">
                  <c:v>1.46592879466986E-2</c:v>
                </c:pt>
                <c:pt idx="91">
                  <c:v>-1.6700957867124416E-2</c:v>
                </c:pt>
                <c:pt idx="92">
                  <c:v>1.2373789750711696E-2</c:v>
                </c:pt>
                <c:pt idx="93">
                  <c:v>-3.2168673564865621E-2</c:v>
                </c:pt>
                <c:pt idx="94">
                  <c:v>3.7795923357714312E-2</c:v>
                </c:pt>
                <c:pt idx="95">
                  <c:v>2.6811019127337587E-2</c:v>
                </c:pt>
                <c:pt idx="96">
                  <c:v>-1.4547580247709574E-2</c:v>
                </c:pt>
                <c:pt idx="97">
                  <c:v>4.4886246563789235E-2</c:v>
                </c:pt>
                <c:pt idx="98">
                  <c:v>5.1213525651372181E-2</c:v>
                </c:pt>
                <c:pt idx="99">
                  <c:v>2.8090496687753923E-2</c:v>
                </c:pt>
                <c:pt idx="100">
                  <c:v>6.8022890527446284E-2</c:v>
                </c:pt>
                <c:pt idx="101">
                  <c:v>-4.4688768111664917E-2</c:v>
                </c:pt>
                <c:pt idx="102">
                  <c:v>-0.1667939299998028</c:v>
                </c:pt>
                <c:pt idx="103">
                  <c:v>1.1231055514712381E-2</c:v>
                </c:pt>
                <c:pt idx="104">
                  <c:v>-5.1866504833468267E-2</c:v>
                </c:pt>
                <c:pt idx="105">
                  <c:v>-2.9798965575381847E-2</c:v>
                </c:pt>
                <c:pt idx="106">
                  <c:v>3.1885319818173758E-3</c:v>
                </c:pt>
                <c:pt idx="107">
                  <c:v>-6.286070037064459E-2</c:v>
                </c:pt>
                <c:pt idx="108">
                  <c:v>3.740174387588862E-2</c:v>
                </c:pt>
                <c:pt idx="109">
                  <c:v>2.4281163734862519E-2</c:v>
                </c:pt>
                <c:pt idx="110">
                  <c:v>-3.9175591872933298E-2</c:v>
                </c:pt>
                <c:pt idx="111">
                  <c:v>4.167458201375094E-2</c:v>
                </c:pt>
                <c:pt idx="112">
                  <c:v>2.2376524614345673E-2</c:v>
                </c:pt>
                <c:pt idx="113">
                  <c:v>-1.7194178928338383E-2</c:v>
                </c:pt>
                <c:pt idx="114">
                  <c:v>-4.7815926404840191E-2</c:v>
                </c:pt>
                <c:pt idx="115">
                  <c:v>7.3052096656867238E-2</c:v>
                </c:pt>
                <c:pt idx="116">
                  <c:v>4.5814549764093292E-2</c:v>
                </c:pt>
                <c:pt idx="117">
                  <c:v>7.2512490644925983E-3</c:v>
                </c:pt>
                <c:pt idx="118">
                  <c:v>-3.8511774726224676E-2</c:v>
                </c:pt>
                <c:pt idx="119">
                  <c:v>1.8812438662093586E-2</c:v>
                </c:pt>
                <c:pt idx="120">
                  <c:v>-2.0475616493452056E-2</c:v>
                </c:pt>
                <c:pt idx="121">
                  <c:v>3.9190107554189293E-2</c:v>
                </c:pt>
                <c:pt idx="122">
                  <c:v>-1.0090343876634883E-2</c:v>
                </c:pt>
                <c:pt idx="123">
                  <c:v>2.9129673814258038E-2</c:v>
                </c:pt>
                <c:pt idx="124">
                  <c:v>8.9908569657483374E-3</c:v>
                </c:pt>
                <c:pt idx="125">
                  <c:v>1.3729240619454595E-2</c:v>
                </c:pt>
                <c:pt idx="126">
                  <c:v>-2.4867556409530647E-3</c:v>
                </c:pt>
                <c:pt idx="127">
                  <c:v>6.0743297704645895E-3</c:v>
                </c:pt>
                <c:pt idx="128">
                  <c:v>-1.69927709454855E-2</c:v>
                </c:pt>
                <c:pt idx="129">
                  <c:v>1.1995930373068602E-2</c:v>
                </c:pt>
                <c:pt idx="130">
                  <c:v>-1.6504598073490962E-2</c:v>
                </c:pt>
                <c:pt idx="131">
                  <c:v>-6.9134205106204018E-4</c:v>
                </c:pt>
                <c:pt idx="132">
                  <c:v>-1.5550288851394352E-2</c:v>
                </c:pt>
                <c:pt idx="133">
                  <c:v>5.172376124586678E-3</c:v>
                </c:pt>
                <c:pt idx="134">
                  <c:v>-6.7309348427420868E-2</c:v>
                </c:pt>
                <c:pt idx="135">
                  <c:v>-5.3725520663272465E-4</c:v>
                </c:pt>
                <c:pt idx="136">
                  <c:v>-5.8559742369158228E-3</c:v>
                </c:pt>
                <c:pt idx="137">
                  <c:v>1.1184666559252652E-2</c:v>
                </c:pt>
                <c:pt idx="138">
                  <c:v>5.1004440236494981E-3</c:v>
                </c:pt>
                <c:pt idx="139">
                  <c:v>-2.5915895233139932E-2</c:v>
                </c:pt>
                <c:pt idx="140">
                  <c:v>-0.10032955299609012</c:v>
                </c:pt>
                <c:pt idx="141">
                  <c:v>-2.3288739294931041E-2</c:v>
                </c:pt>
                <c:pt idx="142">
                  <c:v>-2.8312892301110251E-2</c:v>
                </c:pt>
                <c:pt idx="143">
                  <c:v>6.9248078999300952E-2</c:v>
                </c:pt>
                <c:pt idx="144">
                  <c:v>-3.2349889719201781E-2</c:v>
                </c:pt>
                <c:pt idx="145">
                  <c:v>-5.4082228107235647E-2</c:v>
                </c:pt>
                <c:pt idx="146">
                  <c:v>1.2150605121658052E-2</c:v>
                </c:pt>
                <c:pt idx="147">
                  <c:v>-1.6347302530769783E-2</c:v>
                </c:pt>
                <c:pt idx="148">
                  <c:v>2.0323410260316518E-2</c:v>
                </c:pt>
                <c:pt idx="149">
                  <c:v>1.2893463483867735E-2</c:v>
                </c:pt>
                <c:pt idx="150">
                  <c:v>2.7781567239541428E-2</c:v>
                </c:pt>
                <c:pt idx="151">
                  <c:v>2.1122218057867122E-2</c:v>
                </c:pt>
                <c:pt idx="152">
                  <c:v>2.4810544924378258E-2</c:v>
                </c:pt>
                <c:pt idx="153">
                  <c:v>-1.815530959026004E-2</c:v>
                </c:pt>
                <c:pt idx="154">
                  <c:v>-0.10358333147798653</c:v>
                </c:pt>
                <c:pt idx="155">
                  <c:v>7.1818419704663562E-3</c:v>
                </c:pt>
                <c:pt idx="156">
                  <c:v>-2.0101222636198197E-2</c:v>
                </c:pt>
                <c:pt idx="157">
                  <c:v>-1.5393421223935817E-2</c:v>
                </c:pt>
                <c:pt idx="158">
                  <c:v>-4.2574088823481068E-3</c:v>
                </c:pt>
                <c:pt idx="159">
                  <c:v>-2.3105743685430377E-2</c:v>
                </c:pt>
                <c:pt idx="160">
                  <c:v>-5.5661014563576975E-4</c:v>
                </c:pt>
                <c:pt idx="161">
                  <c:v>2.4364151868941995E-2</c:v>
                </c:pt>
                <c:pt idx="162">
                  <c:v>-5.7255579255187875E-3</c:v>
                </c:pt>
                <c:pt idx="163">
                  <c:v>-4.2732408925253804E-2</c:v>
                </c:pt>
                <c:pt idx="164">
                  <c:v>3.3649812965190269E-2</c:v>
                </c:pt>
                <c:pt idx="165">
                  <c:v>-2.2143534253325523E-2</c:v>
                </c:pt>
                <c:pt idx="166">
                  <c:v>1.3034835411010073E-2</c:v>
                </c:pt>
                <c:pt idx="167">
                  <c:v>-3.1138318768900195E-2</c:v>
                </c:pt>
                <c:pt idx="168">
                  <c:v>4.3444815492295188E-2</c:v>
                </c:pt>
                <c:pt idx="169">
                  <c:v>2.4470096544352282E-2</c:v>
                </c:pt>
                <c:pt idx="170">
                  <c:v>-3.8834746135725781E-2</c:v>
                </c:pt>
                <c:pt idx="171">
                  <c:v>4.5352249826446513E-2</c:v>
                </c:pt>
                <c:pt idx="172">
                  <c:v>-3.0383024837194867E-2</c:v>
                </c:pt>
                <c:pt idx="173">
                  <c:v>8.7535514021313735E-5</c:v>
                </c:pt>
                <c:pt idx="174">
                  <c:v>1.637866418680078E-3</c:v>
                </c:pt>
                <c:pt idx="175">
                  <c:v>4.377504182700221E-2</c:v>
                </c:pt>
                <c:pt idx="176">
                  <c:v>-7.2342721979641268E-3</c:v>
                </c:pt>
                <c:pt idx="177">
                  <c:v>1.5489296738695812E-2</c:v>
                </c:pt>
                <c:pt idx="178">
                  <c:v>-8.3227828683769024E-3</c:v>
                </c:pt>
                <c:pt idx="179">
                  <c:v>2.4178131327070168E-2</c:v>
                </c:pt>
                <c:pt idx="180">
                  <c:v>3.0681289359626485E-2</c:v>
                </c:pt>
                <c:pt idx="181">
                  <c:v>-3.0954860134413488E-2</c:v>
                </c:pt>
                <c:pt idx="182">
                  <c:v>1.1567458800576741E-2</c:v>
                </c:pt>
                <c:pt idx="183">
                  <c:v>-3.2198817680802599E-2</c:v>
                </c:pt>
                <c:pt idx="184">
                  <c:v>-7.0769559637375986E-3</c:v>
                </c:pt>
                <c:pt idx="185">
                  <c:v>3.7091058691785792E-2</c:v>
                </c:pt>
                <c:pt idx="186">
                  <c:v>-1.6828876284351913E-2</c:v>
                </c:pt>
                <c:pt idx="187">
                  <c:v>-4.4210519927309509E-3</c:v>
                </c:pt>
                <c:pt idx="188">
                  <c:v>-1.713581943055284E-2</c:v>
                </c:pt>
                <c:pt idx="189">
                  <c:v>-2.4663202489968866E-2</c:v>
                </c:pt>
                <c:pt idx="190">
                  <c:v>1.0105199149838583E-2</c:v>
                </c:pt>
                <c:pt idx="191">
                  <c:v>-3.776744706048181E-2</c:v>
                </c:pt>
                <c:pt idx="192">
                  <c:v>-2.6740967129855499E-2</c:v>
                </c:pt>
                <c:pt idx="193">
                  <c:v>-5.5727850661663102E-2</c:v>
                </c:pt>
                <c:pt idx="194">
                  <c:v>1.5443587399555729E-2</c:v>
                </c:pt>
                <c:pt idx="195">
                  <c:v>2.4899689908586091E-4</c:v>
                </c:pt>
                <c:pt idx="196">
                  <c:v>-1.2675646545185517E-2</c:v>
                </c:pt>
                <c:pt idx="197">
                  <c:v>-2.8828519046705E-3</c:v>
                </c:pt>
                <c:pt idx="198">
                  <c:v>-1.1828310706935016E-2</c:v>
                </c:pt>
                <c:pt idx="199">
                  <c:v>3.4016574570681621E-2</c:v>
                </c:pt>
                <c:pt idx="200">
                  <c:v>2.4046301510163327E-3</c:v>
                </c:pt>
                <c:pt idx="201">
                  <c:v>-4.7549037115944912E-3</c:v>
                </c:pt>
                <c:pt idx="202">
                  <c:v>1.6152001446820521E-2</c:v>
                </c:pt>
                <c:pt idx="203">
                  <c:v>-3.4554476407624685E-2</c:v>
                </c:pt>
                <c:pt idx="204">
                  <c:v>-1.7446811847027649E-2</c:v>
                </c:pt>
                <c:pt idx="205">
                  <c:v>3.9220297801140051E-2</c:v>
                </c:pt>
                <c:pt idx="206">
                  <c:v>-9.0245205029010518E-3</c:v>
                </c:pt>
                <c:pt idx="207">
                  <c:v>1.3446398341813952E-2</c:v>
                </c:pt>
                <c:pt idx="208">
                  <c:v>-2.3894050808120584E-2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2429648"/>
        <c:axId val="612437096"/>
      </c:barChart>
      <c:scatterChart>
        <c:scatterStyle val="smoothMarker"/>
        <c:varyColors val="0"/>
        <c:ser>
          <c:idx val="1"/>
          <c:order val="1"/>
          <c:tx>
            <c:v>UCI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210</c:v>
              </c:pt>
            </c:numLit>
          </c:xVal>
          <c:yVal>
            <c:numLit>
              <c:formatCode>General</c:formatCode>
              <c:ptCount val="2"/>
              <c:pt idx="0">
                <c:v>0.135576</c:v>
              </c:pt>
              <c:pt idx="1">
                <c:v>0.135576</c:v>
              </c:pt>
            </c:numLit>
          </c:yVal>
          <c:smooth val="1"/>
        </c:ser>
        <c:ser>
          <c:idx val="2"/>
          <c:order val="2"/>
          <c:tx>
            <c:v>LCI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210</c:v>
              </c:pt>
            </c:numLit>
          </c:xVal>
          <c:yVal>
            <c:numLit>
              <c:formatCode>General</c:formatCode>
              <c:ptCount val="2"/>
              <c:pt idx="0">
                <c:v>-0.135576</c:v>
              </c:pt>
              <c:pt idx="1">
                <c:v>-0.135576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29648"/>
        <c:axId val="612437096"/>
      </c:scatterChart>
      <c:catAx>
        <c:axId val="61242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Lags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37096"/>
        <c:crosses val="autoZero"/>
        <c:auto val="1"/>
        <c:lblAlgn val="ctr"/>
        <c:lblOffset val="100"/>
        <c:noMultiLvlLbl val="0"/>
      </c:catAx>
      <c:valAx>
        <c:axId val="612437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PACF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296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PM2.5 - Weekly Max Conc. (01-01-2012 to 31-12-2016)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Data'!$A$2:$A$262</c:f>
              <c:numCache>
                <c:formatCode>m/d/yyyy</c:formatCode>
                <c:ptCount val="261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  <c:pt idx="130">
                  <c:v>41819</c:v>
                </c:pt>
                <c:pt idx="131">
                  <c:v>41826</c:v>
                </c:pt>
                <c:pt idx="132">
                  <c:v>41833</c:v>
                </c:pt>
                <c:pt idx="133">
                  <c:v>41840</c:v>
                </c:pt>
                <c:pt idx="134">
                  <c:v>41847</c:v>
                </c:pt>
                <c:pt idx="135">
                  <c:v>41854</c:v>
                </c:pt>
                <c:pt idx="136">
                  <c:v>41861</c:v>
                </c:pt>
                <c:pt idx="137">
                  <c:v>41868</c:v>
                </c:pt>
                <c:pt idx="138">
                  <c:v>41875</c:v>
                </c:pt>
                <c:pt idx="139">
                  <c:v>41882</c:v>
                </c:pt>
                <c:pt idx="140">
                  <c:v>41889</c:v>
                </c:pt>
                <c:pt idx="141">
                  <c:v>41896</c:v>
                </c:pt>
                <c:pt idx="142">
                  <c:v>41903</c:v>
                </c:pt>
                <c:pt idx="143">
                  <c:v>41910</c:v>
                </c:pt>
                <c:pt idx="144">
                  <c:v>41917</c:v>
                </c:pt>
                <c:pt idx="145">
                  <c:v>41924</c:v>
                </c:pt>
                <c:pt idx="146">
                  <c:v>41931</c:v>
                </c:pt>
                <c:pt idx="147">
                  <c:v>41938</c:v>
                </c:pt>
                <c:pt idx="148">
                  <c:v>41945</c:v>
                </c:pt>
                <c:pt idx="149">
                  <c:v>41952</c:v>
                </c:pt>
                <c:pt idx="150">
                  <c:v>41959</c:v>
                </c:pt>
                <c:pt idx="151">
                  <c:v>41966</c:v>
                </c:pt>
                <c:pt idx="152">
                  <c:v>41973</c:v>
                </c:pt>
                <c:pt idx="153">
                  <c:v>41980</c:v>
                </c:pt>
                <c:pt idx="154">
                  <c:v>41987</c:v>
                </c:pt>
                <c:pt idx="155">
                  <c:v>41994</c:v>
                </c:pt>
                <c:pt idx="156">
                  <c:v>42001</c:v>
                </c:pt>
                <c:pt idx="157">
                  <c:v>42008</c:v>
                </c:pt>
                <c:pt idx="158">
                  <c:v>42015</c:v>
                </c:pt>
                <c:pt idx="159">
                  <c:v>42022</c:v>
                </c:pt>
                <c:pt idx="160">
                  <c:v>42029</c:v>
                </c:pt>
                <c:pt idx="161">
                  <c:v>42036</c:v>
                </c:pt>
                <c:pt idx="162">
                  <c:v>42043</c:v>
                </c:pt>
                <c:pt idx="163">
                  <c:v>42050</c:v>
                </c:pt>
                <c:pt idx="164">
                  <c:v>42057</c:v>
                </c:pt>
                <c:pt idx="165">
                  <c:v>42064</c:v>
                </c:pt>
                <c:pt idx="166">
                  <c:v>42071</c:v>
                </c:pt>
                <c:pt idx="167">
                  <c:v>42078</c:v>
                </c:pt>
                <c:pt idx="168">
                  <c:v>42085</c:v>
                </c:pt>
                <c:pt idx="169">
                  <c:v>42092</c:v>
                </c:pt>
                <c:pt idx="170">
                  <c:v>42099</c:v>
                </c:pt>
                <c:pt idx="171">
                  <c:v>42106</c:v>
                </c:pt>
                <c:pt idx="172">
                  <c:v>42113</c:v>
                </c:pt>
                <c:pt idx="173">
                  <c:v>42120</c:v>
                </c:pt>
                <c:pt idx="174">
                  <c:v>42127</c:v>
                </c:pt>
                <c:pt idx="175">
                  <c:v>42134</c:v>
                </c:pt>
                <c:pt idx="176">
                  <c:v>42141</c:v>
                </c:pt>
                <c:pt idx="177">
                  <c:v>42148</c:v>
                </c:pt>
                <c:pt idx="178">
                  <c:v>42155</c:v>
                </c:pt>
                <c:pt idx="179">
                  <c:v>42162</c:v>
                </c:pt>
                <c:pt idx="180">
                  <c:v>42169</c:v>
                </c:pt>
                <c:pt idx="181">
                  <c:v>42176</c:v>
                </c:pt>
                <c:pt idx="182">
                  <c:v>42183</c:v>
                </c:pt>
                <c:pt idx="183">
                  <c:v>42190</c:v>
                </c:pt>
                <c:pt idx="184">
                  <c:v>42197</c:v>
                </c:pt>
                <c:pt idx="185">
                  <c:v>42204</c:v>
                </c:pt>
                <c:pt idx="186">
                  <c:v>42211</c:v>
                </c:pt>
                <c:pt idx="187">
                  <c:v>42218</c:v>
                </c:pt>
                <c:pt idx="188">
                  <c:v>42225</c:v>
                </c:pt>
                <c:pt idx="189">
                  <c:v>42232</c:v>
                </c:pt>
                <c:pt idx="190">
                  <c:v>42239</c:v>
                </c:pt>
                <c:pt idx="191">
                  <c:v>42246</c:v>
                </c:pt>
                <c:pt idx="192">
                  <c:v>42253</c:v>
                </c:pt>
                <c:pt idx="193">
                  <c:v>42260</c:v>
                </c:pt>
                <c:pt idx="194">
                  <c:v>42267</c:v>
                </c:pt>
                <c:pt idx="195">
                  <c:v>42274</c:v>
                </c:pt>
                <c:pt idx="196">
                  <c:v>42281</c:v>
                </c:pt>
                <c:pt idx="197">
                  <c:v>42288</c:v>
                </c:pt>
                <c:pt idx="198">
                  <c:v>42295</c:v>
                </c:pt>
                <c:pt idx="199">
                  <c:v>42302</c:v>
                </c:pt>
                <c:pt idx="200">
                  <c:v>42309</c:v>
                </c:pt>
                <c:pt idx="201">
                  <c:v>42316</c:v>
                </c:pt>
                <c:pt idx="202">
                  <c:v>42323</c:v>
                </c:pt>
                <c:pt idx="203">
                  <c:v>42330</c:v>
                </c:pt>
                <c:pt idx="204">
                  <c:v>42337</c:v>
                </c:pt>
                <c:pt idx="205">
                  <c:v>42344</c:v>
                </c:pt>
                <c:pt idx="206">
                  <c:v>42351</c:v>
                </c:pt>
                <c:pt idx="207">
                  <c:v>42358</c:v>
                </c:pt>
                <c:pt idx="208">
                  <c:v>42365</c:v>
                </c:pt>
                <c:pt idx="209">
                  <c:v>42372</c:v>
                </c:pt>
                <c:pt idx="210">
                  <c:v>42379</c:v>
                </c:pt>
                <c:pt idx="211">
                  <c:v>42386</c:v>
                </c:pt>
                <c:pt idx="212">
                  <c:v>42393</c:v>
                </c:pt>
                <c:pt idx="213">
                  <c:v>42400</c:v>
                </c:pt>
                <c:pt idx="214">
                  <c:v>42407</c:v>
                </c:pt>
                <c:pt idx="215">
                  <c:v>42414</c:v>
                </c:pt>
                <c:pt idx="216">
                  <c:v>42421</c:v>
                </c:pt>
                <c:pt idx="217">
                  <c:v>42428</c:v>
                </c:pt>
                <c:pt idx="218">
                  <c:v>42435</c:v>
                </c:pt>
                <c:pt idx="219">
                  <c:v>42442</c:v>
                </c:pt>
                <c:pt idx="220">
                  <c:v>42449</c:v>
                </c:pt>
                <c:pt idx="221">
                  <c:v>42456</c:v>
                </c:pt>
                <c:pt idx="222">
                  <c:v>42463</c:v>
                </c:pt>
                <c:pt idx="223">
                  <c:v>42470</c:v>
                </c:pt>
                <c:pt idx="224">
                  <c:v>42477</c:v>
                </c:pt>
                <c:pt idx="225">
                  <c:v>42484</c:v>
                </c:pt>
                <c:pt idx="226">
                  <c:v>42491</c:v>
                </c:pt>
                <c:pt idx="227">
                  <c:v>42498</c:v>
                </c:pt>
                <c:pt idx="228">
                  <c:v>42505</c:v>
                </c:pt>
                <c:pt idx="229">
                  <c:v>42512</c:v>
                </c:pt>
                <c:pt idx="230">
                  <c:v>42519</c:v>
                </c:pt>
                <c:pt idx="231">
                  <c:v>42526</c:v>
                </c:pt>
                <c:pt idx="232">
                  <c:v>42533</c:v>
                </c:pt>
                <c:pt idx="233">
                  <c:v>42540</c:v>
                </c:pt>
                <c:pt idx="234">
                  <c:v>42547</c:v>
                </c:pt>
                <c:pt idx="235">
                  <c:v>42554</c:v>
                </c:pt>
                <c:pt idx="236">
                  <c:v>42561</c:v>
                </c:pt>
                <c:pt idx="237">
                  <c:v>42568</c:v>
                </c:pt>
                <c:pt idx="238">
                  <c:v>42575</c:v>
                </c:pt>
                <c:pt idx="239">
                  <c:v>42582</c:v>
                </c:pt>
                <c:pt idx="240">
                  <c:v>42589</c:v>
                </c:pt>
                <c:pt idx="241">
                  <c:v>42596</c:v>
                </c:pt>
                <c:pt idx="242">
                  <c:v>42603</c:v>
                </c:pt>
                <c:pt idx="243">
                  <c:v>42610</c:v>
                </c:pt>
                <c:pt idx="244">
                  <c:v>42617</c:v>
                </c:pt>
                <c:pt idx="245">
                  <c:v>42624</c:v>
                </c:pt>
                <c:pt idx="246">
                  <c:v>42631</c:v>
                </c:pt>
                <c:pt idx="247">
                  <c:v>42638</c:v>
                </c:pt>
                <c:pt idx="248">
                  <c:v>42645</c:v>
                </c:pt>
                <c:pt idx="249">
                  <c:v>42652</c:v>
                </c:pt>
                <c:pt idx="250">
                  <c:v>42659</c:v>
                </c:pt>
                <c:pt idx="251">
                  <c:v>42666</c:v>
                </c:pt>
                <c:pt idx="252">
                  <c:v>42673</c:v>
                </c:pt>
                <c:pt idx="253">
                  <c:v>42680</c:v>
                </c:pt>
                <c:pt idx="254">
                  <c:v>42687</c:v>
                </c:pt>
                <c:pt idx="255">
                  <c:v>42694</c:v>
                </c:pt>
                <c:pt idx="256">
                  <c:v>42701</c:v>
                </c:pt>
                <c:pt idx="257">
                  <c:v>42708</c:v>
                </c:pt>
                <c:pt idx="258">
                  <c:v>42715</c:v>
                </c:pt>
                <c:pt idx="259">
                  <c:v>42722</c:v>
                </c:pt>
                <c:pt idx="260">
                  <c:v>42729</c:v>
                </c:pt>
              </c:numCache>
            </c:numRef>
          </c:cat>
          <c:val>
            <c:numRef>
              <c:f>'Raw Data'!$B$2:$B$262</c:f>
              <c:numCache>
                <c:formatCode>General</c:formatCode>
                <c:ptCount val="261"/>
                <c:pt idx="0">
                  <c:v>81.38</c:v>
                </c:pt>
                <c:pt idx="1">
                  <c:v>58.2</c:v>
                </c:pt>
                <c:pt idx="2">
                  <c:v>64.92</c:v>
                </c:pt>
                <c:pt idx="3">
                  <c:v>68.45</c:v>
                </c:pt>
                <c:pt idx="4">
                  <c:v>76.38</c:v>
                </c:pt>
                <c:pt idx="5">
                  <c:v>89.36</c:v>
                </c:pt>
                <c:pt idx="6">
                  <c:v>79.13</c:v>
                </c:pt>
                <c:pt idx="7">
                  <c:v>97.3</c:v>
                </c:pt>
                <c:pt idx="8">
                  <c:v>88.31</c:v>
                </c:pt>
                <c:pt idx="9">
                  <c:v>65.900000000000006</c:v>
                </c:pt>
                <c:pt idx="10">
                  <c:v>86</c:v>
                </c:pt>
                <c:pt idx="11">
                  <c:v>192.61</c:v>
                </c:pt>
                <c:pt idx="12">
                  <c:v>91.4</c:v>
                </c:pt>
                <c:pt idx="13">
                  <c:v>54.17</c:v>
                </c:pt>
                <c:pt idx="14">
                  <c:v>54.64</c:v>
                </c:pt>
                <c:pt idx="15">
                  <c:v>56.52</c:v>
                </c:pt>
                <c:pt idx="16">
                  <c:v>41.48</c:v>
                </c:pt>
                <c:pt idx="17">
                  <c:v>45.28</c:v>
                </c:pt>
                <c:pt idx="18">
                  <c:v>41.98</c:v>
                </c:pt>
                <c:pt idx="19">
                  <c:v>46.78</c:v>
                </c:pt>
                <c:pt idx="20">
                  <c:v>54.47</c:v>
                </c:pt>
                <c:pt idx="21">
                  <c:v>40.74</c:v>
                </c:pt>
                <c:pt idx="22">
                  <c:v>46.44</c:v>
                </c:pt>
                <c:pt idx="23">
                  <c:v>43.21</c:v>
                </c:pt>
                <c:pt idx="24">
                  <c:v>41.12</c:v>
                </c:pt>
                <c:pt idx="25">
                  <c:v>36.909999999999997</c:v>
                </c:pt>
                <c:pt idx="26">
                  <c:v>34.76</c:v>
                </c:pt>
                <c:pt idx="27">
                  <c:v>33.229999999999997</c:v>
                </c:pt>
                <c:pt idx="28">
                  <c:v>30.73</c:v>
                </c:pt>
                <c:pt idx="29">
                  <c:v>26.19</c:v>
                </c:pt>
                <c:pt idx="30">
                  <c:v>28.75</c:v>
                </c:pt>
                <c:pt idx="31">
                  <c:v>27.81</c:v>
                </c:pt>
                <c:pt idx="32">
                  <c:v>26.71</c:v>
                </c:pt>
                <c:pt idx="33">
                  <c:v>23.77</c:v>
                </c:pt>
                <c:pt idx="34">
                  <c:v>31.46</c:v>
                </c:pt>
                <c:pt idx="35">
                  <c:v>19.829999999999998</c:v>
                </c:pt>
                <c:pt idx="36">
                  <c:v>24.24</c:v>
                </c:pt>
                <c:pt idx="37">
                  <c:v>42.13</c:v>
                </c:pt>
                <c:pt idx="38">
                  <c:v>48.42</c:v>
                </c:pt>
                <c:pt idx="39">
                  <c:v>67.8</c:v>
                </c:pt>
                <c:pt idx="40">
                  <c:v>52.93</c:v>
                </c:pt>
                <c:pt idx="41">
                  <c:v>52.65</c:v>
                </c:pt>
                <c:pt idx="42">
                  <c:v>56.17</c:v>
                </c:pt>
                <c:pt idx="43">
                  <c:v>52.83</c:v>
                </c:pt>
                <c:pt idx="44">
                  <c:v>86.06</c:v>
                </c:pt>
                <c:pt idx="45">
                  <c:v>181.94</c:v>
                </c:pt>
                <c:pt idx="46">
                  <c:v>79.67</c:v>
                </c:pt>
                <c:pt idx="47">
                  <c:v>91.81</c:v>
                </c:pt>
                <c:pt idx="48">
                  <c:v>89.93</c:v>
                </c:pt>
                <c:pt idx="49">
                  <c:v>75.099999999999994</c:v>
                </c:pt>
                <c:pt idx="50">
                  <c:v>85.1</c:v>
                </c:pt>
                <c:pt idx="51">
                  <c:v>107.51</c:v>
                </c:pt>
                <c:pt idx="52">
                  <c:v>135.24</c:v>
                </c:pt>
                <c:pt idx="53">
                  <c:v>102.11</c:v>
                </c:pt>
                <c:pt idx="54">
                  <c:v>91.87</c:v>
                </c:pt>
                <c:pt idx="55">
                  <c:v>88.65</c:v>
                </c:pt>
                <c:pt idx="56">
                  <c:v>88.84</c:v>
                </c:pt>
                <c:pt idx="57">
                  <c:v>67.22</c:v>
                </c:pt>
                <c:pt idx="58">
                  <c:v>83.95</c:v>
                </c:pt>
                <c:pt idx="59">
                  <c:v>70.67</c:v>
                </c:pt>
                <c:pt idx="60">
                  <c:v>65.78</c:v>
                </c:pt>
                <c:pt idx="61">
                  <c:v>83.22</c:v>
                </c:pt>
                <c:pt idx="62">
                  <c:v>59.23</c:v>
                </c:pt>
                <c:pt idx="63">
                  <c:v>50.05</c:v>
                </c:pt>
                <c:pt idx="64">
                  <c:v>45.7</c:v>
                </c:pt>
                <c:pt idx="65">
                  <c:v>40.57</c:v>
                </c:pt>
                <c:pt idx="66">
                  <c:v>83.85</c:v>
                </c:pt>
                <c:pt idx="67">
                  <c:v>36.450000000000003</c:v>
                </c:pt>
                <c:pt idx="68">
                  <c:v>45.92</c:v>
                </c:pt>
                <c:pt idx="69">
                  <c:v>39.74</c:v>
                </c:pt>
                <c:pt idx="70">
                  <c:v>47.36</c:v>
                </c:pt>
                <c:pt idx="71">
                  <c:v>59.53</c:v>
                </c:pt>
                <c:pt idx="72">
                  <c:v>36.090000000000003</c:v>
                </c:pt>
                <c:pt idx="73">
                  <c:v>52.43</c:v>
                </c:pt>
                <c:pt idx="74">
                  <c:v>27.77</c:v>
                </c:pt>
                <c:pt idx="75">
                  <c:v>58.99</c:v>
                </c:pt>
                <c:pt idx="76">
                  <c:v>27.67</c:v>
                </c:pt>
                <c:pt idx="77">
                  <c:v>22.84</c:v>
                </c:pt>
                <c:pt idx="78">
                  <c:v>29.85</c:v>
                </c:pt>
                <c:pt idx="79">
                  <c:v>35.53</c:v>
                </c:pt>
                <c:pt idx="80">
                  <c:v>35.61</c:v>
                </c:pt>
                <c:pt idx="81">
                  <c:v>30.6</c:v>
                </c:pt>
                <c:pt idx="82">
                  <c:v>32.04</c:v>
                </c:pt>
                <c:pt idx="83">
                  <c:v>33.380000000000003</c:v>
                </c:pt>
                <c:pt idx="84">
                  <c:v>37.479999999999997</c:v>
                </c:pt>
                <c:pt idx="85">
                  <c:v>43.34</c:v>
                </c:pt>
                <c:pt idx="86">
                  <c:v>35.869999999999997</c:v>
                </c:pt>
                <c:pt idx="87">
                  <c:v>29.49</c:v>
                </c:pt>
                <c:pt idx="88">
                  <c:v>33.93</c:v>
                </c:pt>
                <c:pt idx="89">
                  <c:v>25.55</c:v>
                </c:pt>
                <c:pt idx="90">
                  <c:v>19.739999999999998</c:v>
                </c:pt>
                <c:pt idx="91">
                  <c:v>32.08</c:v>
                </c:pt>
                <c:pt idx="92">
                  <c:v>36.19</c:v>
                </c:pt>
                <c:pt idx="93">
                  <c:v>46.27</c:v>
                </c:pt>
                <c:pt idx="94">
                  <c:v>44.73</c:v>
                </c:pt>
                <c:pt idx="95">
                  <c:v>53.48</c:v>
                </c:pt>
                <c:pt idx="96">
                  <c:v>65.099999999999994</c:v>
                </c:pt>
                <c:pt idx="97">
                  <c:v>55.86</c:v>
                </c:pt>
                <c:pt idx="98">
                  <c:v>52.48</c:v>
                </c:pt>
                <c:pt idx="99">
                  <c:v>51.35</c:v>
                </c:pt>
                <c:pt idx="100">
                  <c:v>43.48</c:v>
                </c:pt>
                <c:pt idx="101">
                  <c:v>57.97</c:v>
                </c:pt>
                <c:pt idx="102">
                  <c:v>63.82</c:v>
                </c:pt>
                <c:pt idx="103">
                  <c:v>58.56</c:v>
                </c:pt>
                <c:pt idx="104">
                  <c:v>54.84</c:v>
                </c:pt>
                <c:pt idx="105">
                  <c:v>55.09</c:v>
                </c:pt>
                <c:pt idx="106">
                  <c:v>50.19</c:v>
                </c:pt>
                <c:pt idx="107">
                  <c:v>52.94</c:v>
                </c:pt>
                <c:pt idx="108">
                  <c:v>53.52</c:v>
                </c:pt>
                <c:pt idx="109">
                  <c:v>63.32</c:v>
                </c:pt>
                <c:pt idx="110">
                  <c:v>52.14</c:v>
                </c:pt>
                <c:pt idx="111">
                  <c:v>99.75</c:v>
                </c:pt>
                <c:pt idx="112">
                  <c:v>87.35</c:v>
                </c:pt>
                <c:pt idx="113">
                  <c:v>83.47</c:v>
                </c:pt>
                <c:pt idx="114">
                  <c:v>86.94</c:v>
                </c:pt>
                <c:pt idx="115">
                  <c:v>89.62</c:v>
                </c:pt>
                <c:pt idx="116">
                  <c:v>69.040000000000006</c:v>
                </c:pt>
                <c:pt idx="117">
                  <c:v>86.41</c:v>
                </c:pt>
                <c:pt idx="118">
                  <c:v>102.31</c:v>
                </c:pt>
                <c:pt idx="119">
                  <c:v>68.47</c:v>
                </c:pt>
                <c:pt idx="120">
                  <c:v>84.04</c:v>
                </c:pt>
                <c:pt idx="121">
                  <c:v>64.58</c:v>
                </c:pt>
                <c:pt idx="122">
                  <c:v>45.63</c:v>
                </c:pt>
                <c:pt idx="123">
                  <c:v>59.38</c:v>
                </c:pt>
                <c:pt idx="124">
                  <c:v>61.05</c:v>
                </c:pt>
                <c:pt idx="125">
                  <c:v>60.38</c:v>
                </c:pt>
                <c:pt idx="126">
                  <c:v>60.29</c:v>
                </c:pt>
                <c:pt idx="127">
                  <c:v>59.86</c:v>
                </c:pt>
                <c:pt idx="128">
                  <c:v>60.94</c:v>
                </c:pt>
                <c:pt idx="129">
                  <c:v>60.31</c:v>
                </c:pt>
                <c:pt idx="130">
                  <c:v>59.62</c:v>
                </c:pt>
                <c:pt idx="131">
                  <c:v>38.75</c:v>
                </c:pt>
                <c:pt idx="132">
                  <c:v>19.05</c:v>
                </c:pt>
                <c:pt idx="133">
                  <c:v>37.590000000000003</c:v>
                </c:pt>
                <c:pt idx="134">
                  <c:v>37.56</c:v>
                </c:pt>
                <c:pt idx="135">
                  <c:v>46.1</c:v>
                </c:pt>
                <c:pt idx="136">
                  <c:v>50.51</c:v>
                </c:pt>
                <c:pt idx="137">
                  <c:v>41.83</c:v>
                </c:pt>
                <c:pt idx="138">
                  <c:v>39.799999999999997</c:v>
                </c:pt>
                <c:pt idx="139">
                  <c:v>43.14</c:v>
                </c:pt>
                <c:pt idx="140">
                  <c:v>41.78</c:v>
                </c:pt>
                <c:pt idx="141">
                  <c:v>51.52</c:v>
                </c:pt>
                <c:pt idx="142">
                  <c:v>76.92</c:v>
                </c:pt>
                <c:pt idx="143">
                  <c:v>95.23</c:v>
                </c:pt>
                <c:pt idx="144">
                  <c:v>104.54</c:v>
                </c:pt>
                <c:pt idx="145">
                  <c:v>63.97</c:v>
                </c:pt>
                <c:pt idx="146">
                  <c:v>90.31</c:v>
                </c:pt>
                <c:pt idx="147">
                  <c:v>68.930000000000007</c:v>
                </c:pt>
                <c:pt idx="148">
                  <c:v>97.01</c:v>
                </c:pt>
                <c:pt idx="149">
                  <c:v>112.34</c:v>
                </c:pt>
                <c:pt idx="150">
                  <c:v>110.52</c:v>
                </c:pt>
                <c:pt idx="151">
                  <c:v>89.9</c:v>
                </c:pt>
                <c:pt idx="152">
                  <c:v>79.89</c:v>
                </c:pt>
                <c:pt idx="153">
                  <c:v>99.88</c:v>
                </c:pt>
                <c:pt idx="154">
                  <c:v>66.75</c:v>
                </c:pt>
                <c:pt idx="155">
                  <c:v>88.54</c:v>
                </c:pt>
                <c:pt idx="156">
                  <c:v>77.849999999999994</c:v>
                </c:pt>
                <c:pt idx="157">
                  <c:v>67.260000000000005</c:v>
                </c:pt>
                <c:pt idx="158">
                  <c:v>72.38</c:v>
                </c:pt>
                <c:pt idx="159">
                  <c:v>68.709999999999994</c:v>
                </c:pt>
                <c:pt idx="160">
                  <c:v>57.62</c:v>
                </c:pt>
                <c:pt idx="161">
                  <c:v>67.459999999999994</c:v>
                </c:pt>
                <c:pt idx="162">
                  <c:v>59.2</c:v>
                </c:pt>
                <c:pt idx="163">
                  <c:v>54.3</c:v>
                </c:pt>
                <c:pt idx="164">
                  <c:v>59.72</c:v>
                </c:pt>
                <c:pt idx="165">
                  <c:v>171.7</c:v>
                </c:pt>
                <c:pt idx="166">
                  <c:v>73.5</c:v>
                </c:pt>
                <c:pt idx="167">
                  <c:v>74.3</c:v>
                </c:pt>
                <c:pt idx="168">
                  <c:v>67.739999999999995</c:v>
                </c:pt>
                <c:pt idx="169">
                  <c:v>51.72</c:v>
                </c:pt>
                <c:pt idx="170">
                  <c:v>63.25</c:v>
                </c:pt>
                <c:pt idx="171">
                  <c:v>48.67</c:v>
                </c:pt>
                <c:pt idx="172">
                  <c:v>46.99</c:v>
                </c:pt>
                <c:pt idx="173">
                  <c:v>44.15</c:v>
                </c:pt>
                <c:pt idx="174">
                  <c:v>44.63</c:v>
                </c:pt>
                <c:pt idx="175">
                  <c:v>43.37</c:v>
                </c:pt>
                <c:pt idx="176">
                  <c:v>50.09</c:v>
                </c:pt>
                <c:pt idx="177">
                  <c:v>55.29</c:v>
                </c:pt>
                <c:pt idx="178">
                  <c:v>57.52</c:v>
                </c:pt>
                <c:pt idx="179">
                  <c:v>41.51</c:v>
                </c:pt>
                <c:pt idx="180">
                  <c:v>42.42</c:v>
                </c:pt>
                <c:pt idx="181">
                  <c:v>41.52</c:v>
                </c:pt>
                <c:pt idx="182">
                  <c:v>43.6</c:v>
                </c:pt>
                <c:pt idx="183">
                  <c:v>46.73</c:v>
                </c:pt>
                <c:pt idx="184">
                  <c:v>46.01</c:v>
                </c:pt>
                <c:pt idx="185">
                  <c:v>38.380000000000003</c:v>
                </c:pt>
                <c:pt idx="186">
                  <c:v>38.44</c:v>
                </c:pt>
                <c:pt idx="187">
                  <c:v>50.8</c:v>
                </c:pt>
                <c:pt idx="188">
                  <c:v>52.17</c:v>
                </c:pt>
                <c:pt idx="189">
                  <c:v>48.28</c:v>
                </c:pt>
                <c:pt idx="190">
                  <c:v>40.89</c:v>
                </c:pt>
                <c:pt idx="191">
                  <c:v>41.98</c:v>
                </c:pt>
                <c:pt idx="192">
                  <c:v>48.16</c:v>
                </c:pt>
                <c:pt idx="193">
                  <c:v>39.44</c:v>
                </c:pt>
                <c:pt idx="194">
                  <c:v>50.18</c:v>
                </c:pt>
                <c:pt idx="195">
                  <c:v>83.1</c:v>
                </c:pt>
                <c:pt idx="196">
                  <c:v>92.57</c:v>
                </c:pt>
                <c:pt idx="197">
                  <c:v>99.71</c:v>
                </c:pt>
                <c:pt idx="198">
                  <c:v>108.59</c:v>
                </c:pt>
                <c:pt idx="199">
                  <c:v>166.03</c:v>
                </c:pt>
                <c:pt idx="200">
                  <c:v>64.55</c:v>
                </c:pt>
                <c:pt idx="201">
                  <c:v>114.97</c:v>
                </c:pt>
                <c:pt idx="202">
                  <c:v>64.099999999999994</c:v>
                </c:pt>
                <c:pt idx="203">
                  <c:v>77.97</c:v>
                </c:pt>
                <c:pt idx="204">
                  <c:v>80.19</c:v>
                </c:pt>
                <c:pt idx="205">
                  <c:v>87.49</c:v>
                </c:pt>
                <c:pt idx="206">
                  <c:v>79.319999999999993</c:v>
                </c:pt>
                <c:pt idx="207">
                  <c:v>92.36</c:v>
                </c:pt>
                <c:pt idx="208">
                  <c:v>82.94</c:v>
                </c:pt>
                <c:pt idx="209">
                  <c:v>135.07</c:v>
                </c:pt>
                <c:pt idx="210">
                  <c:v>103.83</c:v>
                </c:pt>
                <c:pt idx="211">
                  <c:v>69.069999999999993</c:v>
                </c:pt>
                <c:pt idx="212">
                  <c:v>119.59</c:v>
                </c:pt>
                <c:pt idx="213">
                  <c:v>65.510000000000005</c:v>
                </c:pt>
                <c:pt idx="214">
                  <c:v>63.99</c:v>
                </c:pt>
                <c:pt idx="215">
                  <c:v>50.03</c:v>
                </c:pt>
                <c:pt idx="216">
                  <c:v>82.86</c:v>
                </c:pt>
                <c:pt idx="217">
                  <c:v>82.4</c:v>
                </c:pt>
                <c:pt idx="218">
                  <c:v>47.26</c:v>
                </c:pt>
                <c:pt idx="219">
                  <c:v>47.97</c:v>
                </c:pt>
                <c:pt idx="220">
                  <c:v>96.28</c:v>
                </c:pt>
                <c:pt idx="221">
                  <c:v>46.41</c:v>
                </c:pt>
                <c:pt idx="222">
                  <c:v>33.29</c:v>
                </c:pt>
                <c:pt idx="223">
                  <c:v>40.619999999999997</c:v>
                </c:pt>
                <c:pt idx="224">
                  <c:v>32.229999999999997</c:v>
                </c:pt>
                <c:pt idx="225">
                  <c:v>30.26</c:v>
                </c:pt>
                <c:pt idx="226">
                  <c:v>29.56</c:v>
                </c:pt>
                <c:pt idx="227">
                  <c:v>33.5</c:v>
                </c:pt>
                <c:pt idx="228">
                  <c:v>32.93</c:v>
                </c:pt>
                <c:pt idx="229">
                  <c:v>41.41</c:v>
                </c:pt>
                <c:pt idx="230">
                  <c:v>49.19</c:v>
                </c:pt>
                <c:pt idx="231">
                  <c:v>28.19</c:v>
                </c:pt>
                <c:pt idx="232">
                  <c:v>27.19</c:v>
                </c:pt>
                <c:pt idx="233">
                  <c:v>27.74</c:v>
                </c:pt>
                <c:pt idx="234">
                  <c:v>277.66000000000003</c:v>
                </c:pt>
                <c:pt idx="235">
                  <c:v>257.89999999999998</c:v>
                </c:pt>
                <c:pt idx="236">
                  <c:v>23.1</c:v>
                </c:pt>
                <c:pt idx="237">
                  <c:v>22.8</c:v>
                </c:pt>
                <c:pt idx="238">
                  <c:v>31.29</c:v>
                </c:pt>
                <c:pt idx="239">
                  <c:v>24.89</c:v>
                </c:pt>
                <c:pt idx="240">
                  <c:v>15.95</c:v>
                </c:pt>
                <c:pt idx="241">
                  <c:v>84.05</c:v>
                </c:pt>
                <c:pt idx="242">
                  <c:v>26.14</c:v>
                </c:pt>
                <c:pt idx="243">
                  <c:v>16.21</c:v>
                </c:pt>
                <c:pt idx="244">
                  <c:v>24.63</c:v>
                </c:pt>
                <c:pt idx="245">
                  <c:v>23.48</c:v>
                </c:pt>
                <c:pt idx="246">
                  <c:v>16.760000000000002</c:v>
                </c:pt>
                <c:pt idx="247">
                  <c:v>30.69</c:v>
                </c:pt>
                <c:pt idx="248">
                  <c:v>30.89</c:v>
                </c:pt>
                <c:pt idx="249">
                  <c:v>57.61</c:v>
                </c:pt>
                <c:pt idx="250">
                  <c:v>72.83</c:v>
                </c:pt>
                <c:pt idx="251">
                  <c:v>89</c:v>
                </c:pt>
                <c:pt idx="252">
                  <c:v>139.41</c:v>
                </c:pt>
                <c:pt idx="253">
                  <c:v>53.78</c:v>
                </c:pt>
                <c:pt idx="254">
                  <c:v>71.52</c:v>
                </c:pt>
                <c:pt idx="255">
                  <c:v>30.48</c:v>
                </c:pt>
                <c:pt idx="256">
                  <c:v>65.790000000000006</c:v>
                </c:pt>
                <c:pt idx="257">
                  <c:v>47.4</c:v>
                </c:pt>
                <c:pt idx="258">
                  <c:v>40.51</c:v>
                </c:pt>
                <c:pt idx="259">
                  <c:v>99.11</c:v>
                </c:pt>
                <c:pt idx="260">
                  <c:v>132.12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416320"/>
        <c:axId val="612410832"/>
      </c:lineChart>
      <c:dateAx>
        <c:axId val="612416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10832"/>
        <c:crosses val="autoZero"/>
        <c:auto val="1"/>
        <c:lblOffset val="100"/>
        <c:baseTimeUnit val="days"/>
        <c:majorUnit val="28"/>
        <c:majorTimeUnit val="days"/>
      </c:dateAx>
      <c:valAx>
        <c:axId val="6124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1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 Plot of Actual Vs Forecast (Training Data)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6350"/>
          </c:spPr>
          <c:marker>
            <c:symbol val="none"/>
          </c:marker>
          <c:xVal>
            <c:numRef>
              <c:f>HoltWinterNoTrendOutput1!$B$31:$B$291</c:f>
              <c:numCache>
                <c:formatCode>m/d/yyyy</c:formatCode>
                <c:ptCount val="261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  <c:pt idx="130">
                  <c:v>41819</c:v>
                </c:pt>
                <c:pt idx="131">
                  <c:v>41826</c:v>
                </c:pt>
                <c:pt idx="132">
                  <c:v>41833</c:v>
                </c:pt>
                <c:pt idx="133">
                  <c:v>41840</c:v>
                </c:pt>
                <c:pt idx="134">
                  <c:v>41847</c:v>
                </c:pt>
                <c:pt idx="135">
                  <c:v>41854</c:v>
                </c:pt>
                <c:pt idx="136">
                  <c:v>41861</c:v>
                </c:pt>
                <c:pt idx="137">
                  <c:v>41868</c:v>
                </c:pt>
                <c:pt idx="138">
                  <c:v>41875</c:v>
                </c:pt>
                <c:pt idx="139">
                  <c:v>41882</c:v>
                </c:pt>
                <c:pt idx="140">
                  <c:v>41889</c:v>
                </c:pt>
                <c:pt idx="141">
                  <c:v>41896</c:v>
                </c:pt>
                <c:pt idx="142">
                  <c:v>41903</c:v>
                </c:pt>
                <c:pt idx="143">
                  <c:v>41910</c:v>
                </c:pt>
                <c:pt idx="144">
                  <c:v>41917</c:v>
                </c:pt>
                <c:pt idx="145">
                  <c:v>41924</c:v>
                </c:pt>
                <c:pt idx="146">
                  <c:v>41931</c:v>
                </c:pt>
                <c:pt idx="147">
                  <c:v>41938</c:v>
                </c:pt>
                <c:pt idx="148">
                  <c:v>41945</c:v>
                </c:pt>
                <c:pt idx="149">
                  <c:v>41952</c:v>
                </c:pt>
                <c:pt idx="150">
                  <c:v>41959</c:v>
                </c:pt>
                <c:pt idx="151">
                  <c:v>41966</c:v>
                </c:pt>
                <c:pt idx="152">
                  <c:v>41973</c:v>
                </c:pt>
                <c:pt idx="153">
                  <c:v>41980</c:v>
                </c:pt>
                <c:pt idx="154">
                  <c:v>41987</c:v>
                </c:pt>
                <c:pt idx="155">
                  <c:v>41994</c:v>
                </c:pt>
                <c:pt idx="156">
                  <c:v>42001</c:v>
                </c:pt>
                <c:pt idx="157">
                  <c:v>42008</c:v>
                </c:pt>
                <c:pt idx="158">
                  <c:v>42015</c:v>
                </c:pt>
                <c:pt idx="159">
                  <c:v>42022</c:v>
                </c:pt>
                <c:pt idx="160">
                  <c:v>42029</c:v>
                </c:pt>
                <c:pt idx="161">
                  <c:v>42036</c:v>
                </c:pt>
                <c:pt idx="162">
                  <c:v>42043</c:v>
                </c:pt>
                <c:pt idx="163">
                  <c:v>42050</c:v>
                </c:pt>
                <c:pt idx="164">
                  <c:v>42057</c:v>
                </c:pt>
                <c:pt idx="165">
                  <c:v>42064</c:v>
                </c:pt>
                <c:pt idx="166">
                  <c:v>42071</c:v>
                </c:pt>
                <c:pt idx="167">
                  <c:v>42078</c:v>
                </c:pt>
                <c:pt idx="168">
                  <c:v>42085</c:v>
                </c:pt>
                <c:pt idx="169">
                  <c:v>42092</c:v>
                </c:pt>
                <c:pt idx="170">
                  <c:v>42099</c:v>
                </c:pt>
                <c:pt idx="171">
                  <c:v>42106</c:v>
                </c:pt>
                <c:pt idx="172">
                  <c:v>42113</c:v>
                </c:pt>
                <c:pt idx="173">
                  <c:v>42120</c:v>
                </c:pt>
                <c:pt idx="174">
                  <c:v>42127</c:v>
                </c:pt>
                <c:pt idx="175">
                  <c:v>42134</c:v>
                </c:pt>
                <c:pt idx="176">
                  <c:v>42141</c:v>
                </c:pt>
                <c:pt idx="177">
                  <c:v>42148</c:v>
                </c:pt>
                <c:pt idx="178">
                  <c:v>42155</c:v>
                </c:pt>
                <c:pt idx="179">
                  <c:v>42162</c:v>
                </c:pt>
                <c:pt idx="180">
                  <c:v>42169</c:v>
                </c:pt>
                <c:pt idx="181">
                  <c:v>42176</c:v>
                </c:pt>
                <c:pt idx="182">
                  <c:v>42183</c:v>
                </c:pt>
                <c:pt idx="183">
                  <c:v>42190</c:v>
                </c:pt>
                <c:pt idx="184">
                  <c:v>42197</c:v>
                </c:pt>
                <c:pt idx="185">
                  <c:v>42204</c:v>
                </c:pt>
                <c:pt idx="186">
                  <c:v>42211</c:v>
                </c:pt>
                <c:pt idx="187">
                  <c:v>42218</c:v>
                </c:pt>
                <c:pt idx="188">
                  <c:v>42225</c:v>
                </c:pt>
                <c:pt idx="189">
                  <c:v>42232</c:v>
                </c:pt>
                <c:pt idx="190">
                  <c:v>42239</c:v>
                </c:pt>
                <c:pt idx="191">
                  <c:v>42246</c:v>
                </c:pt>
                <c:pt idx="192">
                  <c:v>42253</c:v>
                </c:pt>
                <c:pt idx="193">
                  <c:v>42260</c:v>
                </c:pt>
                <c:pt idx="194">
                  <c:v>42267</c:v>
                </c:pt>
                <c:pt idx="195">
                  <c:v>42274</c:v>
                </c:pt>
                <c:pt idx="196">
                  <c:v>42281</c:v>
                </c:pt>
                <c:pt idx="197">
                  <c:v>42288</c:v>
                </c:pt>
                <c:pt idx="198">
                  <c:v>42295</c:v>
                </c:pt>
                <c:pt idx="199">
                  <c:v>42302</c:v>
                </c:pt>
                <c:pt idx="200">
                  <c:v>42309</c:v>
                </c:pt>
                <c:pt idx="201">
                  <c:v>42316</c:v>
                </c:pt>
                <c:pt idx="202">
                  <c:v>42323</c:v>
                </c:pt>
                <c:pt idx="203">
                  <c:v>42330</c:v>
                </c:pt>
                <c:pt idx="204">
                  <c:v>42337</c:v>
                </c:pt>
                <c:pt idx="205">
                  <c:v>42344</c:v>
                </c:pt>
                <c:pt idx="206">
                  <c:v>42351</c:v>
                </c:pt>
                <c:pt idx="207">
                  <c:v>42358</c:v>
                </c:pt>
                <c:pt idx="208">
                  <c:v>42365</c:v>
                </c:pt>
                <c:pt idx="209">
                  <c:v>42372</c:v>
                </c:pt>
                <c:pt idx="210">
                  <c:v>42379</c:v>
                </c:pt>
                <c:pt idx="211">
                  <c:v>42386</c:v>
                </c:pt>
                <c:pt idx="212">
                  <c:v>42393</c:v>
                </c:pt>
                <c:pt idx="213">
                  <c:v>42400</c:v>
                </c:pt>
                <c:pt idx="214">
                  <c:v>42407</c:v>
                </c:pt>
                <c:pt idx="215">
                  <c:v>42414</c:v>
                </c:pt>
                <c:pt idx="216">
                  <c:v>42421</c:v>
                </c:pt>
                <c:pt idx="217">
                  <c:v>42428</c:v>
                </c:pt>
                <c:pt idx="218">
                  <c:v>42435</c:v>
                </c:pt>
                <c:pt idx="219">
                  <c:v>42442</c:v>
                </c:pt>
                <c:pt idx="220">
                  <c:v>42449</c:v>
                </c:pt>
                <c:pt idx="221">
                  <c:v>42456</c:v>
                </c:pt>
                <c:pt idx="222">
                  <c:v>42463</c:v>
                </c:pt>
                <c:pt idx="223">
                  <c:v>42470</c:v>
                </c:pt>
                <c:pt idx="224">
                  <c:v>42477</c:v>
                </c:pt>
                <c:pt idx="225">
                  <c:v>42484</c:v>
                </c:pt>
                <c:pt idx="226">
                  <c:v>42491</c:v>
                </c:pt>
                <c:pt idx="227">
                  <c:v>42498</c:v>
                </c:pt>
                <c:pt idx="228">
                  <c:v>42505</c:v>
                </c:pt>
                <c:pt idx="229">
                  <c:v>42512</c:v>
                </c:pt>
                <c:pt idx="230">
                  <c:v>42519</c:v>
                </c:pt>
                <c:pt idx="231">
                  <c:v>42526</c:v>
                </c:pt>
                <c:pt idx="232">
                  <c:v>42533</c:v>
                </c:pt>
                <c:pt idx="233">
                  <c:v>42540</c:v>
                </c:pt>
                <c:pt idx="234">
                  <c:v>42547</c:v>
                </c:pt>
                <c:pt idx="235">
                  <c:v>42554</c:v>
                </c:pt>
                <c:pt idx="236">
                  <c:v>42561</c:v>
                </c:pt>
                <c:pt idx="237">
                  <c:v>42568</c:v>
                </c:pt>
                <c:pt idx="238">
                  <c:v>42575</c:v>
                </c:pt>
                <c:pt idx="239">
                  <c:v>42582</c:v>
                </c:pt>
                <c:pt idx="240">
                  <c:v>42589</c:v>
                </c:pt>
                <c:pt idx="241">
                  <c:v>42596</c:v>
                </c:pt>
                <c:pt idx="242">
                  <c:v>42603</c:v>
                </c:pt>
                <c:pt idx="243">
                  <c:v>42610</c:v>
                </c:pt>
                <c:pt idx="244">
                  <c:v>42617</c:v>
                </c:pt>
                <c:pt idx="245">
                  <c:v>42624</c:v>
                </c:pt>
                <c:pt idx="246">
                  <c:v>42631</c:v>
                </c:pt>
                <c:pt idx="247">
                  <c:v>42638</c:v>
                </c:pt>
                <c:pt idx="248">
                  <c:v>42645</c:v>
                </c:pt>
                <c:pt idx="249">
                  <c:v>42652</c:v>
                </c:pt>
                <c:pt idx="250">
                  <c:v>42659</c:v>
                </c:pt>
                <c:pt idx="251">
                  <c:v>42666</c:v>
                </c:pt>
                <c:pt idx="252">
                  <c:v>42673</c:v>
                </c:pt>
                <c:pt idx="253">
                  <c:v>42680</c:v>
                </c:pt>
                <c:pt idx="254">
                  <c:v>42687</c:v>
                </c:pt>
                <c:pt idx="255">
                  <c:v>42694</c:v>
                </c:pt>
                <c:pt idx="256">
                  <c:v>42701</c:v>
                </c:pt>
                <c:pt idx="257">
                  <c:v>42708</c:v>
                </c:pt>
                <c:pt idx="258">
                  <c:v>42715</c:v>
                </c:pt>
                <c:pt idx="259">
                  <c:v>42722</c:v>
                </c:pt>
                <c:pt idx="260">
                  <c:v>42729</c:v>
                </c:pt>
              </c:numCache>
            </c:numRef>
          </c:xVal>
          <c:yVal>
            <c:numRef>
              <c:f>HoltWinterNoTrendOutput1!$D$31:$D$291</c:f>
              <c:numCache>
                <c:formatCode>General</c:formatCode>
                <c:ptCount val="261"/>
                <c:pt idx="0">
                  <c:v>88.814374999999998</c:v>
                </c:pt>
                <c:pt idx="1">
                  <c:v>66.285739101077326</c:v>
                </c:pt>
                <c:pt idx="2">
                  <c:v>63.40498763427918</c:v>
                </c:pt>
                <c:pt idx="3">
                  <c:v>63.560900848979273</c:v>
                </c:pt>
                <c:pt idx="4">
                  <c:v>63.932339949656793</c:v>
                </c:pt>
                <c:pt idx="5">
                  <c:v>70.217070763503727</c:v>
                </c:pt>
                <c:pt idx="6">
                  <c:v>70.55200219993489</c:v>
                </c:pt>
                <c:pt idx="7">
                  <c:v>87.389101064996922</c:v>
                </c:pt>
                <c:pt idx="8">
                  <c:v>83.137332708658178</c:v>
                </c:pt>
                <c:pt idx="9">
                  <c:v>116.54863411628193</c:v>
                </c:pt>
                <c:pt idx="10">
                  <c:v>74.144706568702574</c:v>
                </c:pt>
                <c:pt idx="11">
                  <c:v>108.3908166762063</c:v>
                </c:pt>
                <c:pt idx="12">
                  <c:v>86.186045038944243</c:v>
                </c:pt>
                <c:pt idx="13">
                  <c:v>74.563040432422838</c:v>
                </c:pt>
                <c:pt idx="14">
                  <c:v>92.142163275801565</c:v>
                </c:pt>
                <c:pt idx="15">
                  <c:v>54.207809886655994</c:v>
                </c:pt>
                <c:pt idx="16">
                  <c:v>57.336691532809553</c:v>
                </c:pt>
                <c:pt idx="17">
                  <c:v>45.997191714748467</c:v>
                </c:pt>
                <c:pt idx="18">
                  <c:v>41.411268986789253</c:v>
                </c:pt>
                <c:pt idx="19">
                  <c:v>50.747608373794911</c:v>
                </c:pt>
                <c:pt idx="20">
                  <c:v>47.540072598118385</c:v>
                </c:pt>
                <c:pt idx="21">
                  <c:v>51.356448055960207</c:v>
                </c:pt>
                <c:pt idx="22">
                  <c:v>43.671831767333806</c:v>
                </c:pt>
                <c:pt idx="23">
                  <c:v>47.914387128789947</c:v>
                </c:pt>
                <c:pt idx="24">
                  <c:v>37.019573359440272</c:v>
                </c:pt>
                <c:pt idx="25">
                  <c:v>34.654364484535506</c:v>
                </c:pt>
                <c:pt idx="26">
                  <c:v>37.123435045264479</c:v>
                </c:pt>
                <c:pt idx="27">
                  <c:v>32.335956826652541</c:v>
                </c:pt>
                <c:pt idx="28">
                  <c:v>25.402956890260413</c:v>
                </c:pt>
                <c:pt idx="29">
                  <c:v>27.046444640359553</c:v>
                </c:pt>
                <c:pt idx="30">
                  <c:v>28.109919723385325</c:v>
                </c:pt>
                <c:pt idx="31">
                  <c:v>34.912579271809889</c:v>
                </c:pt>
                <c:pt idx="32">
                  <c:v>36.031712076393305</c:v>
                </c:pt>
                <c:pt idx="33">
                  <c:v>30.883873812665549</c:v>
                </c:pt>
                <c:pt idx="34">
                  <c:v>26.381673146570748</c:v>
                </c:pt>
                <c:pt idx="35">
                  <c:v>23.299520478229205</c:v>
                </c:pt>
                <c:pt idx="36">
                  <c:v>26.777790449257139</c:v>
                </c:pt>
                <c:pt idx="37">
                  <c:v>29.487930833113396</c:v>
                </c:pt>
                <c:pt idx="38">
                  <c:v>43.823380055068867</c:v>
                </c:pt>
                <c:pt idx="39">
                  <c:v>70.796668565224181</c:v>
                </c:pt>
                <c:pt idx="40">
                  <c:v>72.617471899482581</c:v>
                </c:pt>
                <c:pt idx="41">
                  <c:v>60.729858828050297</c:v>
                </c:pt>
                <c:pt idx="42">
                  <c:v>70.50670239272705</c:v>
                </c:pt>
                <c:pt idx="43">
                  <c:v>80.186754157963748</c:v>
                </c:pt>
                <c:pt idx="44">
                  <c:v>65.007398387251186</c:v>
                </c:pt>
                <c:pt idx="45">
                  <c:v>117.44476608074015</c:v>
                </c:pt>
                <c:pt idx="46">
                  <c:v>82.715912645114429</c:v>
                </c:pt>
                <c:pt idx="47">
                  <c:v>83.350452074261682</c:v>
                </c:pt>
                <c:pt idx="48">
                  <c:v>79.804207161801244</c:v>
                </c:pt>
                <c:pt idx="49">
                  <c:v>90.542217826411957</c:v>
                </c:pt>
                <c:pt idx="50">
                  <c:v>79.056898160774068</c:v>
                </c:pt>
                <c:pt idx="51">
                  <c:v>96.682924484056599</c:v>
                </c:pt>
                <c:pt idx="52">
                  <c:v>99.878240171089146</c:v>
                </c:pt>
                <c:pt idx="53">
                  <c:v>87.137537421894152</c:v>
                </c:pt>
                <c:pt idx="54">
                  <c:v>89.547147078059723</c:v>
                </c:pt>
                <c:pt idx="55">
                  <c:v>89.893506160311205</c:v>
                </c:pt>
                <c:pt idx="56">
                  <c:v>88.874883431740713</c:v>
                </c:pt>
                <c:pt idx="57">
                  <c:v>92.31564245711202</c:v>
                </c:pt>
                <c:pt idx="58">
                  <c:v>82.513876421312034</c:v>
                </c:pt>
                <c:pt idx="59">
                  <c:v>97.719607210968931</c:v>
                </c:pt>
                <c:pt idx="60">
                  <c:v>85.005678867311786</c:v>
                </c:pt>
                <c:pt idx="61">
                  <c:v>112.74249753203787</c:v>
                </c:pt>
                <c:pt idx="62">
                  <c:v>75.275796758774931</c:v>
                </c:pt>
                <c:pt idx="63">
                  <c:v>103.26138081779985</c:v>
                </c:pt>
                <c:pt idx="64">
                  <c:v>49.488648555482271</c:v>
                </c:pt>
                <c:pt idx="65">
                  <c:v>35.763440570467438</c:v>
                </c:pt>
                <c:pt idx="66">
                  <c:v>59.077906875529258</c:v>
                </c:pt>
                <c:pt idx="67">
                  <c:v>35.454761139096604</c:v>
                </c:pt>
                <c:pt idx="68">
                  <c:v>38.251911527351041</c:v>
                </c:pt>
                <c:pt idx="69">
                  <c:v>32.318793087838642</c:v>
                </c:pt>
                <c:pt idx="70">
                  <c:v>29.596575412485009</c:v>
                </c:pt>
                <c:pt idx="71">
                  <c:v>42.858349830867532</c:v>
                </c:pt>
                <c:pt idx="72">
                  <c:v>44.39005192398897</c:v>
                </c:pt>
                <c:pt idx="73">
                  <c:v>44.693327442941623</c:v>
                </c:pt>
                <c:pt idx="74">
                  <c:v>41.229201064604496</c:v>
                </c:pt>
                <c:pt idx="75">
                  <c:v>41.747426355321039</c:v>
                </c:pt>
                <c:pt idx="76">
                  <c:v>35.887456659413061</c:v>
                </c:pt>
                <c:pt idx="77">
                  <c:v>30.701605099942228</c:v>
                </c:pt>
                <c:pt idx="78">
                  <c:v>30.848743006070123</c:v>
                </c:pt>
                <c:pt idx="79">
                  <c:v>26.378887033491857</c:v>
                </c:pt>
                <c:pt idx="80">
                  <c:v>21.342018970516321</c:v>
                </c:pt>
                <c:pt idx="81">
                  <c:v>25.020244044210123</c:v>
                </c:pt>
                <c:pt idx="82">
                  <c:v>27.558423321656306</c:v>
                </c:pt>
                <c:pt idx="83">
                  <c:v>35.226776075311612</c:v>
                </c:pt>
                <c:pt idx="84">
                  <c:v>37.544376626515167</c:v>
                </c:pt>
                <c:pt idx="85">
                  <c:v>34.517732256074609</c:v>
                </c:pt>
                <c:pt idx="86">
                  <c:v>33.681169335372552</c:v>
                </c:pt>
                <c:pt idx="87">
                  <c:v>29.923736490685577</c:v>
                </c:pt>
                <c:pt idx="88">
                  <c:v>34.097964167278036</c:v>
                </c:pt>
                <c:pt idx="89">
                  <c:v>37.375649345052615</c:v>
                </c:pt>
                <c:pt idx="90">
                  <c:v>46.100940482527001</c:v>
                </c:pt>
                <c:pt idx="91">
                  <c:v>65.980367904640772</c:v>
                </c:pt>
                <c:pt idx="92">
                  <c:v>60.70435979042017</c:v>
                </c:pt>
                <c:pt idx="93">
                  <c:v>47.732146175036689</c:v>
                </c:pt>
                <c:pt idx="94">
                  <c:v>59.012198148731052</c:v>
                </c:pt>
                <c:pt idx="95">
                  <c:v>68.682862617653228</c:v>
                </c:pt>
                <c:pt idx="96">
                  <c:v>56.364798135798871</c:v>
                </c:pt>
                <c:pt idx="97">
                  <c:v>106.05764950681379</c:v>
                </c:pt>
                <c:pt idx="98">
                  <c:v>44.981009446246446</c:v>
                </c:pt>
                <c:pt idx="99">
                  <c:v>48.046862386148788</c:v>
                </c:pt>
                <c:pt idx="100">
                  <c:v>43.323956448345513</c:v>
                </c:pt>
                <c:pt idx="101">
                  <c:v>51.738607895169963</c:v>
                </c:pt>
                <c:pt idx="102">
                  <c:v>45.246891519923871</c:v>
                </c:pt>
                <c:pt idx="103">
                  <c:v>65.747014291626812</c:v>
                </c:pt>
                <c:pt idx="104">
                  <c:v>64.863036925571649</c:v>
                </c:pt>
                <c:pt idx="105">
                  <c:v>41.706963131616973</c:v>
                </c:pt>
                <c:pt idx="106">
                  <c:v>43.731780947654926</c:v>
                </c:pt>
                <c:pt idx="107">
                  <c:v>45.01806188414573</c:v>
                </c:pt>
                <c:pt idx="108">
                  <c:v>46.09793700707008</c:v>
                </c:pt>
                <c:pt idx="109">
                  <c:v>51.202304898267101</c:v>
                </c:pt>
                <c:pt idx="110">
                  <c:v>49.957111393840506</c:v>
                </c:pt>
                <c:pt idx="111">
                  <c:v>65.285840586996912</c:v>
                </c:pt>
                <c:pt idx="112">
                  <c:v>66.65547182784772</c:v>
                </c:pt>
                <c:pt idx="113">
                  <c:v>103.50620469693254</c:v>
                </c:pt>
                <c:pt idx="114">
                  <c:v>68.231983654546511</c:v>
                </c:pt>
                <c:pt idx="115">
                  <c:v>104.10464074720117</c:v>
                </c:pt>
                <c:pt idx="116">
                  <c:v>59.273073898365574</c:v>
                </c:pt>
                <c:pt idx="117">
                  <c:v>48.66294414737478</c:v>
                </c:pt>
                <c:pt idx="118">
                  <c:v>79.545607878026402</c:v>
                </c:pt>
                <c:pt idx="119">
                  <c:v>55.423318307913142</c:v>
                </c:pt>
                <c:pt idx="120">
                  <c:v>60.988270775954135</c:v>
                </c:pt>
                <c:pt idx="121">
                  <c:v>58.573533907714449</c:v>
                </c:pt>
                <c:pt idx="122">
                  <c:v>55.545073351632496</c:v>
                </c:pt>
                <c:pt idx="123">
                  <c:v>62.473939977207571</c:v>
                </c:pt>
                <c:pt idx="124">
                  <c:v>59.442620073748891</c:v>
                </c:pt>
                <c:pt idx="125">
                  <c:v>62.039002119512261</c:v>
                </c:pt>
                <c:pt idx="126">
                  <c:v>56.390166895382464</c:v>
                </c:pt>
                <c:pt idx="127">
                  <c:v>60.930565674893536</c:v>
                </c:pt>
                <c:pt idx="128">
                  <c:v>50.838982438932426</c:v>
                </c:pt>
                <c:pt idx="129">
                  <c:v>49.843826888198237</c:v>
                </c:pt>
                <c:pt idx="130">
                  <c:v>54.194711097380548</c:v>
                </c:pt>
                <c:pt idx="131">
                  <c:v>51.211300671667125</c:v>
                </c:pt>
                <c:pt idx="132">
                  <c:v>41.239479379080706</c:v>
                </c:pt>
                <c:pt idx="133">
                  <c:v>36.56397911504925</c:v>
                </c:pt>
                <c:pt idx="134">
                  <c:v>38.058710892992906</c:v>
                </c:pt>
                <c:pt idx="135">
                  <c:v>44.577269196481311</c:v>
                </c:pt>
                <c:pt idx="136">
                  <c:v>47.668589832725225</c:v>
                </c:pt>
                <c:pt idx="137">
                  <c:v>45.321520567110561</c:v>
                </c:pt>
                <c:pt idx="138">
                  <c:v>41.657213805636523</c:v>
                </c:pt>
                <c:pt idx="139">
                  <c:v>36.969901982154695</c:v>
                </c:pt>
                <c:pt idx="140">
                  <c:v>42.655111961650285</c:v>
                </c:pt>
                <c:pt idx="141">
                  <c:v>45.751479185275947</c:v>
                </c:pt>
                <c:pt idx="142">
                  <c:v>58.476796700965153</c:v>
                </c:pt>
                <c:pt idx="143">
                  <c:v>88.591899929060247</c:v>
                </c:pt>
                <c:pt idx="144">
                  <c:v>92.604262673424728</c:v>
                </c:pt>
                <c:pt idx="145">
                  <c:v>88.008200357846761</c:v>
                </c:pt>
                <c:pt idx="146">
                  <c:v>94.102772154572989</c:v>
                </c:pt>
                <c:pt idx="147">
                  <c:v>106.17120301286326</c:v>
                </c:pt>
                <c:pt idx="148">
                  <c:v>88.852352138736279</c:v>
                </c:pt>
                <c:pt idx="149">
                  <c:v>138.31417613228541</c:v>
                </c:pt>
                <c:pt idx="150">
                  <c:v>82.875166863228472</c:v>
                </c:pt>
                <c:pt idx="151">
                  <c:v>90.542061041206466</c:v>
                </c:pt>
                <c:pt idx="152">
                  <c:v>84.911462788175129</c:v>
                </c:pt>
                <c:pt idx="153">
                  <c:v>92.152028543706564</c:v>
                </c:pt>
                <c:pt idx="154">
                  <c:v>86.023349878347162</c:v>
                </c:pt>
                <c:pt idx="155">
                  <c:v>97.82337767190667</c:v>
                </c:pt>
                <c:pt idx="156">
                  <c:v>96.455125737533848</c:v>
                </c:pt>
                <c:pt idx="157">
                  <c:v>71.375304832553155</c:v>
                </c:pt>
                <c:pt idx="158">
                  <c:v>69.385994531021623</c:v>
                </c:pt>
                <c:pt idx="159">
                  <c:v>69.882341196482415</c:v>
                </c:pt>
                <c:pt idx="160">
                  <c:v>68.881186118969595</c:v>
                </c:pt>
                <c:pt idx="161">
                  <c:v>69.719899774877973</c:v>
                </c:pt>
                <c:pt idx="162">
                  <c:v>65.16935369140981</c:v>
                </c:pt>
                <c:pt idx="163">
                  <c:v>78.68755442221368</c:v>
                </c:pt>
                <c:pt idx="164">
                  <c:v>66.572554024122965</c:v>
                </c:pt>
                <c:pt idx="165">
                  <c:v>97.053903935693128</c:v>
                </c:pt>
                <c:pt idx="166">
                  <c:v>83.501988150511636</c:v>
                </c:pt>
                <c:pt idx="167">
                  <c:v>112.75191262079151</c:v>
                </c:pt>
                <c:pt idx="168">
                  <c:v>62.478869087612708</c:v>
                </c:pt>
                <c:pt idx="169">
                  <c:v>50.885065890560256</c:v>
                </c:pt>
                <c:pt idx="170">
                  <c:v>73.299441435831426</c:v>
                </c:pt>
                <c:pt idx="171">
                  <c:v>41.655127982256381</c:v>
                </c:pt>
                <c:pt idx="172">
                  <c:v>45.857180706807135</c:v>
                </c:pt>
                <c:pt idx="173">
                  <c:v>38.400184266315172</c:v>
                </c:pt>
                <c:pt idx="174">
                  <c:v>35.286293884276375</c:v>
                </c:pt>
                <c:pt idx="175">
                  <c:v>46.631790486456808</c:v>
                </c:pt>
                <c:pt idx="176">
                  <c:v>43.569968340738143</c:v>
                </c:pt>
                <c:pt idx="177">
                  <c:v>47.284569134827528</c:v>
                </c:pt>
                <c:pt idx="178">
                  <c:v>43.855670467524398</c:v>
                </c:pt>
                <c:pt idx="179">
                  <c:v>50.621220429442246</c:v>
                </c:pt>
                <c:pt idx="180">
                  <c:v>38.709199853860042</c:v>
                </c:pt>
                <c:pt idx="181">
                  <c:v>36.252982992368302</c:v>
                </c:pt>
                <c:pt idx="182">
                  <c:v>39.406170627794701</c:v>
                </c:pt>
                <c:pt idx="183">
                  <c:v>36.11105783057824</c:v>
                </c:pt>
                <c:pt idx="184">
                  <c:v>31.402195315574552</c:v>
                </c:pt>
                <c:pt idx="185">
                  <c:v>35.182534663668122</c:v>
                </c:pt>
                <c:pt idx="186">
                  <c:v>37.171395166100261</c:v>
                </c:pt>
                <c:pt idx="187">
                  <c:v>44.097595629883124</c:v>
                </c:pt>
                <c:pt idx="188">
                  <c:v>48.375908689805108</c:v>
                </c:pt>
                <c:pt idx="189">
                  <c:v>46.236122177442027</c:v>
                </c:pt>
                <c:pt idx="190">
                  <c:v>43.840704780342115</c:v>
                </c:pt>
                <c:pt idx="191">
                  <c:v>38.916745942939983</c:v>
                </c:pt>
                <c:pt idx="192">
                  <c:v>43.879482640323737</c:v>
                </c:pt>
                <c:pt idx="193">
                  <c:v>48.166280527911397</c:v>
                </c:pt>
                <c:pt idx="194">
                  <c:v>57.597386534264515</c:v>
                </c:pt>
                <c:pt idx="195">
                  <c:v>81.77742089801059</c:v>
                </c:pt>
                <c:pt idx="196">
                  <c:v>84.582823602907851</c:v>
                </c:pt>
                <c:pt idx="197">
                  <c:v>79.023199449532115</c:v>
                </c:pt>
                <c:pt idx="198">
                  <c:v>95.381981590781749</c:v>
                </c:pt>
                <c:pt idx="199">
                  <c:v>111.28296537056039</c:v>
                </c:pt>
                <c:pt idx="200">
                  <c:v>115.08135983250743</c:v>
                </c:pt>
                <c:pt idx="201">
                  <c:v>151.06159066878064</c:v>
                </c:pt>
                <c:pt idx="202">
                  <c:v>93.398362629581982</c:v>
                </c:pt>
                <c:pt idx="203">
                  <c:v>87.992804906299313</c:v>
                </c:pt>
                <c:pt idx="204">
                  <c:v>80.209139776075858</c:v>
                </c:pt>
                <c:pt idx="205">
                  <c:v>88.615318186385878</c:v>
                </c:pt>
                <c:pt idx="206">
                  <c:v>80.416249233685932</c:v>
                </c:pt>
                <c:pt idx="207">
                  <c:v>96.390806822560563</c:v>
                </c:pt>
                <c:pt idx="208">
                  <c:v>96.20836141219786</c:v>
                </c:pt>
                <c:pt idx="209">
                  <c:v>72.373573277021165</c:v>
                </c:pt>
                <c:pt idx="210">
                  <c:v>85.67845957802561</c:v>
                </c:pt>
                <c:pt idx="211">
                  <c:v>89.634890334373722</c:v>
                </c:pt>
                <c:pt idx="212">
                  <c:v>84.18102239760519</c:v>
                </c:pt>
                <c:pt idx="213">
                  <c:v>95.710002109013047</c:v>
                </c:pt>
                <c:pt idx="214">
                  <c:v>84.762316007851737</c:v>
                </c:pt>
                <c:pt idx="215">
                  <c:v>94.863627685586181</c:v>
                </c:pt>
                <c:pt idx="216">
                  <c:v>78.101302415304502</c:v>
                </c:pt>
                <c:pt idx="217">
                  <c:v>111.37536318117802</c:v>
                </c:pt>
                <c:pt idx="218">
                  <c:v>73.979382279363179</c:v>
                </c:pt>
                <c:pt idx="219">
                  <c:v>99.357679354959146</c:v>
                </c:pt>
                <c:pt idx="220">
                  <c:v>46.199130457289797</c:v>
                </c:pt>
                <c:pt idx="221">
                  <c:v>44.849795786806993</c:v>
                </c:pt>
                <c:pt idx="222">
                  <c:v>67.411797259768861</c:v>
                </c:pt>
                <c:pt idx="223">
                  <c:v>30.289906681023233</c:v>
                </c:pt>
                <c:pt idx="224">
                  <c:v>35.240397491236145</c:v>
                </c:pt>
                <c:pt idx="225">
                  <c:v>26.843446981251454</c:v>
                </c:pt>
                <c:pt idx="226">
                  <c:v>23.201887295418125</c:v>
                </c:pt>
                <c:pt idx="227">
                  <c:v>33.843311967619378</c:v>
                </c:pt>
                <c:pt idx="228">
                  <c:v>31.465470556075381</c:v>
                </c:pt>
                <c:pt idx="229">
                  <c:v>34.026188109476649</c:v>
                </c:pt>
                <c:pt idx="230">
                  <c:v>30.464601225727279</c:v>
                </c:pt>
                <c:pt idx="231">
                  <c:v>38.349571907252162</c:v>
                </c:pt>
                <c:pt idx="232">
                  <c:v>26.219277361073672</c:v>
                </c:pt>
                <c:pt idx="233">
                  <c:v>23.138917642769158</c:v>
                </c:pt>
                <c:pt idx="234">
                  <c:v>26.137980533034188</c:v>
                </c:pt>
                <c:pt idx="235">
                  <c:v>79.426569813031904</c:v>
                </c:pt>
                <c:pt idx="236">
                  <c:v>113.11880520536897</c:v>
                </c:pt>
                <c:pt idx="237">
                  <c:v>92.94809594394215</c:v>
                </c:pt>
                <c:pt idx="238">
                  <c:v>78.156931753137584</c:v>
                </c:pt>
                <c:pt idx="239">
                  <c:v>74.081911850534979</c:v>
                </c:pt>
                <c:pt idx="240">
                  <c:v>65.570288166413235</c:v>
                </c:pt>
                <c:pt idx="241">
                  <c:v>51.209760178816005</c:v>
                </c:pt>
                <c:pt idx="242">
                  <c:v>55.850202980591249</c:v>
                </c:pt>
                <c:pt idx="243">
                  <c:v>44.815471985994066</c:v>
                </c:pt>
                <c:pt idx="244">
                  <c:v>42.536466924564181</c:v>
                </c:pt>
                <c:pt idx="245">
                  <c:v>41.726465560032352</c:v>
                </c:pt>
                <c:pt idx="246">
                  <c:v>48.982157349456969</c:v>
                </c:pt>
                <c:pt idx="247">
                  <c:v>67.503112177393419</c:v>
                </c:pt>
                <c:pt idx="248">
                  <c:v>61.596687333606226</c:v>
                </c:pt>
                <c:pt idx="249">
                  <c:v>47.207691271506825</c:v>
                </c:pt>
                <c:pt idx="250">
                  <c:v>61.201484270525896</c:v>
                </c:pt>
                <c:pt idx="251">
                  <c:v>76.810902551706235</c:v>
                </c:pt>
                <c:pt idx="252">
                  <c:v>70.69804328679102</c:v>
                </c:pt>
                <c:pt idx="253">
                  <c:v>133.97777803902082</c:v>
                </c:pt>
                <c:pt idx="254">
                  <c:v>66.237269601928105</c:v>
                </c:pt>
                <c:pt idx="255">
                  <c:v>68.774015046986946</c:v>
                </c:pt>
                <c:pt idx="256">
                  <c:v>54.540491265611678</c:v>
                </c:pt>
                <c:pt idx="257">
                  <c:v>65.522361096355738</c:v>
                </c:pt>
                <c:pt idx="258">
                  <c:v>53.435501445153484</c:v>
                </c:pt>
                <c:pt idx="259">
                  <c:v>66.699354789137288</c:v>
                </c:pt>
                <c:pt idx="260">
                  <c:v>74.836884276936672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6350"/>
          </c:spPr>
          <c:marker>
            <c:symbol val="none"/>
          </c:marker>
          <c:xVal>
            <c:numRef>
              <c:f>HoltWinterNoTrendOutput1!$B$31:$B$291</c:f>
              <c:numCache>
                <c:formatCode>m/d/yyyy</c:formatCode>
                <c:ptCount val="261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  <c:pt idx="130">
                  <c:v>41819</c:v>
                </c:pt>
                <c:pt idx="131">
                  <c:v>41826</c:v>
                </c:pt>
                <c:pt idx="132">
                  <c:v>41833</c:v>
                </c:pt>
                <c:pt idx="133">
                  <c:v>41840</c:v>
                </c:pt>
                <c:pt idx="134">
                  <c:v>41847</c:v>
                </c:pt>
                <c:pt idx="135">
                  <c:v>41854</c:v>
                </c:pt>
                <c:pt idx="136">
                  <c:v>41861</c:v>
                </c:pt>
                <c:pt idx="137">
                  <c:v>41868</c:v>
                </c:pt>
                <c:pt idx="138">
                  <c:v>41875</c:v>
                </c:pt>
                <c:pt idx="139">
                  <c:v>41882</c:v>
                </c:pt>
                <c:pt idx="140">
                  <c:v>41889</c:v>
                </c:pt>
                <c:pt idx="141">
                  <c:v>41896</c:v>
                </c:pt>
                <c:pt idx="142">
                  <c:v>41903</c:v>
                </c:pt>
                <c:pt idx="143">
                  <c:v>41910</c:v>
                </c:pt>
                <c:pt idx="144">
                  <c:v>41917</c:v>
                </c:pt>
                <c:pt idx="145">
                  <c:v>41924</c:v>
                </c:pt>
                <c:pt idx="146">
                  <c:v>41931</c:v>
                </c:pt>
                <c:pt idx="147">
                  <c:v>41938</c:v>
                </c:pt>
                <c:pt idx="148">
                  <c:v>41945</c:v>
                </c:pt>
                <c:pt idx="149">
                  <c:v>41952</c:v>
                </c:pt>
                <c:pt idx="150">
                  <c:v>41959</c:v>
                </c:pt>
                <c:pt idx="151">
                  <c:v>41966</c:v>
                </c:pt>
                <c:pt idx="152">
                  <c:v>41973</c:v>
                </c:pt>
                <c:pt idx="153">
                  <c:v>41980</c:v>
                </c:pt>
                <c:pt idx="154">
                  <c:v>41987</c:v>
                </c:pt>
                <c:pt idx="155">
                  <c:v>41994</c:v>
                </c:pt>
                <c:pt idx="156">
                  <c:v>42001</c:v>
                </c:pt>
                <c:pt idx="157">
                  <c:v>42008</c:v>
                </c:pt>
                <c:pt idx="158">
                  <c:v>42015</c:v>
                </c:pt>
                <c:pt idx="159">
                  <c:v>42022</c:v>
                </c:pt>
                <c:pt idx="160">
                  <c:v>42029</c:v>
                </c:pt>
                <c:pt idx="161">
                  <c:v>42036</c:v>
                </c:pt>
                <c:pt idx="162">
                  <c:v>42043</c:v>
                </c:pt>
                <c:pt idx="163">
                  <c:v>42050</c:v>
                </c:pt>
                <c:pt idx="164">
                  <c:v>42057</c:v>
                </c:pt>
                <c:pt idx="165">
                  <c:v>42064</c:v>
                </c:pt>
                <c:pt idx="166">
                  <c:v>42071</c:v>
                </c:pt>
                <c:pt idx="167">
                  <c:v>42078</c:v>
                </c:pt>
                <c:pt idx="168">
                  <c:v>42085</c:v>
                </c:pt>
                <c:pt idx="169">
                  <c:v>42092</c:v>
                </c:pt>
                <c:pt idx="170">
                  <c:v>42099</c:v>
                </c:pt>
                <c:pt idx="171">
                  <c:v>42106</c:v>
                </c:pt>
                <c:pt idx="172">
                  <c:v>42113</c:v>
                </c:pt>
                <c:pt idx="173">
                  <c:v>42120</c:v>
                </c:pt>
                <c:pt idx="174">
                  <c:v>42127</c:v>
                </c:pt>
                <c:pt idx="175">
                  <c:v>42134</c:v>
                </c:pt>
                <c:pt idx="176">
                  <c:v>42141</c:v>
                </c:pt>
                <c:pt idx="177">
                  <c:v>42148</c:v>
                </c:pt>
                <c:pt idx="178">
                  <c:v>42155</c:v>
                </c:pt>
                <c:pt idx="179">
                  <c:v>42162</c:v>
                </c:pt>
                <c:pt idx="180">
                  <c:v>42169</c:v>
                </c:pt>
                <c:pt idx="181">
                  <c:v>42176</c:v>
                </c:pt>
                <c:pt idx="182">
                  <c:v>42183</c:v>
                </c:pt>
                <c:pt idx="183">
                  <c:v>42190</c:v>
                </c:pt>
                <c:pt idx="184">
                  <c:v>42197</c:v>
                </c:pt>
                <c:pt idx="185">
                  <c:v>42204</c:v>
                </c:pt>
                <c:pt idx="186">
                  <c:v>42211</c:v>
                </c:pt>
                <c:pt idx="187">
                  <c:v>42218</c:v>
                </c:pt>
                <c:pt idx="188">
                  <c:v>42225</c:v>
                </c:pt>
                <c:pt idx="189">
                  <c:v>42232</c:v>
                </c:pt>
                <c:pt idx="190">
                  <c:v>42239</c:v>
                </c:pt>
                <c:pt idx="191">
                  <c:v>42246</c:v>
                </c:pt>
                <c:pt idx="192">
                  <c:v>42253</c:v>
                </c:pt>
                <c:pt idx="193">
                  <c:v>42260</c:v>
                </c:pt>
                <c:pt idx="194">
                  <c:v>42267</c:v>
                </c:pt>
                <c:pt idx="195">
                  <c:v>42274</c:v>
                </c:pt>
                <c:pt idx="196">
                  <c:v>42281</c:v>
                </c:pt>
                <c:pt idx="197">
                  <c:v>42288</c:v>
                </c:pt>
                <c:pt idx="198">
                  <c:v>42295</c:v>
                </c:pt>
                <c:pt idx="199">
                  <c:v>42302</c:v>
                </c:pt>
                <c:pt idx="200">
                  <c:v>42309</c:v>
                </c:pt>
                <c:pt idx="201">
                  <c:v>42316</c:v>
                </c:pt>
                <c:pt idx="202">
                  <c:v>42323</c:v>
                </c:pt>
                <c:pt idx="203">
                  <c:v>42330</c:v>
                </c:pt>
                <c:pt idx="204">
                  <c:v>42337</c:v>
                </c:pt>
                <c:pt idx="205">
                  <c:v>42344</c:v>
                </c:pt>
                <c:pt idx="206">
                  <c:v>42351</c:v>
                </c:pt>
                <c:pt idx="207">
                  <c:v>42358</c:v>
                </c:pt>
                <c:pt idx="208">
                  <c:v>42365</c:v>
                </c:pt>
                <c:pt idx="209">
                  <c:v>42372</c:v>
                </c:pt>
                <c:pt idx="210">
                  <c:v>42379</c:v>
                </c:pt>
                <c:pt idx="211">
                  <c:v>42386</c:v>
                </c:pt>
                <c:pt idx="212">
                  <c:v>42393</c:v>
                </c:pt>
                <c:pt idx="213">
                  <c:v>42400</c:v>
                </c:pt>
                <c:pt idx="214">
                  <c:v>42407</c:v>
                </c:pt>
                <c:pt idx="215">
                  <c:v>42414</c:v>
                </c:pt>
                <c:pt idx="216">
                  <c:v>42421</c:v>
                </c:pt>
                <c:pt idx="217">
                  <c:v>42428</c:v>
                </c:pt>
                <c:pt idx="218">
                  <c:v>42435</c:v>
                </c:pt>
                <c:pt idx="219">
                  <c:v>42442</c:v>
                </c:pt>
                <c:pt idx="220">
                  <c:v>42449</c:v>
                </c:pt>
                <c:pt idx="221">
                  <c:v>42456</c:v>
                </c:pt>
                <c:pt idx="222">
                  <c:v>42463</c:v>
                </c:pt>
                <c:pt idx="223">
                  <c:v>42470</c:v>
                </c:pt>
                <c:pt idx="224">
                  <c:v>42477</c:v>
                </c:pt>
                <c:pt idx="225">
                  <c:v>42484</c:v>
                </c:pt>
                <c:pt idx="226">
                  <c:v>42491</c:v>
                </c:pt>
                <c:pt idx="227">
                  <c:v>42498</c:v>
                </c:pt>
                <c:pt idx="228">
                  <c:v>42505</c:v>
                </c:pt>
                <c:pt idx="229">
                  <c:v>42512</c:v>
                </c:pt>
                <c:pt idx="230">
                  <c:v>42519</c:v>
                </c:pt>
                <c:pt idx="231">
                  <c:v>42526</c:v>
                </c:pt>
                <c:pt idx="232">
                  <c:v>42533</c:v>
                </c:pt>
                <c:pt idx="233">
                  <c:v>42540</c:v>
                </c:pt>
                <c:pt idx="234">
                  <c:v>42547</c:v>
                </c:pt>
                <c:pt idx="235">
                  <c:v>42554</c:v>
                </c:pt>
                <c:pt idx="236">
                  <c:v>42561</c:v>
                </c:pt>
                <c:pt idx="237">
                  <c:v>42568</c:v>
                </c:pt>
                <c:pt idx="238">
                  <c:v>42575</c:v>
                </c:pt>
                <c:pt idx="239">
                  <c:v>42582</c:v>
                </c:pt>
                <c:pt idx="240">
                  <c:v>42589</c:v>
                </c:pt>
                <c:pt idx="241">
                  <c:v>42596</c:v>
                </c:pt>
                <c:pt idx="242">
                  <c:v>42603</c:v>
                </c:pt>
                <c:pt idx="243">
                  <c:v>42610</c:v>
                </c:pt>
                <c:pt idx="244">
                  <c:v>42617</c:v>
                </c:pt>
                <c:pt idx="245">
                  <c:v>42624</c:v>
                </c:pt>
                <c:pt idx="246">
                  <c:v>42631</c:v>
                </c:pt>
                <c:pt idx="247">
                  <c:v>42638</c:v>
                </c:pt>
                <c:pt idx="248">
                  <c:v>42645</c:v>
                </c:pt>
                <c:pt idx="249">
                  <c:v>42652</c:v>
                </c:pt>
                <c:pt idx="250">
                  <c:v>42659</c:v>
                </c:pt>
                <c:pt idx="251">
                  <c:v>42666</c:v>
                </c:pt>
                <c:pt idx="252">
                  <c:v>42673</c:v>
                </c:pt>
                <c:pt idx="253">
                  <c:v>42680</c:v>
                </c:pt>
                <c:pt idx="254">
                  <c:v>42687</c:v>
                </c:pt>
                <c:pt idx="255">
                  <c:v>42694</c:v>
                </c:pt>
                <c:pt idx="256">
                  <c:v>42701</c:v>
                </c:pt>
                <c:pt idx="257">
                  <c:v>42708</c:v>
                </c:pt>
                <c:pt idx="258">
                  <c:v>42715</c:v>
                </c:pt>
                <c:pt idx="259">
                  <c:v>42722</c:v>
                </c:pt>
                <c:pt idx="260">
                  <c:v>42729</c:v>
                </c:pt>
              </c:numCache>
            </c:numRef>
          </c:xVal>
          <c:yVal>
            <c:numRef>
              <c:f>HoltWinterNoTrendOutput1!$C$31:$C$291</c:f>
              <c:numCache>
                <c:formatCode>General</c:formatCode>
                <c:ptCount val="261"/>
                <c:pt idx="0">
                  <c:v>81.38</c:v>
                </c:pt>
                <c:pt idx="1">
                  <c:v>58.2</c:v>
                </c:pt>
                <c:pt idx="2">
                  <c:v>64.92</c:v>
                </c:pt>
                <c:pt idx="3">
                  <c:v>68.45</c:v>
                </c:pt>
                <c:pt idx="4">
                  <c:v>76.38</c:v>
                </c:pt>
                <c:pt idx="5">
                  <c:v>89.36</c:v>
                </c:pt>
                <c:pt idx="6">
                  <c:v>79.13</c:v>
                </c:pt>
                <c:pt idx="7">
                  <c:v>97.3</c:v>
                </c:pt>
                <c:pt idx="8">
                  <c:v>88.31</c:v>
                </c:pt>
                <c:pt idx="9">
                  <c:v>65.900000000000006</c:v>
                </c:pt>
                <c:pt idx="10">
                  <c:v>86</c:v>
                </c:pt>
                <c:pt idx="11">
                  <c:v>192.61</c:v>
                </c:pt>
                <c:pt idx="12">
                  <c:v>91.4</c:v>
                </c:pt>
                <c:pt idx="13">
                  <c:v>54.17</c:v>
                </c:pt>
                <c:pt idx="14">
                  <c:v>54.64</c:v>
                </c:pt>
                <c:pt idx="15">
                  <c:v>56.52</c:v>
                </c:pt>
                <c:pt idx="16">
                  <c:v>41.48</c:v>
                </c:pt>
                <c:pt idx="17">
                  <c:v>45.28</c:v>
                </c:pt>
                <c:pt idx="18">
                  <c:v>41.98</c:v>
                </c:pt>
                <c:pt idx="19">
                  <c:v>46.78</c:v>
                </c:pt>
                <c:pt idx="20">
                  <c:v>54.47</c:v>
                </c:pt>
                <c:pt idx="21">
                  <c:v>40.74</c:v>
                </c:pt>
                <c:pt idx="22">
                  <c:v>46.44</c:v>
                </c:pt>
                <c:pt idx="23">
                  <c:v>43.21</c:v>
                </c:pt>
                <c:pt idx="24">
                  <c:v>41.12</c:v>
                </c:pt>
                <c:pt idx="25">
                  <c:v>36.909999999999997</c:v>
                </c:pt>
                <c:pt idx="26">
                  <c:v>34.76</c:v>
                </c:pt>
                <c:pt idx="27">
                  <c:v>33.229999999999997</c:v>
                </c:pt>
                <c:pt idx="28">
                  <c:v>30.73</c:v>
                </c:pt>
                <c:pt idx="29">
                  <c:v>26.19</c:v>
                </c:pt>
                <c:pt idx="30">
                  <c:v>28.75</c:v>
                </c:pt>
                <c:pt idx="31">
                  <c:v>27.81</c:v>
                </c:pt>
                <c:pt idx="32">
                  <c:v>26.71</c:v>
                </c:pt>
                <c:pt idx="33">
                  <c:v>23.77</c:v>
                </c:pt>
                <c:pt idx="34">
                  <c:v>31.46</c:v>
                </c:pt>
                <c:pt idx="35">
                  <c:v>19.829999999999998</c:v>
                </c:pt>
                <c:pt idx="36">
                  <c:v>24.24</c:v>
                </c:pt>
                <c:pt idx="37">
                  <c:v>42.13</c:v>
                </c:pt>
                <c:pt idx="38">
                  <c:v>48.42</c:v>
                </c:pt>
                <c:pt idx="39">
                  <c:v>67.8</c:v>
                </c:pt>
                <c:pt idx="40">
                  <c:v>52.93</c:v>
                </c:pt>
                <c:pt idx="41">
                  <c:v>52.65</c:v>
                </c:pt>
                <c:pt idx="42">
                  <c:v>56.17</c:v>
                </c:pt>
                <c:pt idx="43">
                  <c:v>52.83</c:v>
                </c:pt>
                <c:pt idx="44">
                  <c:v>86.06</c:v>
                </c:pt>
                <c:pt idx="45">
                  <c:v>181.94</c:v>
                </c:pt>
                <c:pt idx="46">
                  <c:v>79.67</c:v>
                </c:pt>
                <c:pt idx="47">
                  <c:v>91.81</c:v>
                </c:pt>
                <c:pt idx="48">
                  <c:v>89.93</c:v>
                </c:pt>
                <c:pt idx="49">
                  <c:v>75.099999999999994</c:v>
                </c:pt>
                <c:pt idx="50">
                  <c:v>85.1</c:v>
                </c:pt>
                <c:pt idx="51">
                  <c:v>107.51</c:v>
                </c:pt>
                <c:pt idx="52">
                  <c:v>135.24</c:v>
                </c:pt>
                <c:pt idx="53">
                  <c:v>102.11</c:v>
                </c:pt>
                <c:pt idx="54">
                  <c:v>91.87</c:v>
                </c:pt>
                <c:pt idx="55">
                  <c:v>88.65</c:v>
                </c:pt>
                <c:pt idx="56">
                  <c:v>88.84</c:v>
                </c:pt>
                <c:pt idx="57">
                  <c:v>67.22</c:v>
                </c:pt>
                <c:pt idx="58">
                  <c:v>83.95</c:v>
                </c:pt>
                <c:pt idx="59">
                  <c:v>70.67</c:v>
                </c:pt>
                <c:pt idx="60">
                  <c:v>65.78</c:v>
                </c:pt>
                <c:pt idx="61">
                  <c:v>83.22</c:v>
                </c:pt>
                <c:pt idx="62">
                  <c:v>59.23</c:v>
                </c:pt>
                <c:pt idx="63">
                  <c:v>50.05</c:v>
                </c:pt>
                <c:pt idx="64">
                  <c:v>45.7</c:v>
                </c:pt>
                <c:pt idx="65">
                  <c:v>40.57</c:v>
                </c:pt>
                <c:pt idx="66">
                  <c:v>83.85</c:v>
                </c:pt>
                <c:pt idx="67">
                  <c:v>36.450000000000003</c:v>
                </c:pt>
                <c:pt idx="68">
                  <c:v>45.92</c:v>
                </c:pt>
                <c:pt idx="69">
                  <c:v>39.74</c:v>
                </c:pt>
                <c:pt idx="70">
                  <c:v>47.36</c:v>
                </c:pt>
                <c:pt idx="71">
                  <c:v>59.53</c:v>
                </c:pt>
                <c:pt idx="72">
                  <c:v>36.090000000000003</c:v>
                </c:pt>
                <c:pt idx="73">
                  <c:v>52.43</c:v>
                </c:pt>
                <c:pt idx="74">
                  <c:v>27.77</c:v>
                </c:pt>
                <c:pt idx="75">
                  <c:v>58.99</c:v>
                </c:pt>
                <c:pt idx="76">
                  <c:v>27.67</c:v>
                </c:pt>
                <c:pt idx="77">
                  <c:v>22.84</c:v>
                </c:pt>
                <c:pt idx="78">
                  <c:v>29.85</c:v>
                </c:pt>
                <c:pt idx="79">
                  <c:v>35.53</c:v>
                </c:pt>
                <c:pt idx="80">
                  <c:v>35.61</c:v>
                </c:pt>
                <c:pt idx="81">
                  <c:v>30.6</c:v>
                </c:pt>
                <c:pt idx="82">
                  <c:v>32.04</c:v>
                </c:pt>
                <c:pt idx="83">
                  <c:v>33.380000000000003</c:v>
                </c:pt>
                <c:pt idx="84">
                  <c:v>37.479999999999997</c:v>
                </c:pt>
                <c:pt idx="85">
                  <c:v>43.34</c:v>
                </c:pt>
                <c:pt idx="86">
                  <c:v>35.869999999999997</c:v>
                </c:pt>
                <c:pt idx="87">
                  <c:v>29.49</c:v>
                </c:pt>
                <c:pt idx="88">
                  <c:v>33.93</c:v>
                </c:pt>
                <c:pt idx="89">
                  <c:v>25.55</c:v>
                </c:pt>
                <c:pt idx="90">
                  <c:v>19.739999999999998</c:v>
                </c:pt>
                <c:pt idx="91">
                  <c:v>32.08</c:v>
                </c:pt>
                <c:pt idx="92">
                  <c:v>36.19</c:v>
                </c:pt>
                <c:pt idx="93">
                  <c:v>46.27</c:v>
                </c:pt>
                <c:pt idx="94">
                  <c:v>44.73</c:v>
                </c:pt>
                <c:pt idx="95">
                  <c:v>53.48</c:v>
                </c:pt>
                <c:pt idx="96">
                  <c:v>65.099999999999994</c:v>
                </c:pt>
                <c:pt idx="97">
                  <c:v>55.86</c:v>
                </c:pt>
                <c:pt idx="98">
                  <c:v>52.48</c:v>
                </c:pt>
                <c:pt idx="99">
                  <c:v>51.35</c:v>
                </c:pt>
                <c:pt idx="100">
                  <c:v>43.48</c:v>
                </c:pt>
                <c:pt idx="101">
                  <c:v>57.97</c:v>
                </c:pt>
                <c:pt idx="102">
                  <c:v>63.82</c:v>
                </c:pt>
                <c:pt idx="103">
                  <c:v>58.56</c:v>
                </c:pt>
                <c:pt idx="104">
                  <c:v>54.84</c:v>
                </c:pt>
                <c:pt idx="105">
                  <c:v>55.09</c:v>
                </c:pt>
                <c:pt idx="106">
                  <c:v>50.19</c:v>
                </c:pt>
                <c:pt idx="107">
                  <c:v>52.94</c:v>
                </c:pt>
                <c:pt idx="108">
                  <c:v>53.52</c:v>
                </c:pt>
                <c:pt idx="109">
                  <c:v>63.32</c:v>
                </c:pt>
                <c:pt idx="110">
                  <c:v>52.14</c:v>
                </c:pt>
                <c:pt idx="111">
                  <c:v>99.75</c:v>
                </c:pt>
                <c:pt idx="112">
                  <c:v>87.35</c:v>
                </c:pt>
                <c:pt idx="113">
                  <c:v>83.47</c:v>
                </c:pt>
                <c:pt idx="114">
                  <c:v>86.94</c:v>
                </c:pt>
                <c:pt idx="115">
                  <c:v>89.62</c:v>
                </c:pt>
                <c:pt idx="116">
                  <c:v>69.040000000000006</c:v>
                </c:pt>
                <c:pt idx="117">
                  <c:v>86.41</c:v>
                </c:pt>
                <c:pt idx="118">
                  <c:v>102.31</c:v>
                </c:pt>
                <c:pt idx="119">
                  <c:v>68.47</c:v>
                </c:pt>
                <c:pt idx="120">
                  <c:v>84.04</c:v>
                </c:pt>
                <c:pt idx="121">
                  <c:v>64.58</c:v>
                </c:pt>
                <c:pt idx="122">
                  <c:v>45.63</c:v>
                </c:pt>
                <c:pt idx="123">
                  <c:v>59.38</c:v>
                </c:pt>
                <c:pt idx="124">
                  <c:v>61.05</c:v>
                </c:pt>
                <c:pt idx="125">
                  <c:v>60.38</c:v>
                </c:pt>
                <c:pt idx="126">
                  <c:v>60.29</c:v>
                </c:pt>
                <c:pt idx="127">
                  <c:v>59.86</c:v>
                </c:pt>
                <c:pt idx="128">
                  <c:v>60.94</c:v>
                </c:pt>
                <c:pt idx="129">
                  <c:v>60.31</c:v>
                </c:pt>
                <c:pt idx="130">
                  <c:v>59.62</c:v>
                </c:pt>
                <c:pt idx="131">
                  <c:v>38.75</c:v>
                </c:pt>
                <c:pt idx="132">
                  <c:v>19.05</c:v>
                </c:pt>
                <c:pt idx="133">
                  <c:v>37.590000000000003</c:v>
                </c:pt>
                <c:pt idx="134">
                  <c:v>37.56</c:v>
                </c:pt>
                <c:pt idx="135">
                  <c:v>46.1</c:v>
                </c:pt>
                <c:pt idx="136">
                  <c:v>50.51</c:v>
                </c:pt>
                <c:pt idx="137">
                  <c:v>41.83</c:v>
                </c:pt>
                <c:pt idx="138">
                  <c:v>39.799999999999997</c:v>
                </c:pt>
                <c:pt idx="139">
                  <c:v>43.14</c:v>
                </c:pt>
                <c:pt idx="140">
                  <c:v>41.78</c:v>
                </c:pt>
                <c:pt idx="141">
                  <c:v>51.52</c:v>
                </c:pt>
                <c:pt idx="142">
                  <c:v>76.92</c:v>
                </c:pt>
                <c:pt idx="143">
                  <c:v>95.23</c:v>
                </c:pt>
                <c:pt idx="144">
                  <c:v>104.54</c:v>
                </c:pt>
                <c:pt idx="145">
                  <c:v>63.97</c:v>
                </c:pt>
                <c:pt idx="146">
                  <c:v>90.31</c:v>
                </c:pt>
                <c:pt idx="147">
                  <c:v>68.930000000000007</c:v>
                </c:pt>
                <c:pt idx="148">
                  <c:v>97.01</c:v>
                </c:pt>
                <c:pt idx="149">
                  <c:v>112.34</c:v>
                </c:pt>
                <c:pt idx="150">
                  <c:v>110.52</c:v>
                </c:pt>
                <c:pt idx="151">
                  <c:v>89.9</c:v>
                </c:pt>
                <c:pt idx="152">
                  <c:v>79.89</c:v>
                </c:pt>
                <c:pt idx="153">
                  <c:v>99.88</c:v>
                </c:pt>
                <c:pt idx="154">
                  <c:v>66.75</c:v>
                </c:pt>
                <c:pt idx="155">
                  <c:v>88.54</c:v>
                </c:pt>
                <c:pt idx="156">
                  <c:v>77.849999999999994</c:v>
                </c:pt>
                <c:pt idx="157">
                  <c:v>67.260000000000005</c:v>
                </c:pt>
                <c:pt idx="158">
                  <c:v>72.38</c:v>
                </c:pt>
                <c:pt idx="159">
                  <c:v>68.709999999999994</c:v>
                </c:pt>
                <c:pt idx="160">
                  <c:v>57.62</c:v>
                </c:pt>
                <c:pt idx="161">
                  <c:v>67.459999999999994</c:v>
                </c:pt>
                <c:pt idx="162">
                  <c:v>59.2</c:v>
                </c:pt>
                <c:pt idx="163">
                  <c:v>54.3</c:v>
                </c:pt>
                <c:pt idx="164">
                  <c:v>59.72</c:v>
                </c:pt>
                <c:pt idx="165">
                  <c:v>171.7</c:v>
                </c:pt>
                <c:pt idx="166">
                  <c:v>73.5</c:v>
                </c:pt>
                <c:pt idx="167">
                  <c:v>74.3</c:v>
                </c:pt>
                <c:pt idx="168">
                  <c:v>67.739999999999995</c:v>
                </c:pt>
                <c:pt idx="169">
                  <c:v>51.72</c:v>
                </c:pt>
                <c:pt idx="170">
                  <c:v>63.25</c:v>
                </c:pt>
                <c:pt idx="171">
                  <c:v>48.67</c:v>
                </c:pt>
                <c:pt idx="172">
                  <c:v>46.99</c:v>
                </c:pt>
                <c:pt idx="173">
                  <c:v>44.15</c:v>
                </c:pt>
                <c:pt idx="174">
                  <c:v>44.63</c:v>
                </c:pt>
                <c:pt idx="175">
                  <c:v>43.37</c:v>
                </c:pt>
                <c:pt idx="176">
                  <c:v>50.09</c:v>
                </c:pt>
                <c:pt idx="177">
                  <c:v>55.29</c:v>
                </c:pt>
                <c:pt idx="178">
                  <c:v>57.52</c:v>
                </c:pt>
                <c:pt idx="179">
                  <c:v>41.51</c:v>
                </c:pt>
                <c:pt idx="180">
                  <c:v>42.42</c:v>
                </c:pt>
                <c:pt idx="181">
                  <c:v>41.52</c:v>
                </c:pt>
                <c:pt idx="182">
                  <c:v>43.6</c:v>
                </c:pt>
                <c:pt idx="183">
                  <c:v>46.73</c:v>
                </c:pt>
                <c:pt idx="184">
                  <c:v>46.01</c:v>
                </c:pt>
                <c:pt idx="185">
                  <c:v>38.380000000000003</c:v>
                </c:pt>
                <c:pt idx="186">
                  <c:v>38.44</c:v>
                </c:pt>
                <c:pt idx="187">
                  <c:v>50.8</c:v>
                </c:pt>
                <c:pt idx="188">
                  <c:v>52.17</c:v>
                </c:pt>
                <c:pt idx="189">
                  <c:v>48.28</c:v>
                </c:pt>
                <c:pt idx="190">
                  <c:v>40.89</c:v>
                </c:pt>
                <c:pt idx="191">
                  <c:v>41.98</c:v>
                </c:pt>
                <c:pt idx="192">
                  <c:v>48.16</c:v>
                </c:pt>
                <c:pt idx="193">
                  <c:v>39.44</c:v>
                </c:pt>
                <c:pt idx="194">
                  <c:v>50.18</c:v>
                </c:pt>
                <c:pt idx="195">
                  <c:v>83.1</c:v>
                </c:pt>
                <c:pt idx="196">
                  <c:v>92.57</c:v>
                </c:pt>
                <c:pt idx="197">
                  <c:v>99.71</c:v>
                </c:pt>
                <c:pt idx="198">
                  <c:v>108.59</c:v>
                </c:pt>
                <c:pt idx="199">
                  <c:v>166.03</c:v>
                </c:pt>
                <c:pt idx="200">
                  <c:v>64.55</c:v>
                </c:pt>
                <c:pt idx="201">
                  <c:v>114.97</c:v>
                </c:pt>
                <c:pt idx="202">
                  <c:v>64.099999999999994</c:v>
                </c:pt>
                <c:pt idx="203">
                  <c:v>77.97</c:v>
                </c:pt>
                <c:pt idx="204">
                  <c:v>80.19</c:v>
                </c:pt>
                <c:pt idx="205">
                  <c:v>87.49</c:v>
                </c:pt>
                <c:pt idx="206">
                  <c:v>79.319999999999993</c:v>
                </c:pt>
                <c:pt idx="207">
                  <c:v>92.36</c:v>
                </c:pt>
                <c:pt idx="208">
                  <c:v>82.94</c:v>
                </c:pt>
                <c:pt idx="209">
                  <c:v>135.07</c:v>
                </c:pt>
                <c:pt idx="210">
                  <c:v>103.83</c:v>
                </c:pt>
                <c:pt idx="211">
                  <c:v>69.069999999999993</c:v>
                </c:pt>
                <c:pt idx="212">
                  <c:v>119.59</c:v>
                </c:pt>
                <c:pt idx="213">
                  <c:v>65.510000000000005</c:v>
                </c:pt>
                <c:pt idx="214">
                  <c:v>63.99</c:v>
                </c:pt>
                <c:pt idx="215">
                  <c:v>50.03</c:v>
                </c:pt>
                <c:pt idx="216">
                  <c:v>82.86</c:v>
                </c:pt>
                <c:pt idx="217">
                  <c:v>82.4</c:v>
                </c:pt>
                <c:pt idx="218">
                  <c:v>47.26</c:v>
                </c:pt>
                <c:pt idx="219">
                  <c:v>47.97</c:v>
                </c:pt>
                <c:pt idx="220">
                  <c:v>96.28</c:v>
                </c:pt>
                <c:pt idx="221">
                  <c:v>46.41</c:v>
                </c:pt>
                <c:pt idx="222">
                  <c:v>33.29</c:v>
                </c:pt>
                <c:pt idx="223">
                  <c:v>40.619999999999997</c:v>
                </c:pt>
                <c:pt idx="224">
                  <c:v>32.229999999999997</c:v>
                </c:pt>
                <c:pt idx="225">
                  <c:v>30.26</c:v>
                </c:pt>
                <c:pt idx="226">
                  <c:v>29.56</c:v>
                </c:pt>
                <c:pt idx="227">
                  <c:v>33.5</c:v>
                </c:pt>
                <c:pt idx="228">
                  <c:v>32.93</c:v>
                </c:pt>
                <c:pt idx="229">
                  <c:v>41.41</c:v>
                </c:pt>
                <c:pt idx="230">
                  <c:v>49.19</c:v>
                </c:pt>
                <c:pt idx="231">
                  <c:v>28.19</c:v>
                </c:pt>
                <c:pt idx="232">
                  <c:v>27.19</c:v>
                </c:pt>
                <c:pt idx="233">
                  <c:v>27.74</c:v>
                </c:pt>
                <c:pt idx="234">
                  <c:v>277.66000000000003</c:v>
                </c:pt>
                <c:pt idx="235">
                  <c:v>257.89999999999998</c:v>
                </c:pt>
                <c:pt idx="236">
                  <c:v>23.1</c:v>
                </c:pt>
                <c:pt idx="237">
                  <c:v>22.8</c:v>
                </c:pt>
                <c:pt idx="238">
                  <c:v>31.29</c:v>
                </c:pt>
                <c:pt idx="239">
                  <c:v>24.89</c:v>
                </c:pt>
                <c:pt idx="240">
                  <c:v>15.95</c:v>
                </c:pt>
                <c:pt idx="241">
                  <c:v>84.05</c:v>
                </c:pt>
                <c:pt idx="242">
                  <c:v>26.14</c:v>
                </c:pt>
                <c:pt idx="243">
                  <c:v>16.21</c:v>
                </c:pt>
                <c:pt idx="244">
                  <c:v>24.63</c:v>
                </c:pt>
                <c:pt idx="245">
                  <c:v>23.48</c:v>
                </c:pt>
                <c:pt idx="246">
                  <c:v>16.760000000000002</c:v>
                </c:pt>
                <c:pt idx="247">
                  <c:v>30.69</c:v>
                </c:pt>
                <c:pt idx="248">
                  <c:v>30.89</c:v>
                </c:pt>
                <c:pt idx="249">
                  <c:v>57.61</c:v>
                </c:pt>
                <c:pt idx="250">
                  <c:v>72.83</c:v>
                </c:pt>
                <c:pt idx="251">
                  <c:v>89</c:v>
                </c:pt>
                <c:pt idx="252">
                  <c:v>139.41</c:v>
                </c:pt>
                <c:pt idx="253">
                  <c:v>53.78</c:v>
                </c:pt>
                <c:pt idx="254">
                  <c:v>71.52</c:v>
                </c:pt>
                <c:pt idx="255">
                  <c:v>30.48</c:v>
                </c:pt>
                <c:pt idx="256">
                  <c:v>65.790000000000006</c:v>
                </c:pt>
                <c:pt idx="257">
                  <c:v>47.4</c:v>
                </c:pt>
                <c:pt idx="258">
                  <c:v>40.51</c:v>
                </c:pt>
                <c:pt idx="259">
                  <c:v>99.11</c:v>
                </c:pt>
                <c:pt idx="260">
                  <c:v>132.12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15144"/>
        <c:axId val="612421416"/>
      </c:scatterChart>
      <c:valAx>
        <c:axId val="612415144"/>
        <c:scaling>
          <c:orientation val="minMax"/>
          <c:min val="4090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612421416"/>
        <c:crosses val="autoZero"/>
        <c:crossBetween val="midCat"/>
      </c:valAx>
      <c:valAx>
        <c:axId val="612421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concentration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151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 Plot of Actual vs. Forecast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6350"/>
          </c:spPr>
          <c:marker>
            <c:symbol val="none"/>
          </c:marker>
          <c:xVal>
            <c:numRef>
              <c:f>'ARIMA_Residuals-EntireDS'!$B$9:$B$269</c:f>
              <c:numCache>
                <c:formatCode>m/d/yyyy</c:formatCode>
                <c:ptCount val="261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  <c:pt idx="130">
                  <c:v>41819</c:v>
                </c:pt>
                <c:pt idx="131">
                  <c:v>41826</c:v>
                </c:pt>
                <c:pt idx="132">
                  <c:v>41833</c:v>
                </c:pt>
                <c:pt idx="133">
                  <c:v>41840</c:v>
                </c:pt>
                <c:pt idx="134">
                  <c:v>41847</c:v>
                </c:pt>
                <c:pt idx="135">
                  <c:v>41854</c:v>
                </c:pt>
                <c:pt idx="136">
                  <c:v>41861</c:v>
                </c:pt>
                <c:pt idx="137">
                  <c:v>41868</c:v>
                </c:pt>
                <c:pt idx="138">
                  <c:v>41875</c:v>
                </c:pt>
                <c:pt idx="139">
                  <c:v>41882</c:v>
                </c:pt>
                <c:pt idx="140">
                  <c:v>41889</c:v>
                </c:pt>
                <c:pt idx="141">
                  <c:v>41896</c:v>
                </c:pt>
                <c:pt idx="142">
                  <c:v>41903</c:v>
                </c:pt>
                <c:pt idx="143">
                  <c:v>41910</c:v>
                </c:pt>
                <c:pt idx="144">
                  <c:v>41917</c:v>
                </c:pt>
                <c:pt idx="145">
                  <c:v>41924</c:v>
                </c:pt>
                <c:pt idx="146">
                  <c:v>41931</c:v>
                </c:pt>
                <c:pt idx="147">
                  <c:v>41938</c:v>
                </c:pt>
                <c:pt idx="148">
                  <c:v>41945</c:v>
                </c:pt>
                <c:pt idx="149">
                  <c:v>41952</c:v>
                </c:pt>
                <c:pt idx="150">
                  <c:v>41959</c:v>
                </c:pt>
                <c:pt idx="151">
                  <c:v>41966</c:v>
                </c:pt>
                <c:pt idx="152">
                  <c:v>41973</c:v>
                </c:pt>
                <c:pt idx="153">
                  <c:v>41980</c:v>
                </c:pt>
                <c:pt idx="154">
                  <c:v>41987</c:v>
                </c:pt>
                <c:pt idx="155">
                  <c:v>41994</c:v>
                </c:pt>
                <c:pt idx="156">
                  <c:v>42001</c:v>
                </c:pt>
                <c:pt idx="157">
                  <c:v>42008</c:v>
                </c:pt>
                <c:pt idx="158">
                  <c:v>42015</c:v>
                </c:pt>
                <c:pt idx="159">
                  <c:v>42022</c:v>
                </c:pt>
                <c:pt idx="160">
                  <c:v>42029</c:v>
                </c:pt>
                <c:pt idx="161">
                  <c:v>42036</c:v>
                </c:pt>
                <c:pt idx="162">
                  <c:v>42043</c:v>
                </c:pt>
                <c:pt idx="163">
                  <c:v>42050</c:v>
                </c:pt>
                <c:pt idx="164">
                  <c:v>42057</c:v>
                </c:pt>
                <c:pt idx="165">
                  <c:v>42064</c:v>
                </c:pt>
                <c:pt idx="166">
                  <c:v>42071</c:v>
                </c:pt>
                <c:pt idx="167">
                  <c:v>42078</c:v>
                </c:pt>
                <c:pt idx="168">
                  <c:v>42085</c:v>
                </c:pt>
                <c:pt idx="169">
                  <c:v>42092</c:v>
                </c:pt>
                <c:pt idx="170">
                  <c:v>42099</c:v>
                </c:pt>
                <c:pt idx="171">
                  <c:v>42106</c:v>
                </c:pt>
                <c:pt idx="172">
                  <c:v>42113</c:v>
                </c:pt>
                <c:pt idx="173">
                  <c:v>42120</c:v>
                </c:pt>
                <c:pt idx="174">
                  <c:v>42127</c:v>
                </c:pt>
                <c:pt idx="175">
                  <c:v>42134</c:v>
                </c:pt>
                <c:pt idx="176">
                  <c:v>42141</c:v>
                </c:pt>
                <c:pt idx="177">
                  <c:v>42148</c:v>
                </c:pt>
                <c:pt idx="178">
                  <c:v>42155</c:v>
                </c:pt>
                <c:pt idx="179">
                  <c:v>42162</c:v>
                </c:pt>
                <c:pt idx="180">
                  <c:v>42169</c:v>
                </c:pt>
                <c:pt idx="181">
                  <c:v>42176</c:v>
                </c:pt>
                <c:pt idx="182">
                  <c:v>42183</c:v>
                </c:pt>
                <c:pt idx="183">
                  <c:v>42190</c:v>
                </c:pt>
                <c:pt idx="184">
                  <c:v>42197</c:v>
                </c:pt>
                <c:pt idx="185">
                  <c:v>42204</c:v>
                </c:pt>
                <c:pt idx="186">
                  <c:v>42211</c:v>
                </c:pt>
                <c:pt idx="187">
                  <c:v>42218</c:v>
                </c:pt>
                <c:pt idx="188">
                  <c:v>42225</c:v>
                </c:pt>
                <c:pt idx="189">
                  <c:v>42232</c:v>
                </c:pt>
                <c:pt idx="190">
                  <c:v>42239</c:v>
                </c:pt>
                <c:pt idx="191">
                  <c:v>42246</c:v>
                </c:pt>
                <c:pt idx="192">
                  <c:v>42253</c:v>
                </c:pt>
                <c:pt idx="193">
                  <c:v>42260</c:v>
                </c:pt>
                <c:pt idx="194">
                  <c:v>42267</c:v>
                </c:pt>
                <c:pt idx="195">
                  <c:v>42274</c:v>
                </c:pt>
                <c:pt idx="196">
                  <c:v>42281</c:v>
                </c:pt>
                <c:pt idx="197">
                  <c:v>42288</c:v>
                </c:pt>
                <c:pt idx="198">
                  <c:v>42295</c:v>
                </c:pt>
                <c:pt idx="199">
                  <c:v>42302</c:v>
                </c:pt>
                <c:pt idx="200">
                  <c:v>42309</c:v>
                </c:pt>
                <c:pt idx="201">
                  <c:v>42316</c:v>
                </c:pt>
                <c:pt idx="202">
                  <c:v>42323</c:v>
                </c:pt>
                <c:pt idx="203">
                  <c:v>42330</c:v>
                </c:pt>
                <c:pt idx="204">
                  <c:v>42337</c:v>
                </c:pt>
                <c:pt idx="205">
                  <c:v>42344</c:v>
                </c:pt>
                <c:pt idx="206">
                  <c:v>42351</c:v>
                </c:pt>
                <c:pt idx="207">
                  <c:v>42358</c:v>
                </c:pt>
                <c:pt idx="208">
                  <c:v>42365</c:v>
                </c:pt>
                <c:pt idx="209">
                  <c:v>42372</c:v>
                </c:pt>
                <c:pt idx="210">
                  <c:v>42379</c:v>
                </c:pt>
                <c:pt idx="211">
                  <c:v>42386</c:v>
                </c:pt>
                <c:pt idx="212">
                  <c:v>42393</c:v>
                </c:pt>
                <c:pt idx="213">
                  <c:v>42400</c:v>
                </c:pt>
                <c:pt idx="214">
                  <c:v>42407</c:v>
                </c:pt>
                <c:pt idx="215">
                  <c:v>42414</c:v>
                </c:pt>
                <c:pt idx="216">
                  <c:v>42421</c:v>
                </c:pt>
                <c:pt idx="217">
                  <c:v>42428</c:v>
                </c:pt>
                <c:pt idx="218">
                  <c:v>42435</c:v>
                </c:pt>
                <c:pt idx="219">
                  <c:v>42442</c:v>
                </c:pt>
                <c:pt idx="220">
                  <c:v>42449</c:v>
                </c:pt>
                <c:pt idx="221">
                  <c:v>42456</c:v>
                </c:pt>
                <c:pt idx="222">
                  <c:v>42463</c:v>
                </c:pt>
                <c:pt idx="223">
                  <c:v>42470</c:v>
                </c:pt>
                <c:pt idx="224">
                  <c:v>42477</c:v>
                </c:pt>
                <c:pt idx="225">
                  <c:v>42484</c:v>
                </c:pt>
                <c:pt idx="226">
                  <c:v>42491</c:v>
                </c:pt>
                <c:pt idx="227">
                  <c:v>42498</c:v>
                </c:pt>
                <c:pt idx="228">
                  <c:v>42505</c:v>
                </c:pt>
                <c:pt idx="229">
                  <c:v>42512</c:v>
                </c:pt>
                <c:pt idx="230">
                  <c:v>42519</c:v>
                </c:pt>
                <c:pt idx="231">
                  <c:v>42526</c:v>
                </c:pt>
                <c:pt idx="232">
                  <c:v>42533</c:v>
                </c:pt>
                <c:pt idx="233">
                  <c:v>42540</c:v>
                </c:pt>
                <c:pt idx="234">
                  <c:v>42547</c:v>
                </c:pt>
                <c:pt idx="235">
                  <c:v>42554</c:v>
                </c:pt>
                <c:pt idx="236">
                  <c:v>42561</c:v>
                </c:pt>
                <c:pt idx="237">
                  <c:v>42568</c:v>
                </c:pt>
                <c:pt idx="238">
                  <c:v>42575</c:v>
                </c:pt>
                <c:pt idx="239">
                  <c:v>42582</c:v>
                </c:pt>
                <c:pt idx="240">
                  <c:v>42589</c:v>
                </c:pt>
                <c:pt idx="241">
                  <c:v>42596</c:v>
                </c:pt>
                <c:pt idx="242">
                  <c:v>42603</c:v>
                </c:pt>
                <c:pt idx="243">
                  <c:v>42610</c:v>
                </c:pt>
                <c:pt idx="244">
                  <c:v>42617</c:v>
                </c:pt>
                <c:pt idx="245">
                  <c:v>42624</c:v>
                </c:pt>
                <c:pt idx="246">
                  <c:v>42631</c:v>
                </c:pt>
                <c:pt idx="247">
                  <c:v>42638</c:v>
                </c:pt>
                <c:pt idx="248">
                  <c:v>42645</c:v>
                </c:pt>
                <c:pt idx="249">
                  <c:v>42652</c:v>
                </c:pt>
                <c:pt idx="250">
                  <c:v>42659</c:v>
                </c:pt>
                <c:pt idx="251">
                  <c:v>42666</c:v>
                </c:pt>
                <c:pt idx="252">
                  <c:v>42673</c:v>
                </c:pt>
                <c:pt idx="253">
                  <c:v>42680</c:v>
                </c:pt>
                <c:pt idx="254">
                  <c:v>42687</c:v>
                </c:pt>
                <c:pt idx="255">
                  <c:v>42694</c:v>
                </c:pt>
                <c:pt idx="256">
                  <c:v>42701</c:v>
                </c:pt>
                <c:pt idx="257">
                  <c:v>42708</c:v>
                </c:pt>
                <c:pt idx="258">
                  <c:v>42715</c:v>
                </c:pt>
                <c:pt idx="259">
                  <c:v>42722</c:v>
                </c:pt>
                <c:pt idx="260">
                  <c:v>42729</c:v>
                </c:pt>
              </c:numCache>
            </c:numRef>
          </c:xVal>
          <c:yVal>
            <c:numRef>
              <c:f>'ARIMA_Residuals-EntireDS'!$D$9:$D$269</c:f>
              <c:numCache>
                <c:formatCode>General</c:formatCode>
                <c:ptCount val="261"/>
                <c:pt idx="0">
                  <c:v>81.38</c:v>
                </c:pt>
                <c:pt idx="1">
                  <c:v>58.2</c:v>
                </c:pt>
                <c:pt idx="2">
                  <c:v>64.92</c:v>
                </c:pt>
                <c:pt idx="3">
                  <c:v>68.45</c:v>
                </c:pt>
                <c:pt idx="4">
                  <c:v>76.38</c:v>
                </c:pt>
                <c:pt idx="5">
                  <c:v>89.36</c:v>
                </c:pt>
                <c:pt idx="6">
                  <c:v>79.13</c:v>
                </c:pt>
                <c:pt idx="7">
                  <c:v>97.3</c:v>
                </c:pt>
                <c:pt idx="8">
                  <c:v>88.31</c:v>
                </c:pt>
                <c:pt idx="9">
                  <c:v>65.900000000000006</c:v>
                </c:pt>
                <c:pt idx="10">
                  <c:v>86</c:v>
                </c:pt>
                <c:pt idx="11">
                  <c:v>192.61</c:v>
                </c:pt>
                <c:pt idx="12">
                  <c:v>91.4</c:v>
                </c:pt>
                <c:pt idx="13">
                  <c:v>54.17</c:v>
                </c:pt>
                <c:pt idx="14">
                  <c:v>54.64</c:v>
                </c:pt>
                <c:pt idx="15">
                  <c:v>56.52</c:v>
                </c:pt>
                <c:pt idx="16">
                  <c:v>41.48</c:v>
                </c:pt>
                <c:pt idx="17">
                  <c:v>45.28</c:v>
                </c:pt>
                <c:pt idx="18">
                  <c:v>41.98</c:v>
                </c:pt>
                <c:pt idx="19">
                  <c:v>46.78</c:v>
                </c:pt>
                <c:pt idx="20">
                  <c:v>54.47</c:v>
                </c:pt>
                <c:pt idx="21">
                  <c:v>40.74</c:v>
                </c:pt>
                <c:pt idx="22">
                  <c:v>46.44</c:v>
                </c:pt>
                <c:pt idx="23">
                  <c:v>43.21</c:v>
                </c:pt>
                <c:pt idx="24">
                  <c:v>41.12</c:v>
                </c:pt>
                <c:pt idx="25">
                  <c:v>36.909999999999997</c:v>
                </c:pt>
                <c:pt idx="26">
                  <c:v>34.76</c:v>
                </c:pt>
                <c:pt idx="27">
                  <c:v>33.229999999999997</c:v>
                </c:pt>
                <c:pt idx="28">
                  <c:v>30.73</c:v>
                </c:pt>
                <c:pt idx="29">
                  <c:v>26.19</c:v>
                </c:pt>
                <c:pt idx="30">
                  <c:v>28.75</c:v>
                </c:pt>
                <c:pt idx="31">
                  <c:v>27.81</c:v>
                </c:pt>
                <c:pt idx="32">
                  <c:v>26.71</c:v>
                </c:pt>
                <c:pt idx="33">
                  <c:v>23.77</c:v>
                </c:pt>
                <c:pt idx="34">
                  <c:v>31.46</c:v>
                </c:pt>
                <c:pt idx="35">
                  <c:v>19.829999999999998</c:v>
                </c:pt>
                <c:pt idx="36">
                  <c:v>24.24</c:v>
                </c:pt>
                <c:pt idx="37">
                  <c:v>42.13</c:v>
                </c:pt>
                <c:pt idx="38">
                  <c:v>48.42</c:v>
                </c:pt>
                <c:pt idx="39">
                  <c:v>67.8</c:v>
                </c:pt>
                <c:pt idx="40">
                  <c:v>52.93</c:v>
                </c:pt>
                <c:pt idx="41">
                  <c:v>52.65</c:v>
                </c:pt>
                <c:pt idx="42">
                  <c:v>56.17</c:v>
                </c:pt>
                <c:pt idx="43">
                  <c:v>52.83</c:v>
                </c:pt>
                <c:pt idx="44">
                  <c:v>86.06</c:v>
                </c:pt>
                <c:pt idx="45">
                  <c:v>181.94</c:v>
                </c:pt>
                <c:pt idx="46">
                  <c:v>79.67</c:v>
                </c:pt>
                <c:pt idx="47">
                  <c:v>91.81</c:v>
                </c:pt>
                <c:pt idx="48">
                  <c:v>89.93</c:v>
                </c:pt>
                <c:pt idx="49">
                  <c:v>75.099999999999994</c:v>
                </c:pt>
                <c:pt idx="50">
                  <c:v>85.1</c:v>
                </c:pt>
                <c:pt idx="51">
                  <c:v>107.51</c:v>
                </c:pt>
                <c:pt idx="52">
                  <c:v>135.24</c:v>
                </c:pt>
                <c:pt idx="53">
                  <c:v>112.03750000000002</c:v>
                </c:pt>
                <c:pt idx="54">
                  <c:v>113.50146200636922</c:v>
                </c:pt>
                <c:pt idx="55">
                  <c:v>108.5503321326417</c:v>
                </c:pt>
                <c:pt idx="56">
                  <c:v>109.77166583853777</c:v>
                </c:pt>
                <c:pt idx="57">
                  <c:v>116.22384179243821</c:v>
                </c:pt>
                <c:pt idx="58">
                  <c:v>91.338318930383267</c:v>
                </c:pt>
                <c:pt idx="59">
                  <c:v>107.32424299716133</c:v>
                </c:pt>
                <c:pt idx="60">
                  <c:v>87.699262417473321</c:v>
                </c:pt>
                <c:pt idx="61">
                  <c:v>58.954169477045482</c:v>
                </c:pt>
                <c:pt idx="62">
                  <c:v>86.001135967194841</c:v>
                </c:pt>
                <c:pt idx="63">
                  <c:v>184.91022449805348</c:v>
                </c:pt>
                <c:pt idx="64">
                  <c:v>45.024744450985722</c:v>
                </c:pt>
                <c:pt idx="65">
                  <c:v>7.9657135896785434</c:v>
                </c:pt>
                <c:pt idx="66">
                  <c:v>17.753044520875441</c:v>
                </c:pt>
                <c:pt idx="67">
                  <c:v>38.542933957307774</c:v>
                </c:pt>
                <c:pt idx="68">
                  <c:v>22.880975688679648</c:v>
                </c:pt>
                <c:pt idx="69">
                  <c:v>33.25715545916313</c:v>
                </c:pt>
                <c:pt idx="70">
                  <c:v>31.791404679751064</c:v>
                </c:pt>
                <c:pt idx="71">
                  <c:v>41.027872729573417</c:v>
                </c:pt>
                <c:pt idx="72">
                  <c:v>53.994510530110546</c:v>
                </c:pt>
                <c:pt idx="73">
                  <c:v>35.114042621163357</c:v>
                </c:pt>
                <c:pt idx="74">
                  <c:v>45.750941001374713</c:v>
                </c:pt>
                <c:pt idx="75">
                  <c:v>37.348589319661073</c:v>
                </c:pt>
                <c:pt idx="76">
                  <c:v>41.434320621633326</c:v>
                </c:pt>
                <c:pt idx="77">
                  <c:v>33.259636126485326</c:v>
                </c:pt>
                <c:pt idx="78">
                  <c:v>28.102889621746133</c:v>
                </c:pt>
                <c:pt idx="79">
                  <c:v>27.050772536196089</c:v>
                </c:pt>
                <c:pt idx="80">
                  <c:v>26.956774216700779</c:v>
                </c:pt>
                <c:pt idx="81">
                  <c:v>24.872610042974259</c:v>
                </c:pt>
                <c:pt idx="82">
                  <c:v>29.050468913074415</c:v>
                </c:pt>
                <c:pt idx="83">
                  <c:v>28.944188563449842</c:v>
                </c:pt>
                <c:pt idx="84">
                  <c:v>29.092131587197887</c:v>
                </c:pt>
                <c:pt idx="85">
                  <c:v>28.531967452088178</c:v>
                </c:pt>
                <c:pt idx="86">
                  <c:v>40.440576863759262</c:v>
                </c:pt>
                <c:pt idx="87">
                  <c:v>27.479036213796981</c:v>
                </c:pt>
                <c:pt idx="88">
                  <c:v>32.442488313507546</c:v>
                </c:pt>
                <c:pt idx="89">
                  <c:v>50.736020589687229</c:v>
                </c:pt>
                <c:pt idx="90">
                  <c:v>49.790093107410911</c:v>
                </c:pt>
                <c:pt idx="91">
                  <c:v>60.541066058320169</c:v>
                </c:pt>
                <c:pt idx="92">
                  <c:v>37.497145894653158</c:v>
                </c:pt>
                <c:pt idx="93">
                  <c:v>36.820271463959905</c:v>
                </c:pt>
                <c:pt idx="94">
                  <c:v>43.024230440997414</c:v>
                </c:pt>
                <c:pt idx="95">
                  <c:v>40.150273081996041</c:v>
                </c:pt>
                <c:pt idx="96">
                  <c:v>77.175486886267564</c:v>
                </c:pt>
                <c:pt idx="97">
                  <c:v>169.57449495596927</c:v>
                </c:pt>
                <c:pt idx="98">
                  <c:v>34.713481001440428</c:v>
                </c:pt>
                <c:pt idx="99">
                  <c:v>51.919418690514405</c:v>
                </c:pt>
                <c:pt idx="100">
                  <c:v>49.853833759475776</c:v>
                </c:pt>
                <c:pt idx="101">
                  <c:v>33.175829510261991</c:v>
                </c:pt>
                <c:pt idx="102">
                  <c:v>50.254528771610438</c:v>
                </c:pt>
                <c:pt idx="103">
                  <c:v>76.527261161488269</c:v>
                </c:pt>
                <c:pt idx="104">
                  <c:v>99.088829711947668</c:v>
                </c:pt>
                <c:pt idx="105">
                  <c:v>53.263199267996491</c:v>
                </c:pt>
                <c:pt idx="106">
                  <c:v>43.523905963461594</c:v>
                </c:pt>
                <c:pt idx="107">
                  <c:v>42.190615310390051</c:v>
                </c:pt>
                <c:pt idx="108">
                  <c:v>45.43680361131149</c:v>
                </c:pt>
                <c:pt idx="109">
                  <c:v>26.109379578400052</c:v>
                </c:pt>
                <c:pt idx="110">
                  <c:v>53.474224633018729</c:v>
                </c:pt>
                <c:pt idx="111">
                  <c:v>39.789594689111681</c:v>
                </c:pt>
                <c:pt idx="112">
                  <c:v>52.050114697184171</c:v>
                </c:pt>
                <c:pt idx="113">
                  <c:v>79.577713744127038</c:v>
                </c:pt>
                <c:pt idx="114">
                  <c:v>56.679987892211621</c:v>
                </c:pt>
                <c:pt idx="115">
                  <c:v>56.144137003024106</c:v>
                </c:pt>
                <c:pt idx="116">
                  <c:v>61.359325112433311</c:v>
                </c:pt>
                <c:pt idx="117">
                  <c:v>58.406616505366586</c:v>
                </c:pt>
                <c:pt idx="118">
                  <c:v>109.68445363540494</c:v>
                </c:pt>
                <c:pt idx="119">
                  <c:v>60.149865847258937</c:v>
                </c:pt>
                <c:pt idx="120">
                  <c:v>71.980302212249171</c:v>
                </c:pt>
                <c:pt idx="121">
                  <c:v>69.231772049953804</c:v>
                </c:pt>
                <c:pt idx="122">
                  <c:v>75.496976611444765</c:v>
                </c:pt>
                <c:pt idx="123">
                  <c:v>79.090395226077035</c:v>
                </c:pt>
                <c:pt idx="124">
                  <c:v>49.982719716848607</c:v>
                </c:pt>
                <c:pt idx="125">
                  <c:v>69.469955224006554</c:v>
                </c:pt>
                <c:pt idx="126">
                  <c:v>42.184037483166151</c:v>
                </c:pt>
                <c:pt idx="127">
                  <c:v>78.567193833466632</c:v>
                </c:pt>
                <c:pt idx="128">
                  <c:v>41.866841225044141</c:v>
                </c:pt>
                <c:pt idx="129">
                  <c:v>42.477008389503432</c:v>
                </c:pt>
                <c:pt idx="130">
                  <c:v>54.571984233654121</c:v>
                </c:pt>
                <c:pt idx="131">
                  <c:v>61.675266251087891</c:v>
                </c:pt>
                <c:pt idx="132">
                  <c:v>55.166832382244785</c:v>
                </c:pt>
                <c:pt idx="133">
                  <c:v>39.790254787828317</c:v>
                </c:pt>
                <c:pt idx="134">
                  <c:v>40.577588609025462</c:v>
                </c:pt>
                <c:pt idx="135">
                  <c:v>41.03083311758509</c:v>
                </c:pt>
                <c:pt idx="136">
                  <c:v>46.560172941625794</c:v>
                </c:pt>
                <c:pt idx="137">
                  <c:v>53.528927120949511</c:v>
                </c:pt>
                <c:pt idx="138">
                  <c:v>42.685784167831166</c:v>
                </c:pt>
                <c:pt idx="139">
                  <c:v>35.456778259537309</c:v>
                </c:pt>
                <c:pt idx="140">
                  <c:v>42.074799086428115</c:v>
                </c:pt>
                <c:pt idx="141">
                  <c:v>33.587866858471301</c:v>
                </c:pt>
                <c:pt idx="142">
                  <c:v>32.891237432230938</c:v>
                </c:pt>
                <c:pt idx="143">
                  <c:v>57.818839325082358</c:v>
                </c:pt>
                <c:pt idx="144">
                  <c:v>72.62112031204326</c:v>
                </c:pt>
                <c:pt idx="145">
                  <c:v>91.82037905557533</c:v>
                </c:pt>
                <c:pt idx="146">
                  <c:v>82.281363315329855</c:v>
                </c:pt>
                <c:pt idx="147">
                  <c:v>93.308313055679562</c:v>
                </c:pt>
                <c:pt idx="148">
                  <c:v>97.92371785973171</c:v>
                </c:pt>
                <c:pt idx="149">
                  <c:v>88.399523579889063</c:v>
                </c:pt>
                <c:pt idx="150">
                  <c:v>91.853719735188307</c:v>
                </c:pt>
                <c:pt idx="151">
                  <c:v>96.047354451954305</c:v>
                </c:pt>
                <c:pt idx="152">
                  <c:v>86.39421523591227</c:v>
                </c:pt>
                <c:pt idx="153">
                  <c:v>98.998868949200329</c:v>
                </c:pt>
                <c:pt idx="154">
                  <c:v>105.07873017135452</c:v>
                </c:pt>
                <c:pt idx="155">
                  <c:v>88.818651772678223</c:v>
                </c:pt>
                <c:pt idx="156">
                  <c:v>84.996344232307592</c:v>
                </c:pt>
                <c:pt idx="157">
                  <c:v>83.177088346491288</c:v>
                </c:pt>
                <c:pt idx="158">
                  <c:v>73.695838697830794</c:v>
                </c:pt>
                <c:pt idx="159">
                  <c:v>76.046474596127652</c:v>
                </c:pt>
                <c:pt idx="160">
                  <c:v>74.50276423280917</c:v>
                </c:pt>
                <c:pt idx="161">
                  <c:v>79.444939213600961</c:v>
                </c:pt>
                <c:pt idx="162">
                  <c:v>64.809880680289524</c:v>
                </c:pt>
                <c:pt idx="163">
                  <c:v>110.79067717877038</c:v>
                </c:pt>
                <c:pt idx="164">
                  <c:v>82.188908135630285</c:v>
                </c:pt>
                <c:pt idx="165">
                  <c:v>71.851177970455723</c:v>
                </c:pt>
                <c:pt idx="166">
                  <c:v>103.89597996675255</c:v>
                </c:pt>
                <c:pt idx="167">
                  <c:v>97.847888844952351</c:v>
                </c:pt>
                <c:pt idx="168">
                  <c:v>70.501132127781688</c:v>
                </c:pt>
                <c:pt idx="169">
                  <c:v>87.057827312012421</c:v>
                </c:pt>
                <c:pt idx="170">
                  <c:v>92.814361445879427</c:v>
                </c:pt>
                <c:pt idx="171">
                  <c:v>50.484450860451339</c:v>
                </c:pt>
                <c:pt idx="172">
                  <c:v>65.512281242331923</c:v>
                </c:pt>
                <c:pt idx="173">
                  <c:v>40.724888709993571</c:v>
                </c:pt>
                <c:pt idx="174">
                  <c:v>22.733361143521709</c:v>
                </c:pt>
                <c:pt idx="175">
                  <c:v>42.732189951960486</c:v>
                </c:pt>
                <c:pt idx="176">
                  <c:v>44.562362578330188</c:v>
                </c:pt>
                <c:pt idx="177">
                  <c:v>45.453011116895325</c:v>
                </c:pt>
                <c:pt idx="178">
                  <c:v>48.157883781954112</c:v>
                </c:pt>
                <c:pt idx="179">
                  <c:v>50.386750065200488</c:v>
                </c:pt>
                <c:pt idx="180">
                  <c:v>48.901895561658378</c:v>
                </c:pt>
                <c:pt idx="181">
                  <c:v>46.392941763632066</c:v>
                </c:pt>
                <c:pt idx="182">
                  <c:v>44.284801991500153</c:v>
                </c:pt>
                <c:pt idx="183">
                  <c:v>23.196170590442655</c:v>
                </c:pt>
                <c:pt idx="184">
                  <c:v>10.213900600920972</c:v>
                </c:pt>
                <c:pt idx="185">
                  <c:v>38.983618343680405</c:v>
                </c:pt>
                <c:pt idx="186">
                  <c:v>38.758238426683235</c:v>
                </c:pt>
                <c:pt idx="187">
                  <c:v>47.184593030976977</c:v>
                </c:pt>
                <c:pt idx="188">
                  <c:v>52.607567289271927</c:v>
                </c:pt>
                <c:pt idx="189">
                  <c:v>43.77974539101951</c:v>
                </c:pt>
                <c:pt idx="190">
                  <c:v>43.016145324913197</c:v>
                </c:pt>
                <c:pt idx="191">
                  <c:v>45.72470454114945</c:v>
                </c:pt>
                <c:pt idx="192">
                  <c:v>43.269698682057111</c:v>
                </c:pt>
                <c:pt idx="193">
                  <c:v>54.387810334748629</c:v>
                </c:pt>
                <c:pt idx="194">
                  <c:v>75.484167726980161</c:v>
                </c:pt>
                <c:pt idx="195">
                  <c:v>86.524402195502134</c:v>
                </c:pt>
                <c:pt idx="196">
                  <c:v>94.831132850896537</c:v>
                </c:pt>
                <c:pt idx="197">
                  <c:v>53.591030829395436</c:v>
                </c:pt>
                <c:pt idx="198">
                  <c:v>93.117280440276559</c:v>
                </c:pt>
                <c:pt idx="199">
                  <c:v>76.14626020097414</c:v>
                </c:pt>
                <c:pt idx="200">
                  <c:v>129.94700282860117</c:v>
                </c:pt>
                <c:pt idx="201">
                  <c:v>126.52440865694614</c:v>
                </c:pt>
                <c:pt idx="202">
                  <c:v>121.37265665942584</c:v>
                </c:pt>
                <c:pt idx="203">
                  <c:v>84.326923999002489</c:v>
                </c:pt>
                <c:pt idx="204">
                  <c:v>72.473762806693244</c:v>
                </c:pt>
                <c:pt idx="205">
                  <c:v>94.651239457461941</c:v>
                </c:pt>
                <c:pt idx="206">
                  <c:v>59.447717489749195</c:v>
                </c:pt>
                <c:pt idx="207">
                  <c:v>86.906758488933107</c:v>
                </c:pt>
                <c:pt idx="208">
                  <c:v>77.756099592121871</c:v>
                </c:pt>
                <c:pt idx="209">
                  <c:v>68.628299786571375</c:v>
                </c:pt>
                <c:pt idx="210">
                  <c:v>92.755101560293156</c:v>
                </c:pt>
                <c:pt idx="211">
                  <c:v>92.234518953218441</c:v>
                </c:pt>
                <c:pt idx="212">
                  <c:v>74.487561674312133</c:v>
                </c:pt>
                <c:pt idx="213">
                  <c:v>97.222670749233487</c:v>
                </c:pt>
                <c:pt idx="214">
                  <c:v>79.857471483571487</c:v>
                </c:pt>
                <c:pt idx="215">
                  <c:v>70.39043240228861</c:v>
                </c:pt>
                <c:pt idx="216">
                  <c:v>69.956582343785655</c:v>
                </c:pt>
                <c:pt idx="217">
                  <c:v>185.60969861645358</c:v>
                </c:pt>
                <c:pt idx="218">
                  <c:v>57.82732139118022</c:v>
                </c:pt>
                <c:pt idx="219">
                  <c:v>55.578277111808646</c:v>
                </c:pt>
                <c:pt idx="220">
                  <c:v>46.816720876437863</c:v>
                </c:pt>
                <c:pt idx="221">
                  <c:v>44.940800932886496</c:v>
                </c:pt>
                <c:pt idx="222">
                  <c:v>56.869088364935422</c:v>
                </c:pt>
                <c:pt idx="223">
                  <c:v>35.513395917958846</c:v>
                </c:pt>
                <c:pt idx="224">
                  <c:v>35.273457980698481</c:v>
                </c:pt>
                <c:pt idx="225">
                  <c:v>31.539293345923703</c:v>
                </c:pt>
                <c:pt idx="226">
                  <c:v>31.63039605237919</c:v>
                </c:pt>
                <c:pt idx="227">
                  <c:v>29.754922194917853</c:v>
                </c:pt>
                <c:pt idx="228">
                  <c:v>37.525034959041136</c:v>
                </c:pt>
                <c:pt idx="229">
                  <c:v>41.386489363947788</c:v>
                </c:pt>
                <c:pt idx="230">
                  <c:v>43.600722951241494</c:v>
                </c:pt>
                <c:pt idx="231">
                  <c:v>29.169025449011812</c:v>
                </c:pt>
                <c:pt idx="232">
                  <c:v>29.776126683574532</c:v>
                </c:pt>
                <c:pt idx="233">
                  <c:v>28.112944477539294</c:v>
                </c:pt>
                <c:pt idx="234">
                  <c:v>30.063630940481382</c:v>
                </c:pt>
                <c:pt idx="235">
                  <c:v>104.08421729703892</c:v>
                </c:pt>
                <c:pt idx="236">
                  <c:v>147.39548078011549</c:v>
                </c:pt>
                <c:pt idx="237">
                  <c:v>104.14400897059204</c:v>
                </c:pt>
                <c:pt idx="238">
                  <c:v>80.884096514056552</c:v>
                </c:pt>
                <c:pt idx="239">
                  <c:v>79.017549571706866</c:v>
                </c:pt>
                <c:pt idx="240">
                  <c:v>64.862594460482626</c:v>
                </c:pt>
                <c:pt idx="241">
                  <c:v>46.941233797159668</c:v>
                </c:pt>
                <c:pt idx="242">
                  <c:v>50.156907192120677</c:v>
                </c:pt>
                <c:pt idx="243">
                  <c:v>44.345820804923378</c:v>
                </c:pt>
                <c:pt idx="244">
                  <c:v>42.445052834230552</c:v>
                </c:pt>
                <c:pt idx="245">
                  <c:v>28.600214763284363</c:v>
                </c:pt>
                <c:pt idx="246">
                  <c:v>37.851254519735235</c:v>
                </c:pt>
                <c:pt idx="247">
                  <c:v>64.7080926198566</c:v>
                </c:pt>
                <c:pt idx="248">
                  <c:v>64.412606691588095</c:v>
                </c:pt>
                <c:pt idx="249">
                  <c:v>61.929030907451462</c:v>
                </c:pt>
                <c:pt idx="250">
                  <c:v>69.549534529515398</c:v>
                </c:pt>
                <c:pt idx="251">
                  <c:v>127.90657953206048</c:v>
                </c:pt>
                <c:pt idx="252">
                  <c:v>15.261001607795535</c:v>
                </c:pt>
                <c:pt idx="253">
                  <c:v>101.21551998212482</c:v>
                </c:pt>
                <c:pt idx="254">
                  <c:v>36.737202315905215</c:v>
                </c:pt>
                <c:pt idx="255">
                  <c:v>60.546704364901174</c:v>
                </c:pt>
                <c:pt idx="256">
                  <c:v>54.132919752028698</c:v>
                </c:pt>
                <c:pt idx="257">
                  <c:v>64.749077509529968</c:v>
                </c:pt>
                <c:pt idx="258">
                  <c:v>51.587697568709146</c:v>
                </c:pt>
                <c:pt idx="259">
                  <c:v>61.432478488435123</c:v>
                </c:pt>
                <c:pt idx="260">
                  <c:v>62.78104681790802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6350"/>
          </c:spPr>
          <c:marker>
            <c:symbol val="none"/>
          </c:marker>
          <c:xVal>
            <c:numRef>
              <c:f>'ARIMA_Residuals-EntireDS'!$B$9:$B$269</c:f>
              <c:numCache>
                <c:formatCode>m/d/yyyy</c:formatCode>
                <c:ptCount val="261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  <c:pt idx="130">
                  <c:v>41819</c:v>
                </c:pt>
                <c:pt idx="131">
                  <c:v>41826</c:v>
                </c:pt>
                <c:pt idx="132">
                  <c:v>41833</c:v>
                </c:pt>
                <c:pt idx="133">
                  <c:v>41840</c:v>
                </c:pt>
                <c:pt idx="134">
                  <c:v>41847</c:v>
                </c:pt>
                <c:pt idx="135">
                  <c:v>41854</c:v>
                </c:pt>
                <c:pt idx="136">
                  <c:v>41861</c:v>
                </c:pt>
                <c:pt idx="137">
                  <c:v>41868</c:v>
                </c:pt>
                <c:pt idx="138">
                  <c:v>41875</c:v>
                </c:pt>
                <c:pt idx="139">
                  <c:v>41882</c:v>
                </c:pt>
                <c:pt idx="140">
                  <c:v>41889</c:v>
                </c:pt>
                <c:pt idx="141">
                  <c:v>41896</c:v>
                </c:pt>
                <c:pt idx="142">
                  <c:v>41903</c:v>
                </c:pt>
                <c:pt idx="143">
                  <c:v>41910</c:v>
                </c:pt>
                <c:pt idx="144">
                  <c:v>41917</c:v>
                </c:pt>
                <c:pt idx="145">
                  <c:v>41924</c:v>
                </c:pt>
                <c:pt idx="146">
                  <c:v>41931</c:v>
                </c:pt>
                <c:pt idx="147">
                  <c:v>41938</c:v>
                </c:pt>
                <c:pt idx="148">
                  <c:v>41945</c:v>
                </c:pt>
                <c:pt idx="149">
                  <c:v>41952</c:v>
                </c:pt>
                <c:pt idx="150">
                  <c:v>41959</c:v>
                </c:pt>
                <c:pt idx="151">
                  <c:v>41966</c:v>
                </c:pt>
                <c:pt idx="152">
                  <c:v>41973</c:v>
                </c:pt>
                <c:pt idx="153">
                  <c:v>41980</c:v>
                </c:pt>
                <c:pt idx="154">
                  <c:v>41987</c:v>
                </c:pt>
                <c:pt idx="155">
                  <c:v>41994</c:v>
                </c:pt>
                <c:pt idx="156">
                  <c:v>42001</c:v>
                </c:pt>
                <c:pt idx="157">
                  <c:v>42008</c:v>
                </c:pt>
                <c:pt idx="158">
                  <c:v>42015</c:v>
                </c:pt>
                <c:pt idx="159">
                  <c:v>42022</c:v>
                </c:pt>
                <c:pt idx="160">
                  <c:v>42029</c:v>
                </c:pt>
                <c:pt idx="161">
                  <c:v>42036</c:v>
                </c:pt>
                <c:pt idx="162">
                  <c:v>42043</c:v>
                </c:pt>
                <c:pt idx="163">
                  <c:v>42050</c:v>
                </c:pt>
                <c:pt idx="164">
                  <c:v>42057</c:v>
                </c:pt>
                <c:pt idx="165">
                  <c:v>42064</c:v>
                </c:pt>
                <c:pt idx="166">
                  <c:v>42071</c:v>
                </c:pt>
                <c:pt idx="167">
                  <c:v>42078</c:v>
                </c:pt>
                <c:pt idx="168">
                  <c:v>42085</c:v>
                </c:pt>
                <c:pt idx="169">
                  <c:v>42092</c:v>
                </c:pt>
                <c:pt idx="170">
                  <c:v>42099</c:v>
                </c:pt>
                <c:pt idx="171">
                  <c:v>42106</c:v>
                </c:pt>
                <c:pt idx="172">
                  <c:v>42113</c:v>
                </c:pt>
                <c:pt idx="173">
                  <c:v>42120</c:v>
                </c:pt>
                <c:pt idx="174">
                  <c:v>42127</c:v>
                </c:pt>
                <c:pt idx="175">
                  <c:v>42134</c:v>
                </c:pt>
                <c:pt idx="176">
                  <c:v>42141</c:v>
                </c:pt>
                <c:pt idx="177">
                  <c:v>42148</c:v>
                </c:pt>
                <c:pt idx="178">
                  <c:v>42155</c:v>
                </c:pt>
                <c:pt idx="179">
                  <c:v>42162</c:v>
                </c:pt>
                <c:pt idx="180">
                  <c:v>42169</c:v>
                </c:pt>
                <c:pt idx="181">
                  <c:v>42176</c:v>
                </c:pt>
                <c:pt idx="182">
                  <c:v>42183</c:v>
                </c:pt>
                <c:pt idx="183">
                  <c:v>42190</c:v>
                </c:pt>
                <c:pt idx="184">
                  <c:v>42197</c:v>
                </c:pt>
                <c:pt idx="185">
                  <c:v>42204</c:v>
                </c:pt>
                <c:pt idx="186">
                  <c:v>42211</c:v>
                </c:pt>
                <c:pt idx="187">
                  <c:v>42218</c:v>
                </c:pt>
                <c:pt idx="188">
                  <c:v>42225</c:v>
                </c:pt>
                <c:pt idx="189">
                  <c:v>42232</c:v>
                </c:pt>
                <c:pt idx="190">
                  <c:v>42239</c:v>
                </c:pt>
                <c:pt idx="191">
                  <c:v>42246</c:v>
                </c:pt>
                <c:pt idx="192">
                  <c:v>42253</c:v>
                </c:pt>
                <c:pt idx="193">
                  <c:v>42260</c:v>
                </c:pt>
                <c:pt idx="194">
                  <c:v>42267</c:v>
                </c:pt>
                <c:pt idx="195">
                  <c:v>42274</c:v>
                </c:pt>
                <c:pt idx="196">
                  <c:v>42281</c:v>
                </c:pt>
                <c:pt idx="197">
                  <c:v>42288</c:v>
                </c:pt>
                <c:pt idx="198">
                  <c:v>42295</c:v>
                </c:pt>
                <c:pt idx="199">
                  <c:v>42302</c:v>
                </c:pt>
                <c:pt idx="200">
                  <c:v>42309</c:v>
                </c:pt>
                <c:pt idx="201">
                  <c:v>42316</c:v>
                </c:pt>
                <c:pt idx="202">
                  <c:v>42323</c:v>
                </c:pt>
                <c:pt idx="203">
                  <c:v>42330</c:v>
                </c:pt>
                <c:pt idx="204">
                  <c:v>42337</c:v>
                </c:pt>
                <c:pt idx="205">
                  <c:v>42344</c:v>
                </c:pt>
                <c:pt idx="206">
                  <c:v>42351</c:v>
                </c:pt>
                <c:pt idx="207">
                  <c:v>42358</c:v>
                </c:pt>
                <c:pt idx="208">
                  <c:v>42365</c:v>
                </c:pt>
                <c:pt idx="209">
                  <c:v>42372</c:v>
                </c:pt>
                <c:pt idx="210">
                  <c:v>42379</c:v>
                </c:pt>
                <c:pt idx="211">
                  <c:v>42386</c:v>
                </c:pt>
                <c:pt idx="212">
                  <c:v>42393</c:v>
                </c:pt>
                <c:pt idx="213">
                  <c:v>42400</c:v>
                </c:pt>
                <c:pt idx="214">
                  <c:v>42407</c:v>
                </c:pt>
                <c:pt idx="215">
                  <c:v>42414</c:v>
                </c:pt>
                <c:pt idx="216">
                  <c:v>42421</c:v>
                </c:pt>
                <c:pt idx="217">
                  <c:v>42428</c:v>
                </c:pt>
                <c:pt idx="218">
                  <c:v>42435</c:v>
                </c:pt>
                <c:pt idx="219">
                  <c:v>42442</c:v>
                </c:pt>
                <c:pt idx="220">
                  <c:v>42449</c:v>
                </c:pt>
                <c:pt idx="221">
                  <c:v>42456</c:v>
                </c:pt>
                <c:pt idx="222">
                  <c:v>42463</c:v>
                </c:pt>
                <c:pt idx="223">
                  <c:v>42470</c:v>
                </c:pt>
                <c:pt idx="224">
                  <c:v>42477</c:v>
                </c:pt>
                <c:pt idx="225">
                  <c:v>42484</c:v>
                </c:pt>
                <c:pt idx="226">
                  <c:v>42491</c:v>
                </c:pt>
                <c:pt idx="227">
                  <c:v>42498</c:v>
                </c:pt>
                <c:pt idx="228">
                  <c:v>42505</c:v>
                </c:pt>
                <c:pt idx="229">
                  <c:v>42512</c:v>
                </c:pt>
                <c:pt idx="230">
                  <c:v>42519</c:v>
                </c:pt>
                <c:pt idx="231">
                  <c:v>42526</c:v>
                </c:pt>
                <c:pt idx="232">
                  <c:v>42533</c:v>
                </c:pt>
                <c:pt idx="233">
                  <c:v>42540</c:v>
                </c:pt>
                <c:pt idx="234">
                  <c:v>42547</c:v>
                </c:pt>
                <c:pt idx="235">
                  <c:v>42554</c:v>
                </c:pt>
                <c:pt idx="236">
                  <c:v>42561</c:v>
                </c:pt>
                <c:pt idx="237">
                  <c:v>42568</c:v>
                </c:pt>
                <c:pt idx="238">
                  <c:v>42575</c:v>
                </c:pt>
                <c:pt idx="239">
                  <c:v>42582</c:v>
                </c:pt>
                <c:pt idx="240">
                  <c:v>42589</c:v>
                </c:pt>
                <c:pt idx="241">
                  <c:v>42596</c:v>
                </c:pt>
                <c:pt idx="242">
                  <c:v>42603</c:v>
                </c:pt>
                <c:pt idx="243">
                  <c:v>42610</c:v>
                </c:pt>
                <c:pt idx="244">
                  <c:v>42617</c:v>
                </c:pt>
                <c:pt idx="245">
                  <c:v>42624</c:v>
                </c:pt>
                <c:pt idx="246">
                  <c:v>42631</c:v>
                </c:pt>
                <c:pt idx="247">
                  <c:v>42638</c:v>
                </c:pt>
                <c:pt idx="248">
                  <c:v>42645</c:v>
                </c:pt>
                <c:pt idx="249">
                  <c:v>42652</c:v>
                </c:pt>
                <c:pt idx="250">
                  <c:v>42659</c:v>
                </c:pt>
                <c:pt idx="251">
                  <c:v>42666</c:v>
                </c:pt>
                <c:pt idx="252">
                  <c:v>42673</c:v>
                </c:pt>
                <c:pt idx="253">
                  <c:v>42680</c:v>
                </c:pt>
                <c:pt idx="254">
                  <c:v>42687</c:v>
                </c:pt>
                <c:pt idx="255">
                  <c:v>42694</c:v>
                </c:pt>
                <c:pt idx="256">
                  <c:v>42701</c:v>
                </c:pt>
                <c:pt idx="257">
                  <c:v>42708</c:v>
                </c:pt>
                <c:pt idx="258">
                  <c:v>42715</c:v>
                </c:pt>
                <c:pt idx="259">
                  <c:v>42722</c:v>
                </c:pt>
                <c:pt idx="260">
                  <c:v>42729</c:v>
                </c:pt>
              </c:numCache>
            </c:numRef>
          </c:xVal>
          <c:yVal>
            <c:numRef>
              <c:f>'ARIMA_Residuals-EntireDS'!$C$9:$C$269</c:f>
              <c:numCache>
                <c:formatCode>General</c:formatCode>
                <c:ptCount val="261"/>
                <c:pt idx="0">
                  <c:v>81.38</c:v>
                </c:pt>
                <c:pt idx="1">
                  <c:v>58.2</c:v>
                </c:pt>
                <c:pt idx="2">
                  <c:v>64.92</c:v>
                </c:pt>
                <c:pt idx="3">
                  <c:v>68.45</c:v>
                </c:pt>
                <c:pt idx="4">
                  <c:v>76.38</c:v>
                </c:pt>
                <c:pt idx="5">
                  <c:v>89.36</c:v>
                </c:pt>
                <c:pt idx="6">
                  <c:v>79.13</c:v>
                </c:pt>
                <c:pt idx="7">
                  <c:v>97.3</c:v>
                </c:pt>
                <c:pt idx="8">
                  <c:v>88.31</c:v>
                </c:pt>
                <c:pt idx="9">
                  <c:v>65.900000000000006</c:v>
                </c:pt>
                <c:pt idx="10">
                  <c:v>86</c:v>
                </c:pt>
                <c:pt idx="11">
                  <c:v>192.61</c:v>
                </c:pt>
                <c:pt idx="12">
                  <c:v>91.4</c:v>
                </c:pt>
                <c:pt idx="13">
                  <c:v>54.17</c:v>
                </c:pt>
                <c:pt idx="14">
                  <c:v>54.64</c:v>
                </c:pt>
                <c:pt idx="15">
                  <c:v>56.52</c:v>
                </c:pt>
                <c:pt idx="16">
                  <c:v>41.48</c:v>
                </c:pt>
                <c:pt idx="17">
                  <c:v>45.28</c:v>
                </c:pt>
                <c:pt idx="18">
                  <c:v>41.98</c:v>
                </c:pt>
                <c:pt idx="19">
                  <c:v>46.78</c:v>
                </c:pt>
                <c:pt idx="20">
                  <c:v>54.47</c:v>
                </c:pt>
                <c:pt idx="21">
                  <c:v>40.74</c:v>
                </c:pt>
                <c:pt idx="22">
                  <c:v>46.44</c:v>
                </c:pt>
                <c:pt idx="23">
                  <c:v>43.21</c:v>
                </c:pt>
                <c:pt idx="24">
                  <c:v>41.12</c:v>
                </c:pt>
                <c:pt idx="25">
                  <c:v>36.909999999999997</c:v>
                </c:pt>
                <c:pt idx="26">
                  <c:v>34.76</c:v>
                </c:pt>
                <c:pt idx="27">
                  <c:v>33.229999999999997</c:v>
                </c:pt>
                <c:pt idx="28">
                  <c:v>30.73</c:v>
                </c:pt>
                <c:pt idx="29">
                  <c:v>26.19</c:v>
                </c:pt>
                <c:pt idx="30">
                  <c:v>28.75</c:v>
                </c:pt>
                <c:pt idx="31">
                  <c:v>27.81</c:v>
                </c:pt>
                <c:pt idx="32">
                  <c:v>26.71</c:v>
                </c:pt>
                <c:pt idx="33">
                  <c:v>23.77</c:v>
                </c:pt>
                <c:pt idx="34">
                  <c:v>31.46</c:v>
                </c:pt>
                <c:pt idx="35">
                  <c:v>19.829999999999998</c:v>
                </c:pt>
                <c:pt idx="36">
                  <c:v>24.24</c:v>
                </c:pt>
                <c:pt idx="37">
                  <c:v>42.13</c:v>
                </c:pt>
                <c:pt idx="38">
                  <c:v>48.42</c:v>
                </c:pt>
                <c:pt idx="39">
                  <c:v>67.8</c:v>
                </c:pt>
                <c:pt idx="40">
                  <c:v>52.93</c:v>
                </c:pt>
                <c:pt idx="41">
                  <c:v>52.65</c:v>
                </c:pt>
                <c:pt idx="42">
                  <c:v>56.17</c:v>
                </c:pt>
                <c:pt idx="43">
                  <c:v>52.83</c:v>
                </c:pt>
                <c:pt idx="44">
                  <c:v>86.06</c:v>
                </c:pt>
                <c:pt idx="45">
                  <c:v>181.94</c:v>
                </c:pt>
                <c:pt idx="46">
                  <c:v>79.67</c:v>
                </c:pt>
                <c:pt idx="47">
                  <c:v>91.81</c:v>
                </c:pt>
                <c:pt idx="48">
                  <c:v>89.93</c:v>
                </c:pt>
                <c:pt idx="49">
                  <c:v>75.099999999999994</c:v>
                </c:pt>
                <c:pt idx="50">
                  <c:v>85.1</c:v>
                </c:pt>
                <c:pt idx="51">
                  <c:v>107.51</c:v>
                </c:pt>
                <c:pt idx="52">
                  <c:v>135.24</c:v>
                </c:pt>
                <c:pt idx="53">
                  <c:v>102.11</c:v>
                </c:pt>
                <c:pt idx="54">
                  <c:v>91.87</c:v>
                </c:pt>
                <c:pt idx="55">
                  <c:v>88.65</c:v>
                </c:pt>
                <c:pt idx="56">
                  <c:v>88.84</c:v>
                </c:pt>
                <c:pt idx="57">
                  <c:v>67.22</c:v>
                </c:pt>
                <c:pt idx="58">
                  <c:v>83.95</c:v>
                </c:pt>
                <c:pt idx="59">
                  <c:v>70.67</c:v>
                </c:pt>
                <c:pt idx="60">
                  <c:v>65.78</c:v>
                </c:pt>
                <c:pt idx="61">
                  <c:v>83.22</c:v>
                </c:pt>
                <c:pt idx="62">
                  <c:v>59.23</c:v>
                </c:pt>
                <c:pt idx="63">
                  <c:v>50.05</c:v>
                </c:pt>
                <c:pt idx="64">
                  <c:v>45.7</c:v>
                </c:pt>
                <c:pt idx="65">
                  <c:v>40.57</c:v>
                </c:pt>
                <c:pt idx="66">
                  <c:v>83.85</c:v>
                </c:pt>
                <c:pt idx="67">
                  <c:v>36.450000000000003</c:v>
                </c:pt>
                <c:pt idx="68">
                  <c:v>45.92</c:v>
                </c:pt>
                <c:pt idx="69">
                  <c:v>39.74</c:v>
                </c:pt>
                <c:pt idx="70">
                  <c:v>47.36</c:v>
                </c:pt>
                <c:pt idx="71">
                  <c:v>59.53</c:v>
                </c:pt>
                <c:pt idx="72">
                  <c:v>36.090000000000003</c:v>
                </c:pt>
                <c:pt idx="73">
                  <c:v>52.43</c:v>
                </c:pt>
                <c:pt idx="74">
                  <c:v>27.77</c:v>
                </c:pt>
                <c:pt idx="75">
                  <c:v>58.99</c:v>
                </c:pt>
                <c:pt idx="76">
                  <c:v>27.67</c:v>
                </c:pt>
                <c:pt idx="77">
                  <c:v>22.84</c:v>
                </c:pt>
                <c:pt idx="78">
                  <c:v>29.85</c:v>
                </c:pt>
                <c:pt idx="79">
                  <c:v>35.53</c:v>
                </c:pt>
                <c:pt idx="80">
                  <c:v>35.61</c:v>
                </c:pt>
                <c:pt idx="81">
                  <c:v>30.6</c:v>
                </c:pt>
                <c:pt idx="82">
                  <c:v>32.04</c:v>
                </c:pt>
                <c:pt idx="83">
                  <c:v>33.380000000000003</c:v>
                </c:pt>
                <c:pt idx="84">
                  <c:v>37.479999999999997</c:v>
                </c:pt>
                <c:pt idx="85">
                  <c:v>43.34</c:v>
                </c:pt>
                <c:pt idx="86">
                  <c:v>35.869999999999997</c:v>
                </c:pt>
                <c:pt idx="87">
                  <c:v>29.49</c:v>
                </c:pt>
                <c:pt idx="88">
                  <c:v>33.93</c:v>
                </c:pt>
                <c:pt idx="89">
                  <c:v>25.55</c:v>
                </c:pt>
                <c:pt idx="90">
                  <c:v>19.739999999999998</c:v>
                </c:pt>
                <c:pt idx="91">
                  <c:v>32.08</c:v>
                </c:pt>
                <c:pt idx="92">
                  <c:v>36.19</c:v>
                </c:pt>
                <c:pt idx="93">
                  <c:v>46.27</c:v>
                </c:pt>
                <c:pt idx="94">
                  <c:v>44.73</c:v>
                </c:pt>
                <c:pt idx="95">
                  <c:v>53.48</c:v>
                </c:pt>
                <c:pt idx="96">
                  <c:v>65.099999999999994</c:v>
                </c:pt>
                <c:pt idx="97">
                  <c:v>55.86</c:v>
                </c:pt>
                <c:pt idx="98">
                  <c:v>52.48</c:v>
                </c:pt>
                <c:pt idx="99">
                  <c:v>51.35</c:v>
                </c:pt>
                <c:pt idx="100">
                  <c:v>43.48</c:v>
                </c:pt>
                <c:pt idx="101">
                  <c:v>57.97</c:v>
                </c:pt>
                <c:pt idx="102">
                  <c:v>63.82</c:v>
                </c:pt>
                <c:pt idx="103">
                  <c:v>58.56</c:v>
                </c:pt>
                <c:pt idx="104">
                  <c:v>54.84</c:v>
                </c:pt>
                <c:pt idx="105">
                  <c:v>55.09</c:v>
                </c:pt>
                <c:pt idx="106">
                  <c:v>50.19</c:v>
                </c:pt>
                <c:pt idx="107">
                  <c:v>52.94</c:v>
                </c:pt>
                <c:pt idx="108">
                  <c:v>53.52</c:v>
                </c:pt>
                <c:pt idx="109">
                  <c:v>63.32</c:v>
                </c:pt>
                <c:pt idx="110">
                  <c:v>52.14</c:v>
                </c:pt>
                <c:pt idx="111">
                  <c:v>99.75</c:v>
                </c:pt>
                <c:pt idx="112">
                  <c:v>87.35</c:v>
                </c:pt>
                <c:pt idx="113">
                  <c:v>83.47</c:v>
                </c:pt>
                <c:pt idx="114">
                  <c:v>86.94</c:v>
                </c:pt>
                <c:pt idx="115">
                  <c:v>89.62</c:v>
                </c:pt>
                <c:pt idx="116">
                  <c:v>69.040000000000006</c:v>
                </c:pt>
                <c:pt idx="117">
                  <c:v>86.41</c:v>
                </c:pt>
                <c:pt idx="118">
                  <c:v>102.31</c:v>
                </c:pt>
                <c:pt idx="119">
                  <c:v>68.47</c:v>
                </c:pt>
                <c:pt idx="120">
                  <c:v>84.04</c:v>
                </c:pt>
                <c:pt idx="121">
                  <c:v>64.58</c:v>
                </c:pt>
                <c:pt idx="122">
                  <c:v>45.63</c:v>
                </c:pt>
                <c:pt idx="123">
                  <c:v>59.38</c:v>
                </c:pt>
                <c:pt idx="124">
                  <c:v>61.05</c:v>
                </c:pt>
                <c:pt idx="125">
                  <c:v>60.38</c:v>
                </c:pt>
                <c:pt idx="126">
                  <c:v>60.29</c:v>
                </c:pt>
                <c:pt idx="127">
                  <c:v>59.86</c:v>
                </c:pt>
                <c:pt idx="128">
                  <c:v>60.94</c:v>
                </c:pt>
                <c:pt idx="129">
                  <c:v>60.31</c:v>
                </c:pt>
                <c:pt idx="130">
                  <c:v>59.62</c:v>
                </c:pt>
                <c:pt idx="131">
                  <c:v>38.75</c:v>
                </c:pt>
                <c:pt idx="132">
                  <c:v>19.05</c:v>
                </c:pt>
                <c:pt idx="133">
                  <c:v>37.590000000000003</c:v>
                </c:pt>
                <c:pt idx="134">
                  <c:v>37.56</c:v>
                </c:pt>
                <c:pt idx="135">
                  <c:v>46.1</c:v>
                </c:pt>
                <c:pt idx="136">
                  <c:v>50.51</c:v>
                </c:pt>
                <c:pt idx="137">
                  <c:v>41.83</c:v>
                </c:pt>
                <c:pt idx="138">
                  <c:v>39.799999999999997</c:v>
                </c:pt>
                <c:pt idx="139">
                  <c:v>43.14</c:v>
                </c:pt>
                <c:pt idx="140">
                  <c:v>41.78</c:v>
                </c:pt>
                <c:pt idx="141">
                  <c:v>51.52</c:v>
                </c:pt>
                <c:pt idx="142">
                  <c:v>76.92</c:v>
                </c:pt>
                <c:pt idx="143">
                  <c:v>95.23</c:v>
                </c:pt>
                <c:pt idx="144">
                  <c:v>104.54</c:v>
                </c:pt>
                <c:pt idx="145">
                  <c:v>63.97</c:v>
                </c:pt>
                <c:pt idx="146">
                  <c:v>90.31</c:v>
                </c:pt>
                <c:pt idx="147">
                  <c:v>68.930000000000007</c:v>
                </c:pt>
                <c:pt idx="148">
                  <c:v>97.01</c:v>
                </c:pt>
                <c:pt idx="149">
                  <c:v>112.34</c:v>
                </c:pt>
                <c:pt idx="150">
                  <c:v>110.52</c:v>
                </c:pt>
                <c:pt idx="151">
                  <c:v>89.9</c:v>
                </c:pt>
                <c:pt idx="152">
                  <c:v>79.89</c:v>
                </c:pt>
                <c:pt idx="153">
                  <c:v>99.88</c:v>
                </c:pt>
                <c:pt idx="154">
                  <c:v>66.75</c:v>
                </c:pt>
                <c:pt idx="155">
                  <c:v>88.54</c:v>
                </c:pt>
                <c:pt idx="156">
                  <c:v>77.849999999999994</c:v>
                </c:pt>
                <c:pt idx="157">
                  <c:v>67.260000000000005</c:v>
                </c:pt>
                <c:pt idx="158">
                  <c:v>72.38</c:v>
                </c:pt>
                <c:pt idx="159">
                  <c:v>68.709999999999994</c:v>
                </c:pt>
                <c:pt idx="160">
                  <c:v>57.62</c:v>
                </c:pt>
                <c:pt idx="161">
                  <c:v>67.459999999999994</c:v>
                </c:pt>
                <c:pt idx="162">
                  <c:v>59.2</c:v>
                </c:pt>
                <c:pt idx="163">
                  <c:v>54.3</c:v>
                </c:pt>
                <c:pt idx="164">
                  <c:v>59.72</c:v>
                </c:pt>
                <c:pt idx="165">
                  <c:v>171.7</c:v>
                </c:pt>
                <c:pt idx="166">
                  <c:v>73.5</c:v>
                </c:pt>
                <c:pt idx="167">
                  <c:v>74.3</c:v>
                </c:pt>
                <c:pt idx="168">
                  <c:v>67.739999999999995</c:v>
                </c:pt>
                <c:pt idx="169">
                  <c:v>51.72</c:v>
                </c:pt>
                <c:pt idx="170">
                  <c:v>63.25</c:v>
                </c:pt>
                <c:pt idx="171">
                  <c:v>48.67</c:v>
                </c:pt>
                <c:pt idx="172">
                  <c:v>46.99</c:v>
                </c:pt>
                <c:pt idx="173">
                  <c:v>44.15</c:v>
                </c:pt>
                <c:pt idx="174">
                  <c:v>44.63</c:v>
                </c:pt>
                <c:pt idx="175">
                  <c:v>43.37</c:v>
                </c:pt>
                <c:pt idx="176">
                  <c:v>50.09</c:v>
                </c:pt>
                <c:pt idx="177">
                  <c:v>55.29</c:v>
                </c:pt>
                <c:pt idx="178">
                  <c:v>57.52</c:v>
                </c:pt>
                <c:pt idx="179">
                  <c:v>41.51</c:v>
                </c:pt>
                <c:pt idx="180">
                  <c:v>42.42</c:v>
                </c:pt>
                <c:pt idx="181">
                  <c:v>41.52</c:v>
                </c:pt>
                <c:pt idx="182">
                  <c:v>43.6</c:v>
                </c:pt>
                <c:pt idx="183">
                  <c:v>46.73</c:v>
                </c:pt>
                <c:pt idx="184">
                  <c:v>46.01</c:v>
                </c:pt>
                <c:pt idx="185">
                  <c:v>38.380000000000003</c:v>
                </c:pt>
                <c:pt idx="186">
                  <c:v>38.44</c:v>
                </c:pt>
                <c:pt idx="187">
                  <c:v>50.8</c:v>
                </c:pt>
                <c:pt idx="188">
                  <c:v>52.17</c:v>
                </c:pt>
                <c:pt idx="189">
                  <c:v>48.28</c:v>
                </c:pt>
                <c:pt idx="190">
                  <c:v>40.89</c:v>
                </c:pt>
                <c:pt idx="191">
                  <c:v>41.98</c:v>
                </c:pt>
                <c:pt idx="192">
                  <c:v>48.16</c:v>
                </c:pt>
                <c:pt idx="193">
                  <c:v>39.44</c:v>
                </c:pt>
                <c:pt idx="194">
                  <c:v>50.18</c:v>
                </c:pt>
                <c:pt idx="195">
                  <c:v>83.1</c:v>
                </c:pt>
                <c:pt idx="196">
                  <c:v>92.57</c:v>
                </c:pt>
                <c:pt idx="197">
                  <c:v>99.71</c:v>
                </c:pt>
                <c:pt idx="198">
                  <c:v>108.59</c:v>
                </c:pt>
                <c:pt idx="199">
                  <c:v>166.03</c:v>
                </c:pt>
                <c:pt idx="200">
                  <c:v>64.55</c:v>
                </c:pt>
                <c:pt idx="201">
                  <c:v>114.97</c:v>
                </c:pt>
                <c:pt idx="202">
                  <c:v>64.099999999999994</c:v>
                </c:pt>
                <c:pt idx="203">
                  <c:v>77.97</c:v>
                </c:pt>
                <c:pt idx="204">
                  <c:v>80.19</c:v>
                </c:pt>
                <c:pt idx="205">
                  <c:v>87.49</c:v>
                </c:pt>
                <c:pt idx="206">
                  <c:v>79.319999999999993</c:v>
                </c:pt>
                <c:pt idx="207">
                  <c:v>92.36</c:v>
                </c:pt>
                <c:pt idx="208">
                  <c:v>82.94</c:v>
                </c:pt>
                <c:pt idx="209">
                  <c:v>135.07</c:v>
                </c:pt>
                <c:pt idx="210">
                  <c:v>103.83</c:v>
                </c:pt>
                <c:pt idx="211">
                  <c:v>69.069999999999993</c:v>
                </c:pt>
                <c:pt idx="212">
                  <c:v>119.59</c:v>
                </c:pt>
                <c:pt idx="213">
                  <c:v>65.510000000000005</c:v>
                </c:pt>
                <c:pt idx="214">
                  <c:v>63.99</c:v>
                </c:pt>
                <c:pt idx="215">
                  <c:v>50.03</c:v>
                </c:pt>
                <c:pt idx="216">
                  <c:v>82.86</c:v>
                </c:pt>
                <c:pt idx="217">
                  <c:v>82.4</c:v>
                </c:pt>
                <c:pt idx="218">
                  <c:v>47.26</c:v>
                </c:pt>
                <c:pt idx="219">
                  <c:v>47.97</c:v>
                </c:pt>
                <c:pt idx="220">
                  <c:v>96.28</c:v>
                </c:pt>
                <c:pt idx="221">
                  <c:v>46.41</c:v>
                </c:pt>
                <c:pt idx="222">
                  <c:v>33.29</c:v>
                </c:pt>
                <c:pt idx="223">
                  <c:v>40.619999999999997</c:v>
                </c:pt>
                <c:pt idx="224">
                  <c:v>32.229999999999997</c:v>
                </c:pt>
                <c:pt idx="225">
                  <c:v>30.26</c:v>
                </c:pt>
                <c:pt idx="226">
                  <c:v>29.56</c:v>
                </c:pt>
                <c:pt idx="227">
                  <c:v>33.5</c:v>
                </c:pt>
                <c:pt idx="228">
                  <c:v>32.93</c:v>
                </c:pt>
                <c:pt idx="229">
                  <c:v>41.41</c:v>
                </c:pt>
                <c:pt idx="230">
                  <c:v>49.19</c:v>
                </c:pt>
                <c:pt idx="231">
                  <c:v>28.19</c:v>
                </c:pt>
                <c:pt idx="232">
                  <c:v>27.19</c:v>
                </c:pt>
                <c:pt idx="233">
                  <c:v>27.74</c:v>
                </c:pt>
                <c:pt idx="234">
                  <c:v>277.66000000000003</c:v>
                </c:pt>
                <c:pt idx="235">
                  <c:v>257.89999999999998</c:v>
                </c:pt>
                <c:pt idx="236">
                  <c:v>23.1</c:v>
                </c:pt>
                <c:pt idx="237">
                  <c:v>22.8</c:v>
                </c:pt>
                <c:pt idx="238">
                  <c:v>31.29</c:v>
                </c:pt>
                <c:pt idx="239">
                  <c:v>24.89</c:v>
                </c:pt>
                <c:pt idx="240">
                  <c:v>15.95</c:v>
                </c:pt>
                <c:pt idx="241">
                  <c:v>84.05</c:v>
                </c:pt>
                <c:pt idx="242">
                  <c:v>26.14</c:v>
                </c:pt>
                <c:pt idx="243">
                  <c:v>16.21</c:v>
                </c:pt>
                <c:pt idx="244">
                  <c:v>24.63</c:v>
                </c:pt>
                <c:pt idx="245">
                  <c:v>23.48</c:v>
                </c:pt>
                <c:pt idx="246">
                  <c:v>16.760000000000002</c:v>
                </c:pt>
                <c:pt idx="247">
                  <c:v>30.69</c:v>
                </c:pt>
                <c:pt idx="248">
                  <c:v>30.89</c:v>
                </c:pt>
                <c:pt idx="249">
                  <c:v>57.61</c:v>
                </c:pt>
                <c:pt idx="250">
                  <c:v>72.83</c:v>
                </c:pt>
                <c:pt idx="251">
                  <c:v>89</c:v>
                </c:pt>
                <c:pt idx="252">
                  <c:v>139.41</c:v>
                </c:pt>
                <c:pt idx="253">
                  <c:v>53.78</c:v>
                </c:pt>
                <c:pt idx="254">
                  <c:v>71.52</c:v>
                </c:pt>
                <c:pt idx="255">
                  <c:v>30.48</c:v>
                </c:pt>
                <c:pt idx="256">
                  <c:v>65.790000000000006</c:v>
                </c:pt>
                <c:pt idx="257">
                  <c:v>47.4</c:v>
                </c:pt>
                <c:pt idx="258">
                  <c:v>40.51</c:v>
                </c:pt>
                <c:pt idx="259">
                  <c:v>99.11</c:v>
                </c:pt>
                <c:pt idx="260">
                  <c:v>132.12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21808"/>
        <c:axId val="612409656"/>
      </c:scatterChart>
      <c:valAx>
        <c:axId val="612421808"/>
        <c:scaling>
          <c:orientation val="minMax"/>
          <c:min val="4090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612409656"/>
        <c:crosses val="autoZero"/>
        <c:crossBetween val="midCat"/>
      </c:valAx>
      <c:valAx>
        <c:axId val="612409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concentration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218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ACF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ACF</c:v>
          </c:tx>
          <c:spPr>
            <a:ln w="6350"/>
          </c:spPr>
          <c:invertIfNegative val="0"/>
          <c:cat>
            <c:numRef>
              <c:f>'ARIMA_Residuals-EntireDS'!$BB$3:$BB$263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cat>
          <c:val>
            <c:numRef>
              <c:f>'ARIMA_Residuals-EntireDS'!$BC$3:$BC$263</c:f>
              <c:numCache>
                <c:formatCode>General</c:formatCode>
                <c:ptCount val="261"/>
                <c:pt idx="0">
                  <c:v>1</c:v>
                </c:pt>
                <c:pt idx="1">
                  <c:v>0.13659921273905479</c:v>
                </c:pt>
                <c:pt idx="2">
                  <c:v>-6.8902115884758655E-2</c:v>
                </c:pt>
                <c:pt idx="3">
                  <c:v>-8.5740264216029524E-2</c:v>
                </c:pt>
                <c:pt idx="4">
                  <c:v>-4.0800434629154551E-2</c:v>
                </c:pt>
                <c:pt idx="5">
                  <c:v>-0.11778343738356592</c:v>
                </c:pt>
                <c:pt idx="6">
                  <c:v>2.6997197718722509E-2</c:v>
                </c:pt>
                <c:pt idx="7">
                  <c:v>6.892780848903475E-2</c:v>
                </c:pt>
                <c:pt idx="8">
                  <c:v>-1.2209947755089596E-2</c:v>
                </c:pt>
                <c:pt idx="9">
                  <c:v>-1.050672526584475E-2</c:v>
                </c:pt>
                <c:pt idx="10">
                  <c:v>-1.9399511946980409E-2</c:v>
                </c:pt>
                <c:pt idx="11">
                  <c:v>2.5029692715433137E-3</c:v>
                </c:pt>
                <c:pt idx="12">
                  <c:v>-0.11673560877116951</c:v>
                </c:pt>
                <c:pt idx="13">
                  <c:v>-4.7746448844474328E-2</c:v>
                </c:pt>
                <c:pt idx="14">
                  <c:v>-1.1725629270251042E-2</c:v>
                </c:pt>
                <c:pt idx="15">
                  <c:v>3.9110838943623591E-2</c:v>
                </c:pt>
                <c:pt idx="16">
                  <c:v>-0.12543590212300015</c:v>
                </c:pt>
                <c:pt idx="17">
                  <c:v>-7.6193977490483691E-2</c:v>
                </c:pt>
                <c:pt idx="18">
                  <c:v>-4.4655387061329939E-2</c:v>
                </c:pt>
                <c:pt idx="19">
                  <c:v>4.1978220488659906E-3</c:v>
                </c:pt>
                <c:pt idx="20">
                  <c:v>-9.3546543717900957E-2</c:v>
                </c:pt>
                <c:pt idx="21">
                  <c:v>-4.1528609673698223E-2</c:v>
                </c:pt>
                <c:pt idx="22">
                  <c:v>2.815050206651773E-2</c:v>
                </c:pt>
                <c:pt idx="23">
                  <c:v>-9.6890002393500395E-3</c:v>
                </c:pt>
                <c:pt idx="24">
                  <c:v>-5.2801591881520595E-2</c:v>
                </c:pt>
                <c:pt idx="25">
                  <c:v>0.1554119689378827</c:v>
                </c:pt>
                <c:pt idx="26">
                  <c:v>0.10037302534256204</c:v>
                </c:pt>
                <c:pt idx="27">
                  <c:v>-2.1514493551199679E-2</c:v>
                </c:pt>
                <c:pt idx="28">
                  <c:v>-7.3172058491530094E-3</c:v>
                </c:pt>
                <c:pt idx="29">
                  <c:v>-7.8133331822961977E-3</c:v>
                </c:pt>
                <c:pt idx="30">
                  <c:v>-1.7930577326220339E-2</c:v>
                </c:pt>
                <c:pt idx="31">
                  <c:v>-6.6654171847579588E-3</c:v>
                </c:pt>
                <c:pt idx="32">
                  <c:v>1.4431358230722759E-2</c:v>
                </c:pt>
                <c:pt idx="33">
                  <c:v>-3.5462854357142116E-2</c:v>
                </c:pt>
                <c:pt idx="34">
                  <c:v>7.1195279320188862E-2</c:v>
                </c:pt>
                <c:pt idx="35">
                  <c:v>2.4008481941506395E-2</c:v>
                </c:pt>
                <c:pt idx="36">
                  <c:v>0.12577346581307705</c:v>
                </c:pt>
                <c:pt idx="37">
                  <c:v>7.3941512333477125E-3</c:v>
                </c:pt>
                <c:pt idx="38">
                  <c:v>-1.371272506021097E-2</c:v>
                </c:pt>
                <c:pt idx="39">
                  <c:v>-8.6221166877553379E-2</c:v>
                </c:pt>
                <c:pt idx="40">
                  <c:v>1.4572331204847308E-2</c:v>
                </c:pt>
                <c:pt idx="41">
                  <c:v>-3.8426639327738149E-3</c:v>
                </c:pt>
                <c:pt idx="42">
                  <c:v>1.5122898920810323E-2</c:v>
                </c:pt>
                <c:pt idx="43">
                  <c:v>-1.7044347200380932E-2</c:v>
                </c:pt>
                <c:pt idx="44">
                  <c:v>3.0215773016696649E-2</c:v>
                </c:pt>
                <c:pt idx="45">
                  <c:v>-8.8578901597435779E-3</c:v>
                </c:pt>
                <c:pt idx="46">
                  <c:v>-2.3343827780842333E-2</c:v>
                </c:pt>
                <c:pt idx="47">
                  <c:v>1.3876926043351513E-2</c:v>
                </c:pt>
                <c:pt idx="48">
                  <c:v>2.079265069428923E-2</c:v>
                </c:pt>
                <c:pt idx="49">
                  <c:v>-4.2575392382319457E-2</c:v>
                </c:pt>
                <c:pt idx="50">
                  <c:v>2.3223305933124761E-2</c:v>
                </c:pt>
                <c:pt idx="51">
                  <c:v>4.5467788459197217E-2</c:v>
                </c:pt>
                <c:pt idx="52">
                  <c:v>-0.20016310072381818</c:v>
                </c:pt>
                <c:pt idx="53">
                  <c:v>1.4271217739399275E-3</c:v>
                </c:pt>
                <c:pt idx="54">
                  <c:v>-4.6425378772059121E-2</c:v>
                </c:pt>
                <c:pt idx="55">
                  <c:v>2.8896970004934915E-2</c:v>
                </c:pt>
                <c:pt idx="56">
                  <c:v>-1.902891630630647E-2</c:v>
                </c:pt>
                <c:pt idx="57">
                  <c:v>9.7024386418142344E-3</c:v>
                </c:pt>
                <c:pt idx="58">
                  <c:v>-4.6707393770463242E-2</c:v>
                </c:pt>
                <c:pt idx="59">
                  <c:v>-1.7307970834275408E-2</c:v>
                </c:pt>
                <c:pt idx="60">
                  <c:v>1.6534574578121949E-2</c:v>
                </c:pt>
                <c:pt idx="61">
                  <c:v>-1.787778293688598E-2</c:v>
                </c:pt>
                <c:pt idx="62">
                  <c:v>-2.5288107394449654E-2</c:v>
                </c:pt>
                <c:pt idx="63">
                  <c:v>3.0358004511259536E-2</c:v>
                </c:pt>
                <c:pt idx="64">
                  <c:v>-4.7196784211055998E-3</c:v>
                </c:pt>
                <c:pt idx="65">
                  <c:v>-4.9457219936189012E-2</c:v>
                </c:pt>
                <c:pt idx="66">
                  <c:v>-3.9960691123540251E-3</c:v>
                </c:pt>
                <c:pt idx="67">
                  <c:v>5.1170267731506991E-3</c:v>
                </c:pt>
                <c:pt idx="68">
                  <c:v>-1.956577350003056E-2</c:v>
                </c:pt>
                <c:pt idx="69">
                  <c:v>0.1287189215284637</c:v>
                </c:pt>
                <c:pt idx="70">
                  <c:v>0.10492356574853523</c:v>
                </c:pt>
                <c:pt idx="71">
                  <c:v>-7.9780425064057914E-2</c:v>
                </c:pt>
                <c:pt idx="72">
                  <c:v>-3.2206327565319118E-2</c:v>
                </c:pt>
                <c:pt idx="73">
                  <c:v>3.2904112293367427E-2</c:v>
                </c:pt>
                <c:pt idx="74">
                  <c:v>-2.9446720130013853E-2</c:v>
                </c:pt>
                <c:pt idx="75">
                  <c:v>-4.6550187595237316E-3</c:v>
                </c:pt>
                <c:pt idx="76">
                  <c:v>4.7520489921898883E-2</c:v>
                </c:pt>
                <c:pt idx="77">
                  <c:v>1.7780256950928112E-2</c:v>
                </c:pt>
                <c:pt idx="78">
                  <c:v>1.3037383166169763E-2</c:v>
                </c:pt>
                <c:pt idx="79">
                  <c:v>-1.009259904142591E-2</c:v>
                </c:pt>
                <c:pt idx="80">
                  <c:v>-2.6227007296225839E-2</c:v>
                </c:pt>
                <c:pt idx="81">
                  <c:v>-2.7527451445651961E-2</c:v>
                </c:pt>
                <c:pt idx="82">
                  <c:v>2.3088051285382986E-2</c:v>
                </c:pt>
                <c:pt idx="83">
                  <c:v>-2.9814485630803474E-3</c:v>
                </c:pt>
                <c:pt idx="84">
                  <c:v>4.1270012417143551E-2</c:v>
                </c:pt>
                <c:pt idx="85">
                  <c:v>4.2964225935629222E-2</c:v>
                </c:pt>
                <c:pt idx="86">
                  <c:v>-2.1333410017214744E-2</c:v>
                </c:pt>
                <c:pt idx="87">
                  <c:v>-3.4036541846685857E-2</c:v>
                </c:pt>
                <c:pt idx="88">
                  <c:v>-4.6009506702152168E-2</c:v>
                </c:pt>
                <c:pt idx="89">
                  <c:v>-4.962270446256712E-2</c:v>
                </c:pt>
                <c:pt idx="90">
                  <c:v>1.8091262727864928E-2</c:v>
                </c:pt>
                <c:pt idx="91">
                  <c:v>5.0036601432653899E-2</c:v>
                </c:pt>
                <c:pt idx="92">
                  <c:v>7.1766569547643821E-2</c:v>
                </c:pt>
                <c:pt idx="93">
                  <c:v>-2.9829897017123855E-2</c:v>
                </c:pt>
                <c:pt idx="94">
                  <c:v>-2.361204753036532E-3</c:v>
                </c:pt>
                <c:pt idx="95">
                  <c:v>8.3149473525026257E-3</c:v>
                </c:pt>
                <c:pt idx="96">
                  <c:v>-2.6713782458260015E-2</c:v>
                </c:pt>
                <c:pt idx="97">
                  <c:v>-1.0726598129460038E-3</c:v>
                </c:pt>
                <c:pt idx="98">
                  <c:v>-1.591338880965714E-2</c:v>
                </c:pt>
                <c:pt idx="99">
                  <c:v>3.4085861100168841E-2</c:v>
                </c:pt>
                <c:pt idx="100">
                  <c:v>9.7367601755413396E-4</c:v>
                </c:pt>
                <c:pt idx="101">
                  <c:v>-1.1610657827126963E-3</c:v>
                </c:pt>
                <c:pt idx="102">
                  <c:v>-0.14383191149514918</c:v>
                </c:pt>
                <c:pt idx="103">
                  <c:v>-1.1577368184157865E-2</c:v>
                </c:pt>
                <c:pt idx="104">
                  <c:v>2.7837030497929134E-2</c:v>
                </c:pt>
                <c:pt idx="105">
                  <c:v>1.8376625825921668E-2</c:v>
                </c:pt>
                <c:pt idx="106">
                  <c:v>2.3267727090841919E-2</c:v>
                </c:pt>
                <c:pt idx="107">
                  <c:v>-1.298588837441429E-2</c:v>
                </c:pt>
                <c:pt idx="108">
                  <c:v>-9.7152483447547084E-3</c:v>
                </c:pt>
                <c:pt idx="109">
                  <c:v>1.0622626536757039E-2</c:v>
                </c:pt>
                <c:pt idx="110">
                  <c:v>2.6774735393786657E-2</c:v>
                </c:pt>
                <c:pt idx="111">
                  <c:v>1.0980890413783697E-2</c:v>
                </c:pt>
                <c:pt idx="112">
                  <c:v>-5.0020848766176761E-2</c:v>
                </c:pt>
                <c:pt idx="113">
                  <c:v>8.1504654303190625E-3</c:v>
                </c:pt>
                <c:pt idx="114">
                  <c:v>4.2421072196686858E-2</c:v>
                </c:pt>
                <c:pt idx="115">
                  <c:v>1.7236061873852268E-3</c:v>
                </c:pt>
                <c:pt idx="116">
                  <c:v>1.9603163768392586E-2</c:v>
                </c:pt>
                <c:pt idx="117">
                  <c:v>4.8988521441474302E-2</c:v>
                </c:pt>
                <c:pt idx="118">
                  <c:v>4.8245463226690904E-2</c:v>
                </c:pt>
                <c:pt idx="119">
                  <c:v>1.1968137140089912E-2</c:v>
                </c:pt>
                <c:pt idx="120">
                  <c:v>3.4514144818553881E-2</c:v>
                </c:pt>
                <c:pt idx="121">
                  <c:v>-1.9608158674432805E-2</c:v>
                </c:pt>
                <c:pt idx="122">
                  <c:v>3.4938852924844073E-3</c:v>
                </c:pt>
                <c:pt idx="123">
                  <c:v>2.4122538576597061E-2</c:v>
                </c:pt>
                <c:pt idx="124">
                  <c:v>2.5334678258840958E-2</c:v>
                </c:pt>
                <c:pt idx="125">
                  <c:v>-2.1236307843250764E-2</c:v>
                </c:pt>
                <c:pt idx="126">
                  <c:v>3.2858475077102364E-2</c:v>
                </c:pt>
                <c:pt idx="127">
                  <c:v>-4.3361794002938651E-2</c:v>
                </c:pt>
                <c:pt idx="128">
                  <c:v>-9.352034427921322E-3</c:v>
                </c:pt>
                <c:pt idx="129">
                  <c:v>-4.7228743893533369E-2</c:v>
                </c:pt>
                <c:pt idx="130">
                  <c:v>-6.0834359746228105E-2</c:v>
                </c:pt>
                <c:pt idx="131">
                  <c:v>-3.5810714518164859E-2</c:v>
                </c:pt>
                <c:pt idx="132">
                  <c:v>5.1350662746906268E-3</c:v>
                </c:pt>
                <c:pt idx="133">
                  <c:v>4.8101769617147523E-2</c:v>
                </c:pt>
                <c:pt idx="134">
                  <c:v>-2.8925194882277527E-2</c:v>
                </c:pt>
                <c:pt idx="135">
                  <c:v>-2.5630071044446583E-2</c:v>
                </c:pt>
                <c:pt idx="136">
                  <c:v>-4.8464195419283283E-2</c:v>
                </c:pt>
                <c:pt idx="137">
                  <c:v>-8.4453050992575232E-2</c:v>
                </c:pt>
                <c:pt idx="138">
                  <c:v>-7.9651438589200693E-2</c:v>
                </c:pt>
                <c:pt idx="139">
                  <c:v>6.9182668558505953E-2</c:v>
                </c:pt>
                <c:pt idx="140">
                  <c:v>5.5194158981526693E-2</c:v>
                </c:pt>
                <c:pt idx="141">
                  <c:v>5.1271603891475163E-2</c:v>
                </c:pt>
                <c:pt idx="142">
                  <c:v>-6.6233121977956845E-3</c:v>
                </c:pt>
                <c:pt idx="143">
                  <c:v>3.8574845240618605E-2</c:v>
                </c:pt>
                <c:pt idx="144">
                  <c:v>-6.2292276352230024E-2</c:v>
                </c:pt>
                <c:pt idx="145">
                  <c:v>5.0095214094519371E-3</c:v>
                </c:pt>
                <c:pt idx="146">
                  <c:v>-9.7095286246534039E-3</c:v>
                </c:pt>
                <c:pt idx="147">
                  <c:v>2.4532942848448602E-2</c:v>
                </c:pt>
                <c:pt idx="148">
                  <c:v>2.2187961806163559E-2</c:v>
                </c:pt>
                <c:pt idx="149">
                  <c:v>-8.9569348671699974E-4</c:v>
                </c:pt>
                <c:pt idx="150">
                  <c:v>3.8571198908497931E-2</c:v>
                </c:pt>
                <c:pt idx="151">
                  <c:v>2.5368349475773249E-2</c:v>
                </c:pt>
                <c:pt idx="152">
                  <c:v>-1.7953379059946782E-2</c:v>
                </c:pt>
                <c:pt idx="153">
                  <c:v>-1.2945257434869831E-2</c:v>
                </c:pt>
                <c:pt idx="154">
                  <c:v>8.8136943846818125E-2</c:v>
                </c:pt>
                <c:pt idx="155">
                  <c:v>-3.427343700451789E-2</c:v>
                </c:pt>
                <c:pt idx="156">
                  <c:v>-2.9700814263604277E-3</c:v>
                </c:pt>
                <c:pt idx="157">
                  <c:v>-3.4086229842286632E-2</c:v>
                </c:pt>
                <c:pt idx="158">
                  <c:v>7.5658800884406902E-3</c:v>
                </c:pt>
                <c:pt idx="159">
                  <c:v>3.8665443891306196E-2</c:v>
                </c:pt>
                <c:pt idx="160">
                  <c:v>2.1856154742607038E-2</c:v>
                </c:pt>
                <c:pt idx="161">
                  <c:v>2.7267995415827546E-3</c:v>
                </c:pt>
                <c:pt idx="162">
                  <c:v>-9.9656563607035432E-3</c:v>
                </c:pt>
                <c:pt idx="163">
                  <c:v>-3.6319011075709867E-2</c:v>
                </c:pt>
                <c:pt idx="164">
                  <c:v>2.4843594615038739E-2</c:v>
                </c:pt>
                <c:pt idx="165">
                  <c:v>1.1611124685848937E-2</c:v>
                </c:pt>
                <c:pt idx="166">
                  <c:v>1.5269402117157724E-2</c:v>
                </c:pt>
                <c:pt idx="167">
                  <c:v>2.3937210812854234E-3</c:v>
                </c:pt>
                <c:pt idx="168">
                  <c:v>4.0997810586455588E-2</c:v>
                </c:pt>
                <c:pt idx="169">
                  <c:v>4.2458885881140079E-2</c:v>
                </c:pt>
                <c:pt idx="170">
                  <c:v>-2.4945170332007091E-2</c:v>
                </c:pt>
                <c:pt idx="171">
                  <c:v>-0.15487928806314438</c:v>
                </c:pt>
                <c:pt idx="172">
                  <c:v>-0.11791262023092539</c:v>
                </c:pt>
                <c:pt idx="173">
                  <c:v>4.6205186017303099E-2</c:v>
                </c:pt>
                <c:pt idx="174">
                  <c:v>2.4662620680641349E-2</c:v>
                </c:pt>
                <c:pt idx="175">
                  <c:v>-2.1495004419350185E-2</c:v>
                </c:pt>
                <c:pt idx="176">
                  <c:v>-3.3174779737847448E-3</c:v>
                </c:pt>
                <c:pt idx="177">
                  <c:v>-4.0874074847464945E-5</c:v>
                </c:pt>
                <c:pt idx="178">
                  <c:v>-6.9518536855624605E-2</c:v>
                </c:pt>
                <c:pt idx="179">
                  <c:v>2.0923896726119412E-2</c:v>
                </c:pt>
                <c:pt idx="180">
                  <c:v>1.81132824603601E-3</c:v>
                </c:pt>
                <c:pt idx="181">
                  <c:v>2.3301230163961514E-2</c:v>
                </c:pt>
                <c:pt idx="182">
                  <c:v>7.4095377092350707E-3</c:v>
                </c:pt>
                <c:pt idx="183">
                  <c:v>3.1912428790342395E-2</c:v>
                </c:pt>
                <c:pt idx="184">
                  <c:v>3.7964994689891236E-2</c:v>
                </c:pt>
                <c:pt idx="185">
                  <c:v>2.063655262897629E-2</c:v>
                </c:pt>
                <c:pt idx="186">
                  <c:v>3.8813904265497252E-2</c:v>
                </c:pt>
                <c:pt idx="187">
                  <c:v>7.6804809422019484E-3</c:v>
                </c:pt>
                <c:pt idx="188">
                  <c:v>3.0426997467722788E-2</c:v>
                </c:pt>
                <c:pt idx="189">
                  <c:v>-3.909931722532569E-2</c:v>
                </c:pt>
                <c:pt idx="190">
                  <c:v>2.1381498523101301E-2</c:v>
                </c:pt>
                <c:pt idx="191">
                  <c:v>1.343844136829594E-2</c:v>
                </c:pt>
                <c:pt idx="192">
                  <c:v>9.9926480276137965E-3</c:v>
                </c:pt>
                <c:pt idx="193">
                  <c:v>8.9087776495791959E-4</c:v>
                </c:pt>
                <c:pt idx="194">
                  <c:v>3.4800987983055552E-2</c:v>
                </c:pt>
                <c:pt idx="195">
                  <c:v>-2.671619384970781E-3</c:v>
                </c:pt>
                <c:pt idx="196">
                  <c:v>-1.4683543820069018E-2</c:v>
                </c:pt>
                <c:pt idx="197">
                  <c:v>-4.4919835091545499E-2</c:v>
                </c:pt>
                <c:pt idx="198">
                  <c:v>-2.9457229550480936E-3</c:v>
                </c:pt>
                <c:pt idx="199">
                  <c:v>1.6126294368631017E-3</c:v>
                </c:pt>
                <c:pt idx="200">
                  <c:v>-7.0879770704351409E-3</c:v>
                </c:pt>
                <c:pt idx="201">
                  <c:v>-6.7258761352798338E-3</c:v>
                </c:pt>
                <c:pt idx="202">
                  <c:v>-6.2660114273791201E-3</c:v>
                </c:pt>
                <c:pt idx="203">
                  <c:v>-1.2968358648390297E-2</c:v>
                </c:pt>
                <c:pt idx="204">
                  <c:v>-6.2192612617271541E-3</c:v>
                </c:pt>
                <c:pt idx="205">
                  <c:v>-7.2182887910262434E-3</c:v>
                </c:pt>
                <c:pt idx="206">
                  <c:v>-6.4353016036814807E-3</c:v>
                </c:pt>
                <c:pt idx="207">
                  <c:v>-2.326127413164512E-3</c:v>
                </c:pt>
                <c:pt idx="208">
                  <c:v>6.6035363288691122E-5</c:v>
                </c:pt>
                <c:pt idx="209">
                  <c:v>5.4700215471727247E-5</c:v>
                </c:pt>
                <c:pt idx="210">
                  <c:v>-7.7337047533403722E-5</c:v>
                </c:pt>
                <c:pt idx="211">
                  <c:v>-1.0027979348918658E-4</c:v>
                </c:pt>
                <c:pt idx="212">
                  <c:v>-5.5757333132382677E-5</c:v>
                </c:pt>
                <c:pt idx="213">
                  <c:v>-1.4574780283803946E-4</c:v>
                </c:pt>
                <c:pt idx="214">
                  <c:v>-8.4382099563538423E-5</c:v>
                </c:pt>
                <c:pt idx="215">
                  <c:v>-5.4237711338131108E-5</c:v>
                </c:pt>
                <c:pt idx="216">
                  <c:v>-1.5240411515043558E-5</c:v>
                </c:pt>
                <c:pt idx="217">
                  <c:v>-4.1786064166712453E-5</c:v>
                </c:pt>
                <c:pt idx="218">
                  <c:v>1.6045708688806038E-4</c:v>
                </c:pt>
                <c:pt idx="219">
                  <c:v>1.801580813089712E-4</c:v>
                </c:pt>
                <c:pt idx="220">
                  <c:v>1.9402858712942074E-4</c:v>
                </c:pt>
                <c:pt idx="221">
                  <c:v>9.5445534765341647E-5</c:v>
                </c:pt>
                <c:pt idx="222">
                  <c:v>9.1429819094910518E-5</c:v>
                </c:pt>
                <c:pt idx="223">
                  <c:v>1.3676914530464079E-4</c:v>
                </c:pt>
                <c:pt idx="224">
                  <c:v>1.2558630184817323E-4</c:v>
                </c:pt>
                <c:pt idx="225">
                  <c:v>1.3046230694666763E-4</c:v>
                </c:pt>
                <c:pt idx="226">
                  <c:v>1.3186220935075568E-4</c:v>
                </c:pt>
                <c:pt idx="227">
                  <c:v>1.3482089725323521E-4</c:v>
                </c:pt>
                <c:pt idx="228">
                  <c:v>1.2632079953747138E-4</c:v>
                </c:pt>
                <c:pt idx="229">
                  <c:v>1.3425402549204776E-4</c:v>
                </c:pt>
                <c:pt idx="230">
                  <c:v>1.3308688832241271E-4</c:v>
                </c:pt>
                <c:pt idx="231">
                  <c:v>1.2095298805012965E-4</c:v>
                </c:pt>
                <c:pt idx="232">
                  <c:v>1.2176124383296439E-4</c:v>
                </c:pt>
                <c:pt idx="233">
                  <c:v>1.2573612523651979E-4</c:v>
                </c:pt>
                <c:pt idx="234">
                  <c:v>1.2535016158176046E-4</c:v>
                </c:pt>
                <c:pt idx="235">
                  <c:v>-3.6363351111067676E-4</c:v>
                </c:pt>
                <c:pt idx="236">
                  <c:v>-6.6783230460806657E-4</c:v>
                </c:pt>
                <c:pt idx="237">
                  <c:v>-4.2404181565298087E-4</c:v>
                </c:pt>
                <c:pt idx="238">
                  <c:v>-2.6488272897337583E-4</c:v>
                </c:pt>
                <c:pt idx="239">
                  <c:v>-1.6828353838386405E-4</c:v>
                </c:pt>
                <c:pt idx="240">
                  <c:v>-6.2751650653716895E-5</c:v>
                </c:pt>
                <c:pt idx="241">
                  <c:v>3.2504711110199316E-5</c:v>
                </c:pt>
                <c:pt idx="242">
                  <c:v>-4.173506013075423E-5</c:v>
                </c:pt>
                <c:pt idx="243">
                  <c:v>4.4669424839107201E-6</c:v>
                </c:pt>
                <c:pt idx="244">
                  <c:v>5.8784835432880019E-5</c:v>
                </c:pt>
                <c:pt idx="245">
                  <c:v>9.2766729890502407E-5</c:v>
                </c:pt>
                <c:pt idx="246">
                  <c:v>1.0173476795761761E-4</c:v>
                </c:pt>
                <c:pt idx="247">
                  <c:v>1.4217207665601753E-4</c:v>
                </c:pt>
                <c:pt idx="248">
                  <c:v>2.0808037364215321E-4</c:v>
                </c:pt>
                <c:pt idx="249">
                  <c:v>2.7301236720606644E-4</c:v>
                </c:pt>
                <c:pt idx="250">
                  <c:v>2.804017559197832E-4</c:v>
                </c:pt>
                <c:pt idx="251">
                  <c:v>2.7281712842505977E-4</c:v>
                </c:pt>
                <c:pt idx="252">
                  <c:v>3.4835767978934275E-4</c:v>
                </c:pt>
                <c:pt idx="253">
                  <c:v>1.0261419530576127E-4</c:v>
                </c:pt>
                <c:pt idx="254">
                  <c:v>1.9496013563119659E-4</c:v>
                </c:pt>
                <c:pt idx="255">
                  <c:v>1.2530344313229467E-4</c:v>
                </c:pt>
                <c:pt idx="256">
                  <c:v>1.8342594105583352E-4</c:v>
                </c:pt>
                <c:pt idx="257">
                  <c:v>1.593360664747221E-4</c:v>
                </c:pt>
                <c:pt idx="258">
                  <c:v>1.9239980508124651E-4</c:v>
                </c:pt>
                <c:pt idx="259">
                  <c:v>2.1310644260989108E-4</c:v>
                </c:pt>
                <c:pt idx="260">
                  <c:v>1.3774599826272958E-4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2414752"/>
        <c:axId val="612412792"/>
      </c:barChart>
      <c:scatterChart>
        <c:scatterStyle val="smoothMarker"/>
        <c:varyColors val="0"/>
        <c:ser>
          <c:idx val="1"/>
          <c:order val="1"/>
          <c:tx>
            <c:v>UCI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262</c:v>
              </c:pt>
            </c:numLit>
          </c:xVal>
          <c:yVal>
            <c:numLit>
              <c:formatCode>General</c:formatCode>
              <c:ptCount val="2"/>
              <c:pt idx="0">
                <c:v>0.121321</c:v>
              </c:pt>
              <c:pt idx="1">
                <c:v>0.121321</c:v>
              </c:pt>
            </c:numLit>
          </c:yVal>
          <c:smooth val="1"/>
        </c:ser>
        <c:ser>
          <c:idx val="2"/>
          <c:order val="2"/>
          <c:tx>
            <c:v>LCI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262</c:v>
              </c:pt>
            </c:numLit>
          </c:xVal>
          <c:yVal>
            <c:numLit>
              <c:formatCode>General</c:formatCode>
              <c:ptCount val="2"/>
              <c:pt idx="0">
                <c:v>-0.121321</c:v>
              </c:pt>
              <c:pt idx="1">
                <c:v>-0.121321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14752"/>
        <c:axId val="612412792"/>
      </c:scatterChart>
      <c:catAx>
        <c:axId val="61241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Lags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12792"/>
        <c:crosses val="autoZero"/>
        <c:auto val="1"/>
        <c:lblAlgn val="ctr"/>
        <c:lblOffset val="100"/>
        <c:noMultiLvlLbl val="0"/>
      </c:catAx>
      <c:valAx>
        <c:axId val="612412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147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PACF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PACF</c:v>
          </c:tx>
          <c:spPr>
            <a:ln w="6350"/>
          </c:spPr>
          <c:invertIfNegative val="0"/>
          <c:cat>
            <c:numRef>
              <c:f>'ARIMA_Residuals-EntireDS'!$BB$3:$BB$263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cat>
          <c:val>
            <c:numRef>
              <c:f>'ARIMA_Residuals-EntireDS'!$BD$3:$BD$263</c:f>
              <c:numCache>
                <c:formatCode>General</c:formatCode>
                <c:ptCount val="261"/>
                <c:pt idx="0">
                  <c:v>1</c:v>
                </c:pt>
                <c:pt idx="1">
                  <c:v>0.13659921273905479</c:v>
                </c:pt>
                <c:pt idx="2">
                  <c:v>-8.922636635148172E-2</c:v>
                </c:pt>
                <c:pt idx="3">
                  <c:v>-6.502149969706951E-2</c:v>
                </c:pt>
                <c:pt idx="4">
                  <c:v>-2.5933458812523586E-2</c:v>
                </c:pt>
                <c:pt idx="5">
                  <c:v>-0.12355813339979445</c:v>
                </c:pt>
                <c:pt idx="6">
                  <c:v>5.2198565135335606E-2</c:v>
                </c:pt>
                <c:pt idx="7">
                  <c:v>3.7150159884544835E-2</c:v>
                </c:pt>
                <c:pt idx="8">
                  <c:v>-4.2691099696777438E-2</c:v>
                </c:pt>
                <c:pt idx="9">
                  <c:v>6.2304759270574951E-3</c:v>
                </c:pt>
                <c:pt idx="10">
                  <c:v>-2.8993881581118073E-2</c:v>
                </c:pt>
                <c:pt idx="11">
                  <c:v>1.552057769760733E-2</c:v>
                </c:pt>
                <c:pt idx="12">
                  <c:v>-0.11782246824161204</c:v>
                </c:pt>
                <c:pt idx="13">
                  <c:v>-2.9892361438430954E-2</c:v>
                </c:pt>
                <c:pt idx="14">
                  <c:v>-2.0069657895676399E-2</c:v>
                </c:pt>
                <c:pt idx="15">
                  <c:v>1.8242469167536163E-2</c:v>
                </c:pt>
                <c:pt idx="16">
                  <c:v>-0.15165552333739382</c:v>
                </c:pt>
                <c:pt idx="17">
                  <c:v>-6.9869171952201103E-2</c:v>
                </c:pt>
                <c:pt idx="18">
                  <c:v>-5.1153376255552482E-2</c:v>
                </c:pt>
                <c:pt idx="19">
                  <c:v>-6.6500794442585975E-3</c:v>
                </c:pt>
                <c:pt idx="20">
                  <c:v>-0.12769245325793671</c:v>
                </c:pt>
                <c:pt idx="21">
                  <c:v>-7.2098455046612595E-2</c:v>
                </c:pt>
                <c:pt idx="22">
                  <c:v>-1.4443133679798901E-3</c:v>
                </c:pt>
                <c:pt idx="23">
                  <c:v>-3.9755540936912012E-2</c:v>
                </c:pt>
                <c:pt idx="24">
                  <c:v>-9.0122841440539128E-2</c:v>
                </c:pt>
                <c:pt idx="25">
                  <c:v>0.14071335235147706</c:v>
                </c:pt>
                <c:pt idx="26">
                  <c:v>2.2571237901824262E-2</c:v>
                </c:pt>
                <c:pt idx="27">
                  <c:v>-1.0670035883666103E-2</c:v>
                </c:pt>
                <c:pt idx="28">
                  <c:v>-1.8214888810581156E-2</c:v>
                </c:pt>
                <c:pt idx="29">
                  <c:v>-3.7285243590065076E-2</c:v>
                </c:pt>
                <c:pt idx="30">
                  <c:v>-1.007483806592113E-3</c:v>
                </c:pt>
                <c:pt idx="31">
                  <c:v>-1.4224156362460441E-3</c:v>
                </c:pt>
                <c:pt idx="32">
                  <c:v>-6.9825233154583943E-2</c:v>
                </c:pt>
                <c:pt idx="33">
                  <c:v>-7.7236854170567762E-2</c:v>
                </c:pt>
                <c:pt idx="34">
                  <c:v>6.2107378303195689E-2</c:v>
                </c:pt>
                <c:pt idx="35">
                  <c:v>-1.0046120019248912E-2</c:v>
                </c:pt>
                <c:pt idx="36">
                  <c:v>8.9789953347298862E-2</c:v>
                </c:pt>
                <c:pt idx="37">
                  <c:v>-2.4175787345132739E-2</c:v>
                </c:pt>
                <c:pt idx="38">
                  <c:v>1.3076856521685269E-2</c:v>
                </c:pt>
                <c:pt idx="39">
                  <c:v>-4.9000113371367733E-2</c:v>
                </c:pt>
                <c:pt idx="40">
                  <c:v>3.3623534949188175E-3</c:v>
                </c:pt>
                <c:pt idx="41">
                  <c:v>4.4976164824127906E-3</c:v>
                </c:pt>
                <c:pt idx="42">
                  <c:v>3.7993849863392617E-2</c:v>
                </c:pt>
                <c:pt idx="43">
                  <c:v>-2.4477453225387566E-2</c:v>
                </c:pt>
                <c:pt idx="44">
                  <c:v>2.7931815452840417E-2</c:v>
                </c:pt>
                <c:pt idx="45">
                  <c:v>-1.3942001938982242E-2</c:v>
                </c:pt>
                <c:pt idx="46">
                  <c:v>3.7851527067122921E-2</c:v>
                </c:pt>
                <c:pt idx="47">
                  <c:v>1.4506592068278798E-2</c:v>
                </c:pt>
                <c:pt idx="48">
                  <c:v>4.0471838325471611E-2</c:v>
                </c:pt>
                <c:pt idx="49">
                  <c:v>-5.1099716012037236E-2</c:v>
                </c:pt>
                <c:pt idx="50">
                  <c:v>5.5248723183353103E-2</c:v>
                </c:pt>
                <c:pt idx="51">
                  <c:v>-5.5803757882116551E-3</c:v>
                </c:pt>
                <c:pt idx="52">
                  <c:v>-0.19177533628937138</c:v>
                </c:pt>
                <c:pt idx="53">
                  <c:v>7.9516321825413822E-2</c:v>
                </c:pt>
                <c:pt idx="54">
                  <c:v>-7.3674569191137906E-2</c:v>
                </c:pt>
                <c:pt idx="55">
                  <c:v>3.0900752210493737E-2</c:v>
                </c:pt>
                <c:pt idx="56">
                  <c:v>-2.9590777525488138E-2</c:v>
                </c:pt>
                <c:pt idx="57">
                  <c:v>-4.5357344263051678E-2</c:v>
                </c:pt>
                <c:pt idx="58">
                  <c:v>8.8763940138713807E-3</c:v>
                </c:pt>
                <c:pt idx="59">
                  <c:v>-3.8999634404217991E-2</c:v>
                </c:pt>
                <c:pt idx="60">
                  <c:v>1.3663583202985529E-2</c:v>
                </c:pt>
                <c:pt idx="61">
                  <c:v>-7.9690214305674398E-2</c:v>
                </c:pt>
                <c:pt idx="62">
                  <c:v>-5.2070605894555005E-2</c:v>
                </c:pt>
                <c:pt idx="63">
                  <c:v>4.6800754931033223E-2</c:v>
                </c:pt>
                <c:pt idx="64">
                  <c:v>-6.50057551069297E-2</c:v>
                </c:pt>
                <c:pt idx="65">
                  <c:v>-5.2397703770173269E-2</c:v>
                </c:pt>
                <c:pt idx="66">
                  <c:v>-2.9503060425700185E-2</c:v>
                </c:pt>
                <c:pt idx="67">
                  <c:v>7.3361689012507733E-3</c:v>
                </c:pt>
                <c:pt idx="68">
                  <c:v>-9.7592215883540584E-2</c:v>
                </c:pt>
                <c:pt idx="69">
                  <c:v>0.14397024319780108</c:v>
                </c:pt>
                <c:pt idx="70">
                  <c:v>-1.9231028789134418E-2</c:v>
                </c:pt>
                <c:pt idx="71">
                  <c:v>-0.10645831205470165</c:v>
                </c:pt>
                <c:pt idx="72">
                  <c:v>-3.4781975236175919E-2</c:v>
                </c:pt>
                <c:pt idx="73">
                  <c:v>-1.549422875622467E-2</c:v>
                </c:pt>
                <c:pt idx="74">
                  <c:v>-3.8277498187214182E-2</c:v>
                </c:pt>
                <c:pt idx="75">
                  <c:v>5.1057306298796115E-4</c:v>
                </c:pt>
                <c:pt idx="76">
                  <c:v>-6.1453337083231981E-2</c:v>
                </c:pt>
                <c:pt idx="77">
                  <c:v>5.950974388850646E-2</c:v>
                </c:pt>
                <c:pt idx="78">
                  <c:v>-2.8049447682868899E-2</c:v>
                </c:pt>
                <c:pt idx="79">
                  <c:v>4.8953470066787714E-4</c:v>
                </c:pt>
                <c:pt idx="80">
                  <c:v>-6.054492114154026E-2</c:v>
                </c:pt>
                <c:pt idx="81">
                  <c:v>-1.4985489440855404E-2</c:v>
                </c:pt>
                <c:pt idx="82">
                  <c:v>1.1044921916922612E-2</c:v>
                </c:pt>
                <c:pt idx="83">
                  <c:v>-1.4894918645652115E-2</c:v>
                </c:pt>
                <c:pt idx="84">
                  <c:v>-9.7352444749283524E-3</c:v>
                </c:pt>
                <c:pt idx="85">
                  <c:v>2.9837467422914529E-2</c:v>
                </c:pt>
                <c:pt idx="86">
                  <c:v>2.569787228750222E-2</c:v>
                </c:pt>
                <c:pt idx="87">
                  <c:v>-3.5607480002362628E-2</c:v>
                </c:pt>
                <c:pt idx="88">
                  <c:v>-1.4585936204917195E-2</c:v>
                </c:pt>
                <c:pt idx="89">
                  <c:v>-5.2870916153241201E-2</c:v>
                </c:pt>
                <c:pt idx="90">
                  <c:v>9.5354275902844399E-2</c:v>
                </c:pt>
                <c:pt idx="91">
                  <c:v>-2.8401632398228838E-2</c:v>
                </c:pt>
                <c:pt idx="92">
                  <c:v>4.8105390448442177E-2</c:v>
                </c:pt>
                <c:pt idx="93">
                  <c:v>-1.9375103308528121E-2</c:v>
                </c:pt>
                <c:pt idx="94">
                  <c:v>2.4732620677879132E-2</c:v>
                </c:pt>
                <c:pt idx="95">
                  <c:v>-3.9645773045155361E-2</c:v>
                </c:pt>
                <c:pt idx="96">
                  <c:v>1.9392311447164006E-2</c:v>
                </c:pt>
                <c:pt idx="97">
                  <c:v>3.3784256747225995E-2</c:v>
                </c:pt>
                <c:pt idx="98">
                  <c:v>-1.4664301364498013E-2</c:v>
                </c:pt>
                <c:pt idx="99">
                  <c:v>4.5025804484179359E-2</c:v>
                </c:pt>
                <c:pt idx="100">
                  <c:v>4.9387900950174221E-3</c:v>
                </c:pt>
                <c:pt idx="101">
                  <c:v>-5.0952891629143758E-2</c:v>
                </c:pt>
                <c:pt idx="102">
                  <c:v>-7.5654346843864601E-2</c:v>
                </c:pt>
                <c:pt idx="103">
                  <c:v>-8.3084355490796093E-3</c:v>
                </c:pt>
                <c:pt idx="104">
                  <c:v>-3.0440260761954763E-2</c:v>
                </c:pt>
                <c:pt idx="105">
                  <c:v>-1.0769540982276801E-2</c:v>
                </c:pt>
                <c:pt idx="106">
                  <c:v>-4.9244443476024772E-3</c:v>
                </c:pt>
                <c:pt idx="107">
                  <c:v>-3.7908513021788597E-2</c:v>
                </c:pt>
                <c:pt idx="108">
                  <c:v>2.267846626442601E-2</c:v>
                </c:pt>
                <c:pt idx="109">
                  <c:v>2.3032081630522526E-2</c:v>
                </c:pt>
                <c:pt idx="110">
                  <c:v>-2.3567884552939705E-2</c:v>
                </c:pt>
                <c:pt idx="111">
                  <c:v>-1.5650935956200915E-2</c:v>
                </c:pt>
                <c:pt idx="112">
                  <c:v>-5.7886548356044898E-2</c:v>
                </c:pt>
                <c:pt idx="113">
                  <c:v>2.0339978555835476E-2</c:v>
                </c:pt>
                <c:pt idx="114">
                  <c:v>-8.4390179985560365E-3</c:v>
                </c:pt>
                <c:pt idx="115">
                  <c:v>-2.0420596676970836E-2</c:v>
                </c:pt>
                <c:pt idx="116">
                  <c:v>1.3805437069047338E-2</c:v>
                </c:pt>
                <c:pt idx="117">
                  <c:v>-4.3869270325838572E-3</c:v>
                </c:pt>
                <c:pt idx="118">
                  <c:v>2.5169622477037589E-2</c:v>
                </c:pt>
                <c:pt idx="119">
                  <c:v>5.4279870447957483E-3</c:v>
                </c:pt>
                <c:pt idx="120">
                  <c:v>-3.198750694405969E-2</c:v>
                </c:pt>
                <c:pt idx="121">
                  <c:v>5.3281591593842624E-2</c:v>
                </c:pt>
                <c:pt idx="122">
                  <c:v>-3.5095109153420721E-3</c:v>
                </c:pt>
                <c:pt idx="123">
                  <c:v>1.1900586433221859E-2</c:v>
                </c:pt>
                <c:pt idx="124">
                  <c:v>3.0327913609279754E-3</c:v>
                </c:pt>
                <c:pt idx="125">
                  <c:v>6.9807814477839446E-3</c:v>
                </c:pt>
                <c:pt idx="126">
                  <c:v>1.1378962876632356E-2</c:v>
                </c:pt>
                <c:pt idx="127">
                  <c:v>9.9925572951832312E-3</c:v>
                </c:pt>
                <c:pt idx="128">
                  <c:v>3.2901917383192044E-3</c:v>
                </c:pt>
                <c:pt idx="129">
                  <c:v>-1.8980996436544228E-2</c:v>
                </c:pt>
                <c:pt idx="130">
                  <c:v>-6.7320750868562776E-2</c:v>
                </c:pt>
                <c:pt idx="131">
                  <c:v>1.445226512821389E-2</c:v>
                </c:pt>
                <c:pt idx="132">
                  <c:v>-2.215049461130646E-2</c:v>
                </c:pt>
                <c:pt idx="133">
                  <c:v>3.5804800979470926E-2</c:v>
                </c:pt>
                <c:pt idx="134">
                  <c:v>-1.7830558922525573E-2</c:v>
                </c:pt>
                <c:pt idx="135">
                  <c:v>-4.0847358450436438E-2</c:v>
                </c:pt>
                <c:pt idx="136">
                  <c:v>-2.0342971449882556E-2</c:v>
                </c:pt>
                <c:pt idx="137">
                  <c:v>-5.658610732179619E-2</c:v>
                </c:pt>
                <c:pt idx="138">
                  <c:v>-3.1334004311174633E-2</c:v>
                </c:pt>
                <c:pt idx="139">
                  <c:v>3.7491719319196933E-2</c:v>
                </c:pt>
                <c:pt idx="140">
                  <c:v>1.8385578501495158E-2</c:v>
                </c:pt>
                <c:pt idx="141">
                  <c:v>2.7227145655840689E-2</c:v>
                </c:pt>
                <c:pt idx="142">
                  <c:v>-4.1261063104657478E-2</c:v>
                </c:pt>
                <c:pt idx="143">
                  <c:v>4.2203487118228702E-2</c:v>
                </c:pt>
                <c:pt idx="144">
                  <c:v>-3.0016521066664571E-2</c:v>
                </c:pt>
                <c:pt idx="145">
                  <c:v>-2.9314936450900737E-2</c:v>
                </c:pt>
                <c:pt idx="146">
                  <c:v>-2.3171134440620338E-2</c:v>
                </c:pt>
                <c:pt idx="147">
                  <c:v>-3.9117176753457321E-2</c:v>
                </c:pt>
                <c:pt idx="148">
                  <c:v>2.2568073983315728E-2</c:v>
                </c:pt>
                <c:pt idx="149">
                  <c:v>-3.2359103309439675E-2</c:v>
                </c:pt>
                <c:pt idx="150">
                  <c:v>1.7642495866174699E-2</c:v>
                </c:pt>
                <c:pt idx="151">
                  <c:v>-1.0199153230929936E-2</c:v>
                </c:pt>
                <c:pt idx="152">
                  <c:v>-3.0166212908896459E-2</c:v>
                </c:pt>
                <c:pt idx="153">
                  <c:v>1.0398093763077414E-2</c:v>
                </c:pt>
                <c:pt idx="154">
                  <c:v>-2.8541490407020965E-2</c:v>
                </c:pt>
                <c:pt idx="155">
                  <c:v>-1.2057433024202919E-2</c:v>
                </c:pt>
                <c:pt idx="156">
                  <c:v>1.8899300133358422E-2</c:v>
                </c:pt>
                <c:pt idx="157">
                  <c:v>-4.5095930301734831E-2</c:v>
                </c:pt>
                <c:pt idx="158">
                  <c:v>9.0615618980891492E-3</c:v>
                </c:pt>
                <c:pt idx="159">
                  <c:v>2.6987156822796624E-2</c:v>
                </c:pt>
                <c:pt idx="160">
                  <c:v>-7.176546001647924E-4</c:v>
                </c:pt>
                <c:pt idx="161">
                  <c:v>-9.9008227118679657E-3</c:v>
                </c:pt>
                <c:pt idx="162">
                  <c:v>2.5437722858522648E-2</c:v>
                </c:pt>
                <c:pt idx="163">
                  <c:v>4.0176446396429184E-3</c:v>
                </c:pt>
                <c:pt idx="164">
                  <c:v>1.9802084906926674E-2</c:v>
                </c:pt>
                <c:pt idx="165">
                  <c:v>9.0530979642476934E-3</c:v>
                </c:pt>
                <c:pt idx="166">
                  <c:v>1.7876261083129421E-2</c:v>
                </c:pt>
                <c:pt idx="167">
                  <c:v>8.5099839642198711E-3</c:v>
                </c:pt>
                <c:pt idx="168">
                  <c:v>6.0139576550137817E-2</c:v>
                </c:pt>
                <c:pt idx="169">
                  <c:v>2.2907319534026308E-2</c:v>
                </c:pt>
                <c:pt idx="170">
                  <c:v>4.594847954273059E-3</c:v>
                </c:pt>
                <c:pt idx="171">
                  <c:v>-0.10291341479022438</c:v>
                </c:pt>
                <c:pt idx="172">
                  <c:v>-1.8400230869037398E-2</c:v>
                </c:pt>
                <c:pt idx="173">
                  <c:v>5.4806725882420373E-2</c:v>
                </c:pt>
                <c:pt idx="174">
                  <c:v>-1.6016443486564808E-2</c:v>
                </c:pt>
                <c:pt idx="175">
                  <c:v>-5.1275569567469835E-2</c:v>
                </c:pt>
                <c:pt idx="176">
                  <c:v>-2.8305481836990432E-2</c:v>
                </c:pt>
                <c:pt idx="177">
                  <c:v>-2.6506847626107558E-2</c:v>
                </c:pt>
                <c:pt idx="178">
                  <c:v>-1.0463870298407188E-2</c:v>
                </c:pt>
                <c:pt idx="179">
                  <c:v>1.076376807074869E-4</c:v>
                </c:pt>
                <c:pt idx="180">
                  <c:v>3.4564620418711056E-2</c:v>
                </c:pt>
                <c:pt idx="181">
                  <c:v>1.1170590337043847E-2</c:v>
                </c:pt>
                <c:pt idx="182">
                  <c:v>1.7904362390441714E-2</c:v>
                </c:pt>
                <c:pt idx="183">
                  <c:v>-1.5930805660544891E-3</c:v>
                </c:pt>
                <c:pt idx="184">
                  <c:v>1.9587823711209916E-3</c:v>
                </c:pt>
                <c:pt idx="185">
                  <c:v>7.3462502852751688E-2</c:v>
                </c:pt>
                <c:pt idx="186">
                  <c:v>2.6079593773675042E-2</c:v>
                </c:pt>
                <c:pt idx="187">
                  <c:v>-4.1096911376783576E-2</c:v>
                </c:pt>
                <c:pt idx="188">
                  <c:v>9.5910753196905233E-3</c:v>
                </c:pt>
                <c:pt idx="189">
                  <c:v>-6.4710131404625434E-2</c:v>
                </c:pt>
                <c:pt idx="190">
                  <c:v>5.7931593018145516E-3</c:v>
                </c:pt>
                <c:pt idx="191">
                  <c:v>-4.3127163191862182E-2</c:v>
                </c:pt>
                <c:pt idx="192">
                  <c:v>-5.5165879553570529E-3</c:v>
                </c:pt>
                <c:pt idx="193">
                  <c:v>9.2374040346062686E-3</c:v>
                </c:pt>
                <c:pt idx="194">
                  <c:v>-3.6476840996658389E-3</c:v>
                </c:pt>
                <c:pt idx="195">
                  <c:v>-3.1612858317737032E-2</c:v>
                </c:pt>
                <c:pt idx="196">
                  <c:v>-3.0979563025743884E-2</c:v>
                </c:pt>
                <c:pt idx="197">
                  <c:v>6.6737377644015702E-2</c:v>
                </c:pt>
                <c:pt idx="198">
                  <c:v>-2.0867409670004701E-2</c:v>
                </c:pt>
                <c:pt idx="199">
                  <c:v>7.8195581378616465E-3</c:v>
                </c:pt>
                <c:pt idx="200">
                  <c:v>-1.6203197716116644E-2</c:v>
                </c:pt>
                <c:pt idx="201">
                  <c:v>-5.0353445178088121E-3</c:v>
                </c:pt>
                <c:pt idx="202">
                  <c:v>3.393952279805295E-2</c:v>
                </c:pt>
                <c:pt idx="203">
                  <c:v>-2.1074107499054789E-2</c:v>
                </c:pt>
                <c:pt idx="204">
                  <c:v>-1.8189912519203048E-2</c:v>
                </c:pt>
                <c:pt idx="205">
                  <c:v>1.4890492770551472E-3</c:v>
                </c:pt>
                <c:pt idx="206">
                  <c:v>3.2219030332371515E-2</c:v>
                </c:pt>
                <c:pt idx="207">
                  <c:v>2.6239990597121003E-2</c:v>
                </c:pt>
                <c:pt idx="208">
                  <c:v>-8.767719256344687E-3</c:v>
                </c:pt>
                <c:pt idx="209">
                  <c:v>-5.5070774165697479E-2</c:v>
                </c:pt>
                <c:pt idx="210">
                  <c:v>-3.4220524012223662E-2</c:v>
                </c:pt>
                <c:pt idx="211">
                  <c:v>2.6361249431120014E-2</c:v>
                </c:pt>
                <c:pt idx="212">
                  <c:v>-1.8676012490409226E-3</c:v>
                </c:pt>
                <c:pt idx="213">
                  <c:v>1.1295299209867505E-2</c:v>
                </c:pt>
                <c:pt idx="214">
                  <c:v>2.1591756671132684E-2</c:v>
                </c:pt>
                <c:pt idx="215">
                  <c:v>3.2983240306457486E-3</c:v>
                </c:pt>
                <c:pt idx="216">
                  <c:v>2.686003441180715E-3</c:v>
                </c:pt>
                <c:pt idx="217">
                  <c:v>-2.4016729946390127E-2</c:v>
                </c:pt>
                <c:pt idx="218">
                  <c:v>1.9338587644729673E-2</c:v>
                </c:pt>
                <c:pt idx="219">
                  <c:v>-6.6273250801141296E-3</c:v>
                </c:pt>
                <c:pt idx="220">
                  <c:v>1.4740322786875781E-3</c:v>
                </c:pt>
                <c:pt idx="221">
                  <c:v>3.73553121322125E-2</c:v>
                </c:pt>
                <c:pt idx="222">
                  <c:v>2.3752594308012034E-2</c:v>
                </c:pt>
                <c:pt idx="223">
                  <c:v>-6.3468769403812159E-2</c:v>
                </c:pt>
                <c:pt idx="224">
                  <c:v>7.3505122668903579E-3</c:v>
                </c:pt>
                <c:pt idx="225">
                  <c:v>2.4411292014123509E-2</c:v>
                </c:pt>
                <c:pt idx="226">
                  <c:v>-1.2437642659324634E-3</c:v>
                </c:pt>
                <c:pt idx="227">
                  <c:v>4.3934838738664385E-3</c:v>
                </c:pt>
                <c:pt idx="228">
                  <c:v>-2.4067501906780864E-2</c:v>
                </c:pt>
                <c:pt idx="229">
                  <c:v>-5.2037684475651404E-3</c:v>
                </c:pt>
                <c:pt idx="230">
                  <c:v>-3.8713041907142698E-3</c:v>
                </c:pt>
                <c:pt idx="231">
                  <c:v>-1.5167474549415718E-2</c:v>
                </c:pt>
                <c:pt idx="232">
                  <c:v>-3.2374702596267409E-2</c:v>
                </c:pt>
                <c:pt idx="233">
                  <c:v>-5.0211433667320469E-2</c:v>
                </c:pt>
                <c:pt idx="234">
                  <c:v>4.2609378661495473E-2</c:v>
                </c:pt>
                <c:pt idx="235">
                  <c:v>-3.9381989237500283E-3</c:v>
                </c:pt>
                <c:pt idx="236">
                  <c:v>-2.598233752787214E-2</c:v>
                </c:pt>
                <c:pt idx="237">
                  <c:v>-1.3292669564197583E-2</c:v>
                </c:pt>
                <c:pt idx="238">
                  <c:v>4.7178680162008515E-3</c:v>
                </c:pt>
                <c:pt idx="239">
                  <c:v>-4.3668645504587045E-2</c:v>
                </c:pt>
                <c:pt idx="240">
                  <c:v>2.8648623676430871E-2</c:v>
                </c:pt>
                <c:pt idx="241">
                  <c:v>1.7733553688365013E-2</c:v>
                </c:pt>
                <c:pt idx="242">
                  <c:v>-2.7686907252845821E-2</c:v>
                </c:pt>
                <c:pt idx="243">
                  <c:v>-2.6450374845582946E-2</c:v>
                </c:pt>
                <c:pt idx="244">
                  <c:v>3.479008672887612E-3</c:v>
                </c:pt>
                <c:pt idx="245">
                  <c:v>2.5359392278227789E-2</c:v>
                </c:pt>
                <c:pt idx="246">
                  <c:v>-5.0285599026618161E-3</c:v>
                </c:pt>
                <c:pt idx="247">
                  <c:v>3.0029603366380987E-3</c:v>
                </c:pt>
                <c:pt idx="248">
                  <c:v>4.217485787068459E-3</c:v>
                </c:pt>
                <c:pt idx="249">
                  <c:v>-7.3804446603001044E-3</c:v>
                </c:pt>
                <c:pt idx="250">
                  <c:v>-1.3387377452712982E-2</c:v>
                </c:pt>
                <c:pt idx="251">
                  <c:v>-8.5684916225974763E-3</c:v>
                </c:pt>
                <c:pt idx="252">
                  <c:v>2.8191836059733382E-3</c:v>
                </c:pt>
                <c:pt idx="253">
                  <c:v>2.7594583754887533E-2</c:v>
                </c:pt>
                <c:pt idx="254">
                  <c:v>-9.8355643712923543E-3</c:v>
                </c:pt>
                <c:pt idx="255">
                  <c:v>7.9950130658524351E-3</c:v>
                </c:pt>
                <c:pt idx="256">
                  <c:v>1.618373344930174E-2</c:v>
                </c:pt>
                <c:pt idx="257">
                  <c:v>8.8762938120020424E-3</c:v>
                </c:pt>
                <c:pt idx="258">
                  <c:v>1.7490127849916277E-2</c:v>
                </c:pt>
                <c:pt idx="259">
                  <c:v>-2.1259104329861927E-2</c:v>
                </c:pt>
                <c:pt idx="260">
                  <c:v>-1.4751675040365659E-2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2415928"/>
        <c:axId val="612413968"/>
      </c:barChart>
      <c:scatterChart>
        <c:scatterStyle val="smoothMarker"/>
        <c:varyColors val="0"/>
        <c:ser>
          <c:idx val="1"/>
          <c:order val="1"/>
          <c:tx>
            <c:v>UCI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262</c:v>
              </c:pt>
            </c:numLit>
          </c:xVal>
          <c:yVal>
            <c:numLit>
              <c:formatCode>General</c:formatCode>
              <c:ptCount val="2"/>
              <c:pt idx="0">
                <c:v>0.121321</c:v>
              </c:pt>
              <c:pt idx="1">
                <c:v>0.121321</c:v>
              </c:pt>
            </c:numLit>
          </c:yVal>
          <c:smooth val="1"/>
        </c:ser>
        <c:ser>
          <c:idx val="2"/>
          <c:order val="2"/>
          <c:tx>
            <c:v>LCI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262</c:v>
              </c:pt>
            </c:numLit>
          </c:xVal>
          <c:yVal>
            <c:numLit>
              <c:formatCode>General</c:formatCode>
              <c:ptCount val="2"/>
              <c:pt idx="0">
                <c:v>-0.121321</c:v>
              </c:pt>
              <c:pt idx="1">
                <c:v>-0.121321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15928"/>
        <c:axId val="612413968"/>
      </c:scatterChart>
      <c:catAx>
        <c:axId val="61241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Lags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13968"/>
        <c:crosses val="autoZero"/>
        <c:auto val="1"/>
        <c:lblAlgn val="ctr"/>
        <c:lblOffset val="100"/>
        <c:noMultiLvlLbl val="0"/>
      </c:catAx>
      <c:valAx>
        <c:axId val="612413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PACF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159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PACF Plot for concentration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PACF</c:v>
          </c:tx>
          <c:spPr>
            <a:ln w="6350"/>
          </c:spPr>
          <c:invertIfNegative val="0"/>
          <c:cat>
            <c:numRef>
              <c:f>PACF_Output!$B$24:$B$127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cat>
          <c:val>
            <c:numRef>
              <c:f>PACF_Output!$C$24:$C$127</c:f>
              <c:numCache>
                <c:formatCode>General</c:formatCode>
                <c:ptCount val="104"/>
                <c:pt idx="0">
                  <c:v>0.5163211700892788</c:v>
                </c:pt>
                <c:pt idx="1">
                  <c:v>-2.8447463629461141E-3</c:v>
                </c:pt>
                <c:pt idx="2">
                  <c:v>0.13461438033457943</c:v>
                </c:pt>
                <c:pt idx="3">
                  <c:v>5.2037016877946242E-2</c:v>
                </c:pt>
                <c:pt idx="4">
                  <c:v>1.7275160448888081E-2</c:v>
                </c:pt>
                <c:pt idx="5">
                  <c:v>9.3213156859069543E-2</c:v>
                </c:pt>
                <c:pt idx="6">
                  <c:v>4.0601661793761228E-2</c:v>
                </c:pt>
                <c:pt idx="7">
                  <c:v>-5.6000411036814995E-2</c:v>
                </c:pt>
                <c:pt idx="8">
                  <c:v>-3.6657994427217566E-2</c:v>
                </c:pt>
                <c:pt idx="9">
                  <c:v>-2.9385398109636508E-2</c:v>
                </c:pt>
                <c:pt idx="10">
                  <c:v>-1.778816761289246E-2</c:v>
                </c:pt>
                <c:pt idx="11">
                  <c:v>-0.10098192287986701</c:v>
                </c:pt>
                <c:pt idx="12">
                  <c:v>3.5708431532140475E-4</c:v>
                </c:pt>
                <c:pt idx="13">
                  <c:v>-1.8987824388686028E-2</c:v>
                </c:pt>
                <c:pt idx="14">
                  <c:v>1.9806693659372016E-2</c:v>
                </c:pt>
                <c:pt idx="15">
                  <c:v>-7.5310309033500458E-2</c:v>
                </c:pt>
                <c:pt idx="16">
                  <c:v>7.2860311668218602E-2</c:v>
                </c:pt>
                <c:pt idx="17">
                  <c:v>-4.7006858842668982E-2</c:v>
                </c:pt>
                <c:pt idx="18">
                  <c:v>-0.10900624570338592</c:v>
                </c:pt>
                <c:pt idx="19">
                  <c:v>-0.13982565792607402</c:v>
                </c:pt>
                <c:pt idx="20">
                  <c:v>5.7795831236750984E-3</c:v>
                </c:pt>
                <c:pt idx="21">
                  <c:v>-4.1234425382047045E-2</c:v>
                </c:pt>
                <c:pt idx="22">
                  <c:v>-9.6618723828358316E-2</c:v>
                </c:pt>
                <c:pt idx="23">
                  <c:v>-4.1146844892436078E-2</c:v>
                </c:pt>
                <c:pt idx="24">
                  <c:v>0.12218090803668734</c:v>
                </c:pt>
                <c:pt idx="25">
                  <c:v>-9.2138653430401465E-2</c:v>
                </c:pt>
                <c:pt idx="26">
                  <c:v>-8.7225618339933642E-2</c:v>
                </c:pt>
                <c:pt idx="27">
                  <c:v>-5.9667096666769268E-2</c:v>
                </c:pt>
                <c:pt idx="28">
                  <c:v>-2.3670961578310685E-2</c:v>
                </c:pt>
                <c:pt idx="29">
                  <c:v>-6.3551969663493569E-3</c:v>
                </c:pt>
                <c:pt idx="30">
                  <c:v>-3.6769641390419078E-2</c:v>
                </c:pt>
                <c:pt idx="31">
                  <c:v>-7.1786178098693795E-2</c:v>
                </c:pt>
                <c:pt idx="32">
                  <c:v>5.1915321012486505E-2</c:v>
                </c:pt>
                <c:pt idx="33">
                  <c:v>6.9476035134829528E-2</c:v>
                </c:pt>
                <c:pt idx="34">
                  <c:v>-4.8724829752366833E-2</c:v>
                </c:pt>
                <c:pt idx="35">
                  <c:v>5.5755651251304765E-2</c:v>
                </c:pt>
                <c:pt idx="36">
                  <c:v>-6.4493935233469135E-2</c:v>
                </c:pt>
                <c:pt idx="37">
                  <c:v>2.4701536738927263E-2</c:v>
                </c:pt>
                <c:pt idx="38">
                  <c:v>-5.2173329855136751E-2</c:v>
                </c:pt>
                <c:pt idx="39">
                  <c:v>2.3223632046011698E-3</c:v>
                </c:pt>
                <c:pt idx="40">
                  <c:v>-7.5901862959731489E-2</c:v>
                </c:pt>
                <c:pt idx="41">
                  <c:v>4.0310448337613727E-2</c:v>
                </c:pt>
                <c:pt idx="42">
                  <c:v>-9.2310277187540937E-2</c:v>
                </c:pt>
                <c:pt idx="43">
                  <c:v>6.282268118422045E-2</c:v>
                </c:pt>
                <c:pt idx="44">
                  <c:v>3.3090070472875432E-2</c:v>
                </c:pt>
                <c:pt idx="45">
                  <c:v>-5.486784616060566E-3</c:v>
                </c:pt>
                <c:pt idx="46">
                  <c:v>2.5916294999401478E-2</c:v>
                </c:pt>
                <c:pt idx="47">
                  <c:v>-8.2446576447205329E-3</c:v>
                </c:pt>
                <c:pt idx="48">
                  <c:v>-1.5934073587317396E-2</c:v>
                </c:pt>
                <c:pt idx="49">
                  <c:v>5.8477758505969486E-2</c:v>
                </c:pt>
                <c:pt idx="50">
                  <c:v>-1.9372527327139493E-2</c:v>
                </c:pt>
                <c:pt idx="51">
                  <c:v>3.1563917749214146E-2</c:v>
                </c:pt>
                <c:pt idx="52">
                  <c:v>3.852117891544183E-2</c:v>
                </c:pt>
                <c:pt idx="53">
                  <c:v>6.4788344586839564E-3</c:v>
                </c:pt>
                <c:pt idx="54">
                  <c:v>4.1156114679929121E-2</c:v>
                </c:pt>
                <c:pt idx="55">
                  <c:v>-4.0735862873261856E-2</c:v>
                </c:pt>
                <c:pt idx="56">
                  <c:v>1.8219821621063143E-2</c:v>
                </c:pt>
                <c:pt idx="57">
                  <c:v>-3.5964867093494973E-2</c:v>
                </c:pt>
                <c:pt idx="58">
                  <c:v>-1.7048330752990202E-2</c:v>
                </c:pt>
                <c:pt idx="59">
                  <c:v>-6.6500141524048519E-3</c:v>
                </c:pt>
                <c:pt idx="60">
                  <c:v>-4.2445821044546309E-3</c:v>
                </c:pt>
                <c:pt idx="61">
                  <c:v>3.0830173119644534E-3</c:v>
                </c:pt>
                <c:pt idx="62">
                  <c:v>4.8384742287381072E-2</c:v>
                </c:pt>
                <c:pt idx="63">
                  <c:v>2.0990784154091113E-2</c:v>
                </c:pt>
                <c:pt idx="64">
                  <c:v>-3.4479028748826343E-2</c:v>
                </c:pt>
                <c:pt idx="65">
                  <c:v>3.5203605079222024E-2</c:v>
                </c:pt>
                <c:pt idx="66">
                  <c:v>-3.3767025105060186E-3</c:v>
                </c:pt>
                <c:pt idx="67">
                  <c:v>-1.590928331717186E-3</c:v>
                </c:pt>
                <c:pt idx="68">
                  <c:v>0.1189686420014147</c:v>
                </c:pt>
                <c:pt idx="69">
                  <c:v>-9.3914993048973397E-2</c:v>
                </c:pt>
                <c:pt idx="70">
                  <c:v>-5.9151520309300938E-2</c:v>
                </c:pt>
                <c:pt idx="71">
                  <c:v>-4.2466227705596764E-2</c:v>
                </c:pt>
                <c:pt idx="72">
                  <c:v>2.7629288217472091E-2</c:v>
                </c:pt>
                <c:pt idx="73">
                  <c:v>-4.1325417910096092E-2</c:v>
                </c:pt>
                <c:pt idx="74">
                  <c:v>-2.3816816277604742E-2</c:v>
                </c:pt>
                <c:pt idx="75">
                  <c:v>-3.7465088323535893E-2</c:v>
                </c:pt>
                <c:pt idx="76">
                  <c:v>-4.2236634177004236E-3</c:v>
                </c:pt>
                <c:pt idx="77">
                  <c:v>-3.1421200938131583E-2</c:v>
                </c:pt>
                <c:pt idx="78">
                  <c:v>1.7569571297647878E-2</c:v>
                </c:pt>
                <c:pt idx="79">
                  <c:v>-4.6368421482018599E-2</c:v>
                </c:pt>
                <c:pt idx="80">
                  <c:v>5.0854276835765308E-2</c:v>
                </c:pt>
                <c:pt idx="81">
                  <c:v>2.0305696388640295E-2</c:v>
                </c:pt>
                <c:pt idx="82">
                  <c:v>1.5951551808332319E-2</c:v>
                </c:pt>
                <c:pt idx="83">
                  <c:v>5.2117684890472013E-2</c:v>
                </c:pt>
                <c:pt idx="84">
                  <c:v>4.5660743823366032E-2</c:v>
                </c:pt>
                <c:pt idx="85">
                  <c:v>-2.2993033526344037E-2</c:v>
                </c:pt>
                <c:pt idx="86">
                  <c:v>-6.79426110624618E-2</c:v>
                </c:pt>
                <c:pt idx="87">
                  <c:v>-1.9482380842300154E-2</c:v>
                </c:pt>
                <c:pt idx="88">
                  <c:v>-2.4054589016462177E-2</c:v>
                </c:pt>
                <c:pt idx="89">
                  <c:v>5.2469364185398659E-2</c:v>
                </c:pt>
                <c:pt idx="90">
                  <c:v>-4.2034203403088898E-3</c:v>
                </c:pt>
                <c:pt idx="91">
                  <c:v>3.4810127803420507E-2</c:v>
                </c:pt>
                <c:pt idx="92">
                  <c:v>-5.3158167871585879E-2</c:v>
                </c:pt>
                <c:pt idx="93">
                  <c:v>2.3941170536084886E-2</c:v>
                </c:pt>
                <c:pt idx="94">
                  <c:v>-5.8631194683889817E-2</c:v>
                </c:pt>
                <c:pt idx="95">
                  <c:v>5.6242142845575806E-2</c:v>
                </c:pt>
                <c:pt idx="96">
                  <c:v>-1.1286168409114703E-2</c:v>
                </c:pt>
                <c:pt idx="97">
                  <c:v>2.6585725595349623E-3</c:v>
                </c:pt>
                <c:pt idx="98">
                  <c:v>9.4672492778497281E-3</c:v>
                </c:pt>
                <c:pt idx="99">
                  <c:v>-4.8694372762327312E-2</c:v>
                </c:pt>
                <c:pt idx="100">
                  <c:v>3.9552020833400515E-2</c:v>
                </c:pt>
                <c:pt idx="101">
                  <c:v>-4.5330857348198035E-2</c:v>
                </c:pt>
                <c:pt idx="102">
                  <c:v>1.6277385944663688E-3</c:v>
                </c:pt>
                <c:pt idx="103">
                  <c:v>7.2920955149680139E-2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2414360"/>
        <c:axId val="612416712"/>
      </c:barChart>
      <c:scatterChart>
        <c:scatterStyle val="smoothMarker"/>
        <c:varyColors val="0"/>
        <c:ser>
          <c:idx val="1"/>
          <c:order val="1"/>
          <c:tx>
            <c:v>UCI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104</c:v>
              </c:pt>
            </c:numLit>
          </c:xVal>
          <c:yVal>
            <c:numLit>
              <c:formatCode>General</c:formatCode>
              <c:ptCount val="2"/>
              <c:pt idx="0">
                <c:v>0.121321</c:v>
              </c:pt>
              <c:pt idx="1">
                <c:v>0.121321</c:v>
              </c:pt>
            </c:numLit>
          </c:yVal>
          <c:smooth val="1"/>
        </c:ser>
        <c:ser>
          <c:idx val="2"/>
          <c:order val="2"/>
          <c:tx>
            <c:v>LCI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104</c:v>
              </c:pt>
            </c:numLit>
          </c:xVal>
          <c:yVal>
            <c:numLit>
              <c:formatCode>General</c:formatCode>
              <c:ptCount val="2"/>
              <c:pt idx="0">
                <c:v>-0.121321</c:v>
              </c:pt>
              <c:pt idx="1">
                <c:v>-0.121321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14360"/>
        <c:axId val="612416712"/>
      </c:scatterChart>
      <c:catAx>
        <c:axId val="61241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Lags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16712"/>
        <c:crosses val="autoZero"/>
        <c:auto val="1"/>
        <c:lblAlgn val="ctr"/>
        <c:lblOffset val="100"/>
        <c:noMultiLvlLbl val="0"/>
      </c:catAx>
      <c:valAx>
        <c:axId val="612416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PACF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1436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ACF Plot for concentration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ACF</c:v>
          </c:tx>
          <c:spPr>
            <a:ln w="6350"/>
          </c:spPr>
          <c:invertIfNegative val="0"/>
          <c:cat>
            <c:numRef>
              <c:f>ACF_Output!$B$23:$B$127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</c:numCache>
            </c:numRef>
          </c:cat>
          <c:val>
            <c:numRef>
              <c:f>ACF_Output!$C$23:$C$127</c:f>
              <c:numCache>
                <c:formatCode>General</c:formatCode>
                <c:ptCount val="105"/>
                <c:pt idx="0">
                  <c:v>1</c:v>
                </c:pt>
                <c:pt idx="1">
                  <c:v>0.5163211700892788</c:v>
                </c:pt>
                <c:pt idx="2">
                  <c:v>0.26450117828462621</c:v>
                </c:pt>
                <c:pt idx="3">
                  <c:v>0.23421431858596245</c:v>
                </c:pt>
                <c:pt idx="4">
                  <c:v>0.20915178821542788</c:v>
                </c:pt>
                <c:pt idx="5">
                  <c:v>0.15855226415284099</c:v>
                </c:pt>
                <c:pt idx="6">
                  <c:v>0.17889341720443688</c:v>
                </c:pt>
                <c:pt idx="7">
                  <c:v>0.18047515338669115</c:v>
                </c:pt>
                <c:pt idx="8">
                  <c:v>9.6865673182422563E-2</c:v>
                </c:pt>
                <c:pt idx="9">
                  <c:v>3.609381085895861E-2</c:v>
                </c:pt>
                <c:pt idx="10">
                  <c:v>1.5677126684090725E-2</c:v>
                </c:pt>
                <c:pt idx="11">
                  <c:v>3.7284634320946686E-3</c:v>
                </c:pt>
                <c:pt idx="12">
                  <c:v>-6.9211546293108425E-2</c:v>
                </c:pt>
                <c:pt idx="13">
                  <c:v>-6.3693400683798987E-2</c:v>
                </c:pt>
                <c:pt idx="14">
                  <c:v>-5.205978145876871E-2</c:v>
                </c:pt>
                <c:pt idx="15">
                  <c:v>-4.0868720922904118E-2</c:v>
                </c:pt>
                <c:pt idx="16">
                  <c:v>-9.6859757747118552E-2</c:v>
                </c:pt>
                <c:pt idx="17">
                  <c:v>-4.4393944290081346E-2</c:v>
                </c:pt>
                <c:pt idx="18">
                  <c:v>-5.8021366074191984E-2</c:v>
                </c:pt>
                <c:pt idx="19">
                  <c:v>-0.15297544063369758</c:v>
                </c:pt>
                <c:pt idx="20">
                  <c:v>-0.23693452555022523</c:v>
                </c:pt>
                <c:pt idx="21">
                  <c:v>-0.18207661201570136</c:v>
                </c:pt>
                <c:pt idx="22">
                  <c:v>-0.15835896724579593</c:v>
                </c:pt>
                <c:pt idx="23">
                  <c:v>-0.21309357492063435</c:v>
                </c:pt>
                <c:pt idx="24">
                  <c:v>-0.20291621252629946</c:v>
                </c:pt>
                <c:pt idx="25">
                  <c:v>-8.317523992540593E-2</c:v>
                </c:pt>
                <c:pt idx="26">
                  <c:v>-0.1361139035987623</c:v>
                </c:pt>
                <c:pt idx="27">
                  <c:v>-0.22428172877380403</c:v>
                </c:pt>
                <c:pt idx="28">
                  <c:v>-0.20705848354566303</c:v>
                </c:pt>
                <c:pt idx="29">
                  <c:v>-0.18111161550407792</c:v>
                </c:pt>
                <c:pt idx="30">
                  <c:v>-0.15683495008817577</c:v>
                </c:pt>
                <c:pt idx="31">
                  <c:v>-0.13507087643004226</c:v>
                </c:pt>
                <c:pt idx="32">
                  <c:v>-0.11685931384412869</c:v>
                </c:pt>
                <c:pt idx="33">
                  <c:v>-8.1404645759176442E-2</c:v>
                </c:pt>
                <c:pt idx="34">
                  <c:v>-2.1007423332776817E-2</c:v>
                </c:pt>
                <c:pt idx="35">
                  <c:v>-3.3561873648275883E-2</c:v>
                </c:pt>
                <c:pt idx="36">
                  <c:v>2.0177073051627376E-2</c:v>
                </c:pt>
                <c:pt idx="37">
                  <c:v>-3.1409844195916727E-2</c:v>
                </c:pt>
                <c:pt idx="38">
                  <c:v>-1.7393092357730261E-2</c:v>
                </c:pt>
                <c:pt idx="39">
                  <c:v>6.6264120163604147E-3</c:v>
                </c:pt>
                <c:pt idx="40">
                  <c:v>5.2373883500934262E-2</c:v>
                </c:pt>
                <c:pt idx="41">
                  <c:v>4.7516894211645103E-4</c:v>
                </c:pt>
                <c:pt idx="42">
                  <c:v>4.3654442099467151E-2</c:v>
                </c:pt>
                <c:pt idx="43">
                  <c:v>4.1308727646064941E-2</c:v>
                </c:pt>
                <c:pt idx="44">
                  <c:v>5.6817071407607826E-2</c:v>
                </c:pt>
                <c:pt idx="45">
                  <c:v>6.7445036515224932E-2</c:v>
                </c:pt>
                <c:pt idx="46">
                  <c:v>6.8348127202696202E-2</c:v>
                </c:pt>
                <c:pt idx="47">
                  <c:v>0.11844197463523295</c:v>
                </c:pt>
                <c:pt idx="48">
                  <c:v>9.8328915145456303E-2</c:v>
                </c:pt>
                <c:pt idx="49">
                  <c:v>8.2469653794646824E-2</c:v>
                </c:pt>
                <c:pt idx="50">
                  <c:v>0.12920187903879668</c:v>
                </c:pt>
                <c:pt idx="51">
                  <c:v>0.16366665662281418</c:v>
                </c:pt>
                <c:pt idx="52">
                  <c:v>0.13827038639666678</c:v>
                </c:pt>
                <c:pt idx="53">
                  <c:v>0.15449810279859058</c:v>
                </c:pt>
                <c:pt idx="54">
                  <c:v>0.1262652818207752</c:v>
                </c:pt>
                <c:pt idx="55">
                  <c:v>0.14494351280859963</c:v>
                </c:pt>
                <c:pt idx="56">
                  <c:v>9.4676508103002058E-2</c:v>
                </c:pt>
                <c:pt idx="57">
                  <c:v>9.1579580692197418E-2</c:v>
                </c:pt>
                <c:pt idx="58">
                  <c:v>5.8086046464074295E-2</c:v>
                </c:pt>
                <c:pt idx="59">
                  <c:v>5.1863472669945364E-2</c:v>
                </c:pt>
                <c:pt idx="60">
                  <c:v>3.8204769249856475E-2</c:v>
                </c:pt>
                <c:pt idx="61">
                  <c:v>3.8918398943172158E-2</c:v>
                </c:pt>
                <c:pt idx="62">
                  <c:v>2.2595941637011965E-2</c:v>
                </c:pt>
                <c:pt idx="63">
                  <c:v>1.9216454127576475E-2</c:v>
                </c:pt>
                <c:pt idx="64">
                  <c:v>2.9049803931445125E-2</c:v>
                </c:pt>
                <c:pt idx="65">
                  <c:v>-1.1372359838255342E-2</c:v>
                </c:pt>
                <c:pt idx="66">
                  <c:v>-2.3466629776433184E-2</c:v>
                </c:pt>
                <c:pt idx="67">
                  <c:v>-2.5414048140361384E-2</c:v>
                </c:pt>
                <c:pt idx="68">
                  <c:v>-2.1185606511064548E-2</c:v>
                </c:pt>
                <c:pt idx="69">
                  <c:v>4.1504646740429987E-2</c:v>
                </c:pt>
                <c:pt idx="70">
                  <c:v>7.0999434094616287E-3</c:v>
                </c:pt>
                <c:pt idx="71">
                  <c:v>-9.8465437574974085E-2</c:v>
                </c:pt>
                <c:pt idx="72">
                  <c:v>-0.1094618564211718</c:v>
                </c:pt>
                <c:pt idx="73">
                  <c:v>-9.2073139032394016E-2</c:v>
                </c:pt>
                <c:pt idx="74">
                  <c:v>-0.11843659017386902</c:v>
                </c:pt>
                <c:pt idx="75">
                  <c:v>-0.13963140433971138</c:v>
                </c:pt>
                <c:pt idx="76">
                  <c:v>-0.11818908501085419</c:v>
                </c:pt>
                <c:pt idx="77">
                  <c:v>-0.15276556821935186</c:v>
                </c:pt>
                <c:pt idx="78">
                  <c:v>-0.15074753123648424</c:v>
                </c:pt>
                <c:pt idx="79">
                  <c:v>-0.13544190266641276</c:v>
                </c:pt>
                <c:pt idx="80">
                  <c:v>-0.12957082415970428</c:v>
                </c:pt>
                <c:pt idx="81">
                  <c:v>-0.10213929190227589</c:v>
                </c:pt>
                <c:pt idx="82">
                  <c:v>-7.547162031246725E-2</c:v>
                </c:pt>
                <c:pt idx="83">
                  <c:v>-7.1716074170035241E-2</c:v>
                </c:pt>
                <c:pt idx="84">
                  <c:v>-2.1058099596659226E-2</c:v>
                </c:pt>
                <c:pt idx="85">
                  <c:v>7.1264329518442643E-3</c:v>
                </c:pt>
                <c:pt idx="86">
                  <c:v>6.9044031630284804E-3</c:v>
                </c:pt>
                <c:pt idx="87">
                  <c:v>-2.1559087189697915E-2</c:v>
                </c:pt>
                <c:pt idx="88">
                  <c:v>-4.0847597581278629E-2</c:v>
                </c:pt>
                <c:pt idx="89">
                  <c:v>-3.1721982030035824E-2</c:v>
                </c:pt>
                <c:pt idx="90">
                  <c:v>1.1392562854231437E-2</c:v>
                </c:pt>
                <c:pt idx="91">
                  <c:v>5.9603947349101197E-2</c:v>
                </c:pt>
                <c:pt idx="92">
                  <c:v>5.8526843988707583E-2</c:v>
                </c:pt>
                <c:pt idx="93">
                  <c:v>5.4593676532934858E-3</c:v>
                </c:pt>
                <c:pt idx="94">
                  <c:v>2.3665606268594579E-2</c:v>
                </c:pt>
                <c:pt idx="95">
                  <c:v>3.4437966793784101E-2</c:v>
                </c:pt>
                <c:pt idx="96">
                  <c:v>1.7471137511772969E-2</c:v>
                </c:pt>
                <c:pt idx="97">
                  <c:v>4.9404934452157573E-2</c:v>
                </c:pt>
                <c:pt idx="98">
                  <c:v>6.5867241645724731E-2</c:v>
                </c:pt>
                <c:pt idx="99">
                  <c:v>9.1946519200798285E-2</c:v>
                </c:pt>
                <c:pt idx="100">
                  <c:v>6.1636481288218435E-2</c:v>
                </c:pt>
                <c:pt idx="101">
                  <c:v>7.4206268645854778E-2</c:v>
                </c:pt>
                <c:pt idx="102">
                  <c:v>5.1675699322739438E-2</c:v>
                </c:pt>
                <c:pt idx="103">
                  <c:v>7.2807064690418227E-2</c:v>
                </c:pt>
                <c:pt idx="104">
                  <c:v>0.10717342085914795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2423376"/>
        <c:axId val="612430824"/>
      </c:barChart>
      <c:scatterChart>
        <c:scatterStyle val="smoothMarker"/>
        <c:varyColors val="0"/>
        <c:ser>
          <c:idx val="1"/>
          <c:order val="1"/>
          <c:tx>
            <c:v>UCI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105</c:v>
              </c:pt>
            </c:numLit>
          </c:xVal>
          <c:yVal>
            <c:numLit>
              <c:formatCode>General</c:formatCode>
              <c:ptCount val="2"/>
              <c:pt idx="0">
                <c:v>-0.121321</c:v>
              </c:pt>
              <c:pt idx="1">
                <c:v>-0.121321</c:v>
              </c:pt>
            </c:numLit>
          </c:yVal>
          <c:smooth val="1"/>
        </c:ser>
        <c:ser>
          <c:idx val="2"/>
          <c:order val="2"/>
          <c:tx>
            <c:v>LCI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105</c:v>
              </c:pt>
            </c:numLit>
          </c:xVal>
          <c:yVal>
            <c:numLit>
              <c:formatCode>General</c:formatCode>
              <c:ptCount val="2"/>
              <c:pt idx="0">
                <c:v>0.121321</c:v>
              </c:pt>
              <c:pt idx="1">
                <c:v>0.121321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23376"/>
        <c:axId val="612430824"/>
      </c:scatterChart>
      <c:catAx>
        <c:axId val="61242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Lags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30824"/>
        <c:crosses val="autoZero"/>
        <c:auto val="1"/>
        <c:lblAlgn val="ctr"/>
        <c:lblOffset val="100"/>
        <c:noMultiLvlLbl val="0"/>
      </c:catAx>
      <c:valAx>
        <c:axId val="61243082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23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Time plot Actual</a:t>
            </a:r>
            <a:r>
              <a:rPr lang="en-IN" b="1" baseline="0">
                <a:solidFill>
                  <a:sysClr val="windowText" lastClr="000000"/>
                </a:solidFill>
              </a:rPr>
              <a:t> vs Forecasted Values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MLR_Graph!$B$1</c:f>
              <c:strCache>
                <c:ptCount val="1"/>
                <c:pt idx="0">
                  <c:v>Predicted
Value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MLR_Graph!$B$2:$B$263</c:f>
              <c:numCache>
                <c:formatCode>General</c:formatCode>
                <c:ptCount val="262"/>
                <c:pt idx="1">
                  <c:v>88.182000000000443</c:v>
                </c:pt>
                <c:pt idx="2">
                  <c:v>75.294000000000153</c:v>
                </c:pt>
                <c:pt idx="3">
                  <c:v>68.858000000000104</c:v>
                </c:pt>
                <c:pt idx="4">
                  <c:v>77.603999999999928</c:v>
                </c:pt>
                <c:pt idx="5">
                  <c:v>67.977999999999852</c:v>
                </c:pt>
                <c:pt idx="6">
                  <c:v>69.727999999999639</c:v>
                </c:pt>
                <c:pt idx="7">
                  <c:v>70.77600000000038</c:v>
                </c:pt>
                <c:pt idx="8">
                  <c:v>78.601999999999677</c:v>
                </c:pt>
                <c:pt idx="9">
                  <c:v>101.82000000000015</c:v>
                </c:pt>
                <c:pt idx="10">
                  <c:v>66.56600000000013</c:v>
                </c:pt>
                <c:pt idx="11">
                  <c:v>69.587999999999852</c:v>
                </c:pt>
                <c:pt idx="12">
                  <c:v>94.274000000000157</c:v>
                </c:pt>
                <c:pt idx="13">
                  <c:v>63.302000000000277</c:v>
                </c:pt>
                <c:pt idx="14">
                  <c:v>67.374000000000294</c:v>
                </c:pt>
                <c:pt idx="15">
                  <c:v>49.76999999999984</c:v>
                </c:pt>
                <c:pt idx="16">
                  <c:v>53.140000000000384</c:v>
                </c:pt>
                <c:pt idx="17">
                  <c:v>44.04199999999976</c:v>
                </c:pt>
                <c:pt idx="18">
                  <c:v>42.491999999999933</c:v>
                </c:pt>
                <c:pt idx="19">
                  <c:v>47.552000000000348</c:v>
                </c:pt>
                <c:pt idx="20">
                  <c:v>45.38799999999965</c:v>
                </c:pt>
                <c:pt idx="21">
                  <c:v>52.795999999999935</c:v>
                </c:pt>
                <c:pt idx="22">
                  <c:v>47.102000000000061</c:v>
                </c:pt>
                <c:pt idx="23">
                  <c:v>46.998000000000403</c:v>
                </c:pt>
                <c:pt idx="24">
                  <c:v>40.28599999999976</c:v>
                </c:pt>
                <c:pt idx="25">
                  <c:v>38.706000000000387</c:v>
                </c:pt>
                <c:pt idx="26">
                  <c:v>89.528000000000191</c:v>
                </c:pt>
                <c:pt idx="27">
                  <c:v>82.734000000000037</c:v>
                </c:pt>
                <c:pt idx="28">
                  <c:v>31.39999999999975</c:v>
                </c:pt>
                <c:pt idx="29">
                  <c:v>32.020000000000223</c:v>
                </c:pt>
                <c:pt idx="30">
                  <c:v>33.104000000000184</c:v>
                </c:pt>
                <c:pt idx="31">
                  <c:v>36.783999999999736</c:v>
                </c:pt>
                <c:pt idx="32">
                  <c:v>36.784000000000219</c:v>
                </c:pt>
                <c:pt idx="33">
                  <c:v>48.842000000000198</c:v>
                </c:pt>
                <c:pt idx="34">
                  <c:v>33.294000000000082</c:v>
                </c:pt>
                <c:pt idx="35">
                  <c:v>32.455999999999889</c:v>
                </c:pt>
                <c:pt idx="36">
                  <c:v>33.666000000000082</c:v>
                </c:pt>
                <c:pt idx="37">
                  <c:v>32.846000000000004</c:v>
                </c:pt>
                <c:pt idx="38">
                  <c:v>41.1460000000001</c:v>
                </c:pt>
                <c:pt idx="39">
                  <c:v>57.903999999999954</c:v>
                </c:pt>
                <c:pt idx="40">
                  <c:v>66.397999999999982</c:v>
                </c:pt>
                <c:pt idx="41">
                  <c:v>64.098000000000027</c:v>
                </c:pt>
                <c:pt idx="42">
                  <c:v>73.822000000000017</c:v>
                </c:pt>
                <c:pt idx="43">
                  <c:v>86.722000000000122</c:v>
                </c:pt>
                <c:pt idx="44">
                  <c:v>83.780000000000058</c:v>
                </c:pt>
                <c:pt idx="45">
                  <c:v>84.601999999999975</c:v>
                </c:pt>
                <c:pt idx="46">
                  <c:v>96.112000000000066</c:v>
                </c:pt>
                <c:pt idx="47">
                  <c:v>65.874000000000024</c:v>
                </c:pt>
                <c:pt idx="48">
                  <c:v>72.232000000000085</c:v>
                </c:pt>
                <c:pt idx="49">
                  <c:v>76.534000000000034</c:v>
                </c:pt>
                <c:pt idx="50">
                  <c:v>65.100000000000051</c:v>
                </c:pt>
                <c:pt idx="51">
                  <c:v>84.734000000000052</c:v>
                </c:pt>
                <c:pt idx="52">
                  <c:v>91.052000000000049</c:v>
                </c:pt>
                <c:pt idx="53">
                  <c:v>135.23999999999808</c:v>
                </c:pt>
                <c:pt idx="54">
                  <c:v>88.182000000000443</c:v>
                </c:pt>
                <c:pt idx="55">
                  <c:v>75.294000000000153</c:v>
                </c:pt>
                <c:pt idx="56">
                  <c:v>68.858000000000104</c:v>
                </c:pt>
                <c:pt idx="57">
                  <c:v>77.603999999999928</c:v>
                </c:pt>
                <c:pt idx="58">
                  <c:v>67.977999999999852</c:v>
                </c:pt>
                <c:pt idx="59">
                  <c:v>69.727999999999639</c:v>
                </c:pt>
                <c:pt idx="60">
                  <c:v>70.77600000000038</c:v>
                </c:pt>
                <c:pt idx="61">
                  <c:v>78.601999999999677</c:v>
                </c:pt>
                <c:pt idx="62">
                  <c:v>101.82000000000015</c:v>
                </c:pt>
                <c:pt idx="63">
                  <c:v>66.56600000000013</c:v>
                </c:pt>
                <c:pt idx="64">
                  <c:v>69.587999999999852</c:v>
                </c:pt>
                <c:pt idx="65">
                  <c:v>94.274000000000157</c:v>
                </c:pt>
                <c:pt idx="66">
                  <c:v>63.302000000000277</c:v>
                </c:pt>
                <c:pt idx="67">
                  <c:v>67.374000000000294</c:v>
                </c:pt>
                <c:pt idx="68">
                  <c:v>49.76999999999984</c:v>
                </c:pt>
                <c:pt idx="69">
                  <c:v>53.140000000000384</c:v>
                </c:pt>
                <c:pt idx="70">
                  <c:v>44.04199999999976</c:v>
                </c:pt>
                <c:pt idx="71">
                  <c:v>42.491999999999933</c:v>
                </c:pt>
                <c:pt idx="72">
                  <c:v>47.552000000000348</c:v>
                </c:pt>
                <c:pt idx="73">
                  <c:v>45.38799999999965</c:v>
                </c:pt>
                <c:pt idx="74">
                  <c:v>52.795999999999935</c:v>
                </c:pt>
                <c:pt idx="75">
                  <c:v>47.102000000000061</c:v>
                </c:pt>
                <c:pt idx="76">
                  <c:v>46.998000000000403</c:v>
                </c:pt>
                <c:pt idx="77">
                  <c:v>40.28599999999976</c:v>
                </c:pt>
                <c:pt idx="78">
                  <c:v>38.706000000000387</c:v>
                </c:pt>
                <c:pt idx="79">
                  <c:v>89.528000000000191</c:v>
                </c:pt>
                <c:pt idx="80">
                  <c:v>82.734000000000037</c:v>
                </c:pt>
                <c:pt idx="81">
                  <c:v>31.39999999999975</c:v>
                </c:pt>
                <c:pt idx="82">
                  <c:v>32.020000000000223</c:v>
                </c:pt>
                <c:pt idx="83">
                  <c:v>33.104000000000184</c:v>
                </c:pt>
                <c:pt idx="84">
                  <c:v>36.783999999999736</c:v>
                </c:pt>
                <c:pt idx="85">
                  <c:v>36.784000000000219</c:v>
                </c:pt>
                <c:pt idx="86">
                  <c:v>48.842000000000198</c:v>
                </c:pt>
                <c:pt idx="87">
                  <c:v>33.294000000000082</c:v>
                </c:pt>
                <c:pt idx="88">
                  <c:v>32.455999999999889</c:v>
                </c:pt>
                <c:pt idx="89">
                  <c:v>33.666000000000082</c:v>
                </c:pt>
                <c:pt idx="90">
                  <c:v>32.846000000000004</c:v>
                </c:pt>
                <c:pt idx="91">
                  <c:v>41.1460000000001</c:v>
                </c:pt>
                <c:pt idx="92">
                  <c:v>57.903999999999954</c:v>
                </c:pt>
                <c:pt idx="93">
                  <c:v>66.397999999999982</c:v>
                </c:pt>
                <c:pt idx="94">
                  <c:v>64.098000000000027</c:v>
                </c:pt>
                <c:pt idx="95">
                  <c:v>73.822000000000017</c:v>
                </c:pt>
                <c:pt idx="96">
                  <c:v>86.722000000000122</c:v>
                </c:pt>
                <c:pt idx="97">
                  <c:v>83.780000000000058</c:v>
                </c:pt>
                <c:pt idx="98">
                  <c:v>84.601999999999975</c:v>
                </c:pt>
                <c:pt idx="99">
                  <c:v>96.112000000000066</c:v>
                </c:pt>
                <c:pt idx="100">
                  <c:v>65.874000000000024</c:v>
                </c:pt>
                <c:pt idx="101">
                  <c:v>72.232000000000085</c:v>
                </c:pt>
                <c:pt idx="102">
                  <c:v>76.534000000000034</c:v>
                </c:pt>
                <c:pt idx="103">
                  <c:v>65.100000000000051</c:v>
                </c:pt>
                <c:pt idx="104">
                  <c:v>84.734000000000052</c:v>
                </c:pt>
                <c:pt idx="105">
                  <c:v>91.052000000000049</c:v>
                </c:pt>
                <c:pt idx="106">
                  <c:v>88.182000000000443</c:v>
                </c:pt>
                <c:pt idx="107">
                  <c:v>75.294000000000153</c:v>
                </c:pt>
                <c:pt idx="108">
                  <c:v>68.858000000000104</c:v>
                </c:pt>
                <c:pt idx="109">
                  <c:v>77.603999999999928</c:v>
                </c:pt>
                <c:pt idx="110">
                  <c:v>67.977999999999852</c:v>
                </c:pt>
                <c:pt idx="111">
                  <c:v>69.727999999999639</c:v>
                </c:pt>
                <c:pt idx="112">
                  <c:v>70.77600000000038</c:v>
                </c:pt>
                <c:pt idx="113">
                  <c:v>78.601999999999677</c:v>
                </c:pt>
                <c:pt idx="114">
                  <c:v>101.82000000000015</c:v>
                </c:pt>
                <c:pt idx="115">
                  <c:v>66.56600000000013</c:v>
                </c:pt>
                <c:pt idx="116">
                  <c:v>69.587999999999852</c:v>
                </c:pt>
                <c:pt idx="117">
                  <c:v>94.274000000000157</c:v>
                </c:pt>
                <c:pt idx="118">
                  <c:v>63.302000000000277</c:v>
                </c:pt>
                <c:pt idx="119">
                  <c:v>67.374000000000294</c:v>
                </c:pt>
                <c:pt idx="120">
                  <c:v>49.76999999999984</c:v>
                </c:pt>
                <c:pt idx="121">
                  <c:v>53.140000000000384</c:v>
                </c:pt>
                <c:pt idx="122">
                  <c:v>44.04199999999976</c:v>
                </c:pt>
                <c:pt idx="123">
                  <c:v>42.491999999999933</c:v>
                </c:pt>
                <c:pt idx="124">
                  <c:v>47.552000000000348</c:v>
                </c:pt>
                <c:pt idx="125">
                  <c:v>45.38799999999965</c:v>
                </c:pt>
                <c:pt idx="126">
                  <c:v>52.795999999999935</c:v>
                </c:pt>
                <c:pt idx="127">
                  <c:v>47.102000000000061</c:v>
                </c:pt>
                <c:pt idx="128">
                  <c:v>46.998000000000403</c:v>
                </c:pt>
                <c:pt idx="129">
                  <c:v>40.28599999999976</c:v>
                </c:pt>
                <c:pt idx="130">
                  <c:v>38.706000000000387</c:v>
                </c:pt>
                <c:pt idx="131">
                  <c:v>89.528000000000191</c:v>
                </c:pt>
                <c:pt idx="132">
                  <c:v>82.734000000000037</c:v>
                </c:pt>
                <c:pt idx="133">
                  <c:v>31.39999999999975</c:v>
                </c:pt>
                <c:pt idx="134">
                  <c:v>32.020000000000223</c:v>
                </c:pt>
                <c:pt idx="135">
                  <c:v>33.104000000000184</c:v>
                </c:pt>
                <c:pt idx="136">
                  <c:v>36.783999999999736</c:v>
                </c:pt>
                <c:pt idx="137">
                  <c:v>36.784000000000219</c:v>
                </c:pt>
                <c:pt idx="138">
                  <c:v>48.842000000000198</c:v>
                </c:pt>
                <c:pt idx="139">
                  <c:v>33.294000000000082</c:v>
                </c:pt>
                <c:pt idx="140">
                  <c:v>32.455999999999889</c:v>
                </c:pt>
                <c:pt idx="141">
                  <c:v>33.666000000000082</c:v>
                </c:pt>
                <c:pt idx="142">
                  <c:v>32.846000000000004</c:v>
                </c:pt>
                <c:pt idx="143">
                  <c:v>41.1460000000001</c:v>
                </c:pt>
                <c:pt idx="144">
                  <c:v>57.903999999999954</c:v>
                </c:pt>
                <c:pt idx="145">
                  <c:v>66.397999999999982</c:v>
                </c:pt>
                <c:pt idx="146">
                  <c:v>64.098000000000027</c:v>
                </c:pt>
                <c:pt idx="147">
                  <c:v>73.822000000000017</c:v>
                </c:pt>
                <c:pt idx="148">
                  <c:v>86.722000000000122</c:v>
                </c:pt>
                <c:pt idx="149">
                  <c:v>83.780000000000058</c:v>
                </c:pt>
                <c:pt idx="150">
                  <c:v>84.601999999999975</c:v>
                </c:pt>
                <c:pt idx="151">
                  <c:v>96.112000000000066</c:v>
                </c:pt>
                <c:pt idx="152">
                  <c:v>65.874000000000024</c:v>
                </c:pt>
                <c:pt idx="153">
                  <c:v>72.232000000000085</c:v>
                </c:pt>
                <c:pt idx="154">
                  <c:v>76.534000000000034</c:v>
                </c:pt>
                <c:pt idx="155">
                  <c:v>65.100000000000051</c:v>
                </c:pt>
                <c:pt idx="156">
                  <c:v>84.734000000000052</c:v>
                </c:pt>
                <c:pt idx="157">
                  <c:v>91.052000000000049</c:v>
                </c:pt>
                <c:pt idx="158">
                  <c:v>88.182000000000443</c:v>
                </c:pt>
                <c:pt idx="159">
                  <c:v>75.294000000000153</c:v>
                </c:pt>
                <c:pt idx="160">
                  <c:v>68.858000000000104</c:v>
                </c:pt>
                <c:pt idx="161">
                  <c:v>77.603999999999928</c:v>
                </c:pt>
                <c:pt idx="162">
                  <c:v>67.977999999999852</c:v>
                </c:pt>
                <c:pt idx="163">
                  <c:v>69.727999999999639</c:v>
                </c:pt>
                <c:pt idx="164">
                  <c:v>70.77600000000038</c:v>
                </c:pt>
                <c:pt idx="165">
                  <c:v>78.601999999999677</c:v>
                </c:pt>
                <c:pt idx="166">
                  <c:v>101.82000000000015</c:v>
                </c:pt>
                <c:pt idx="167">
                  <c:v>66.56600000000013</c:v>
                </c:pt>
                <c:pt idx="168">
                  <c:v>69.587999999999852</c:v>
                </c:pt>
                <c:pt idx="169">
                  <c:v>94.274000000000157</c:v>
                </c:pt>
                <c:pt idx="170">
                  <c:v>63.302000000000277</c:v>
                </c:pt>
                <c:pt idx="171">
                  <c:v>67.374000000000294</c:v>
                </c:pt>
                <c:pt idx="172">
                  <c:v>49.76999999999984</c:v>
                </c:pt>
                <c:pt idx="173">
                  <c:v>53.140000000000384</c:v>
                </c:pt>
                <c:pt idx="174">
                  <c:v>44.04199999999976</c:v>
                </c:pt>
                <c:pt idx="175">
                  <c:v>42.491999999999933</c:v>
                </c:pt>
                <c:pt idx="176">
                  <c:v>47.552000000000348</c:v>
                </c:pt>
                <c:pt idx="177">
                  <c:v>45.38799999999965</c:v>
                </c:pt>
                <c:pt idx="178">
                  <c:v>52.795999999999935</c:v>
                </c:pt>
                <c:pt idx="179">
                  <c:v>47.102000000000061</c:v>
                </c:pt>
                <c:pt idx="180">
                  <c:v>46.998000000000403</c:v>
                </c:pt>
                <c:pt idx="181">
                  <c:v>40.28599999999976</c:v>
                </c:pt>
                <c:pt idx="182">
                  <c:v>38.706000000000387</c:v>
                </c:pt>
                <c:pt idx="183">
                  <c:v>89.528000000000191</c:v>
                </c:pt>
                <c:pt idx="184">
                  <c:v>82.734000000000037</c:v>
                </c:pt>
                <c:pt idx="185">
                  <c:v>31.39999999999975</c:v>
                </c:pt>
                <c:pt idx="186">
                  <c:v>32.020000000000223</c:v>
                </c:pt>
                <c:pt idx="187">
                  <c:v>33.104000000000184</c:v>
                </c:pt>
                <c:pt idx="188">
                  <c:v>36.783999999999736</c:v>
                </c:pt>
                <c:pt idx="189">
                  <c:v>36.784000000000219</c:v>
                </c:pt>
                <c:pt idx="190">
                  <c:v>48.842000000000198</c:v>
                </c:pt>
                <c:pt idx="191">
                  <c:v>33.294000000000082</c:v>
                </c:pt>
                <c:pt idx="192">
                  <c:v>32.455999999999889</c:v>
                </c:pt>
                <c:pt idx="193">
                  <c:v>33.666000000000082</c:v>
                </c:pt>
                <c:pt idx="194">
                  <c:v>32.846000000000004</c:v>
                </c:pt>
                <c:pt idx="195">
                  <c:v>41.1460000000001</c:v>
                </c:pt>
                <c:pt idx="196">
                  <c:v>57.903999999999954</c:v>
                </c:pt>
                <c:pt idx="197">
                  <c:v>66.397999999999982</c:v>
                </c:pt>
                <c:pt idx="198">
                  <c:v>64.098000000000027</c:v>
                </c:pt>
                <c:pt idx="199">
                  <c:v>73.822000000000017</c:v>
                </c:pt>
                <c:pt idx="200">
                  <c:v>86.722000000000122</c:v>
                </c:pt>
                <c:pt idx="201">
                  <c:v>83.780000000000058</c:v>
                </c:pt>
                <c:pt idx="202">
                  <c:v>84.601999999999975</c:v>
                </c:pt>
                <c:pt idx="203">
                  <c:v>96.112000000000066</c:v>
                </c:pt>
                <c:pt idx="204">
                  <c:v>65.874000000000024</c:v>
                </c:pt>
                <c:pt idx="205">
                  <c:v>72.232000000000085</c:v>
                </c:pt>
                <c:pt idx="206">
                  <c:v>76.534000000000034</c:v>
                </c:pt>
                <c:pt idx="207">
                  <c:v>65.100000000000051</c:v>
                </c:pt>
                <c:pt idx="208">
                  <c:v>84.734000000000052</c:v>
                </c:pt>
                <c:pt idx="209">
                  <c:v>91.052000000000049</c:v>
                </c:pt>
                <c:pt idx="210">
                  <c:v>88.182000000000443</c:v>
                </c:pt>
                <c:pt idx="211">
                  <c:v>75.294000000000153</c:v>
                </c:pt>
                <c:pt idx="212">
                  <c:v>68.858000000000104</c:v>
                </c:pt>
                <c:pt idx="213">
                  <c:v>77.603999999999928</c:v>
                </c:pt>
                <c:pt idx="214">
                  <c:v>67.977999999999852</c:v>
                </c:pt>
                <c:pt idx="215">
                  <c:v>69.727999999999639</c:v>
                </c:pt>
                <c:pt idx="216">
                  <c:v>70.77600000000038</c:v>
                </c:pt>
                <c:pt idx="217">
                  <c:v>78.601999999999677</c:v>
                </c:pt>
                <c:pt idx="218">
                  <c:v>101.82000000000015</c:v>
                </c:pt>
                <c:pt idx="219">
                  <c:v>66.56600000000013</c:v>
                </c:pt>
                <c:pt idx="220">
                  <c:v>69.587999999999852</c:v>
                </c:pt>
                <c:pt idx="221">
                  <c:v>94.274000000000157</c:v>
                </c:pt>
                <c:pt idx="222">
                  <c:v>63.302000000000277</c:v>
                </c:pt>
                <c:pt idx="223">
                  <c:v>67.374000000000294</c:v>
                </c:pt>
                <c:pt idx="224">
                  <c:v>49.76999999999984</c:v>
                </c:pt>
                <c:pt idx="225">
                  <c:v>53.140000000000384</c:v>
                </c:pt>
                <c:pt idx="226">
                  <c:v>44.04199999999976</c:v>
                </c:pt>
                <c:pt idx="227">
                  <c:v>42.491999999999933</c:v>
                </c:pt>
                <c:pt idx="228">
                  <c:v>47.552000000000348</c:v>
                </c:pt>
                <c:pt idx="229">
                  <c:v>45.38799999999965</c:v>
                </c:pt>
                <c:pt idx="230">
                  <c:v>52.795999999999935</c:v>
                </c:pt>
                <c:pt idx="231">
                  <c:v>47.102000000000061</c:v>
                </c:pt>
                <c:pt idx="232">
                  <c:v>46.998000000000403</c:v>
                </c:pt>
                <c:pt idx="233">
                  <c:v>40.28599999999976</c:v>
                </c:pt>
                <c:pt idx="234">
                  <c:v>38.706000000000387</c:v>
                </c:pt>
                <c:pt idx="235">
                  <c:v>89.528000000000191</c:v>
                </c:pt>
                <c:pt idx="236">
                  <c:v>82.734000000000037</c:v>
                </c:pt>
                <c:pt idx="237">
                  <c:v>31.39999999999975</c:v>
                </c:pt>
                <c:pt idx="238">
                  <c:v>32.020000000000223</c:v>
                </c:pt>
                <c:pt idx="239">
                  <c:v>33.104000000000184</c:v>
                </c:pt>
                <c:pt idx="240">
                  <c:v>36.783999999999736</c:v>
                </c:pt>
                <c:pt idx="241">
                  <c:v>36.784000000000219</c:v>
                </c:pt>
                <c:pt idx="242">
                  <c:v>48.842000000000198</c:v>
                </c:pt>
                <c:pt idx="243">
                  <c:v>33.294000000000082</c:v>
                </c:pt>
                <c:pt idx="244">
                  <c:v>32.455999999999889</c:v>
                </c:pt>
                <c:pt idx="245">
                  <c:v>33.666000000000082</c:v>
                </c:pt>
                <c:pt idx="246">
                  <c:v>32.846000000000004</c:v>
                </c:pt>
                <c:pt idx="247">
                  <c:v>41.1460000000001</c:v>
                </c:pt>
                <c:pt idx="248">
                  <c:v>57.903999999999954</c:v>
                </c:pt>
                <c:pt idx="249">
                  <c:v>66.397999999999982</c:v>
                </c:pt>
                <c:pt idx="250">
                  <c:v>64.098000000000027</c:v>
                </c:pt>
                <c:pt idx="251">
                  <c:v>73.822000000000017</c:v>
                </c:pt>
                <c:pt idx="252">
                  <c:v>86.722000000000122</c:v>
                </c:pt>
                <c:pt idx="253">
                  <c:v>83.780000000000058</c:v>
                </c:pt>
                <c:pt idx="254">
                  <c:v>84.601999999999975</c:v>
                </c:pt>
                <c:pt idx="255">
                  <c:v>96.112000000000066</c:v>
                </c:pt>
                <c:pt idx="256">
                  <c:v>65.874000000000024</c:v>
                </c:pt>
                <c:pt idx="257">
                  <c:v>72.232000000000085</c:v>
                </c:pt>
                <c:pt idx="258">
                  <c:v>76.534000000000034</c:v>
                </c:pt>
                <c:pt idx="259">
                  <c:v>65.100000000000051</c:v>
                </c:pt>
                <c:pt idx="260">
                  <c:v>84.734000000000052</c:v>
                </c:pt>
                <c:pt idx="261">
                  <c:v>91.052000000000049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MLR_Graph!$C$1</c:f>
              <c:strCache>
                <c:ptCount val="1"/>
                <c:pt idx="0">
                  <c:v>Actual
Value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MLR_Graph!$C$2:$C$263</c:f>
              <c:numCache>
                <c:formatCode>General</c:formatCode>
                <c:ptCount val="262"/>
                <c:pt idx="1">
                  <c:v>81.38</c:v>
                </c:pt>
                <c:pt idx="2">
                  <c:v>58.2</c:v>
                </c:pt>
                <c:pt idx="3">
                  <c:v>64.92</c:v>
                </c:pt>
                <c:pt idx="4">
                  <c:v>68.45</c:v>
                </c:pt>
                <c:pt idx="5">
                  <c:v>76.38</c:v>
                </c:pt>
                <c:pt idx="6">
                  <c:v>89.36</c:v>
                </c:pt>
                <c:pt idx="7">
                  <c:v>79.13</c:v>
                </c:pt>
                <c:pt idx="8">
                  <c:v>97.3</c:v>
                </c:pt>
                <c:pt idx="9">
                  <c:v>88.31</c:v>
                </c:pt>
                <c:pt idx="10">
                  <c:v>65.900000000000006</c:v>
                </c:pt>
                <c:pt idx="11">
                  <c:v>86</c:v>
                </c:pt>
                <c:pt idx="12">
                  <c:v>192.61</c:v>
                </c:pt>
                <c:pt idx="13">
                  <c:v>91.4</c:v>
                </c:pt>
                <c:pt idx="14">
                  <c:v>54.17</c:v>
                </c:pt>
                <c:pt idx="15">
                  <c:v>54.64</c:v>
                </c:pt>
                <c:pt idx="16">
                  <c:v>56.52</c:v>
                </c:pt>
                <c:pt idx="17">
                  <c:v>41.48</c:v>
                </c:pt>
                <c:pt idx="18">
                  <c:v>45.28</c:v>
                </c:pt>
                <c:pt idx="19">
                  <c:v>41.98</c:v>
                </c:pt>
                <c:pt idx="20">
                  <c:v>46.78</c:v>
                </c:pt>
                <c:pt idx="21">
                  <c:v>54.47</c:v>
                </c:pt>
                <c:pt idx="22">
                  <c:v>40.74</c:v>
                </c:pt>
                <c:pt idx="23">
                  <c:v>46.44</c:v>
                </c:pt>
                <c:pt idx="24">
                  <c:v>43.21</c:v>
                </c:pt>
                <c:pt idx="25">
                  <c:v>41.12</c:v>
                </c:pt>
                <c:pt idx="26">
                  <c:v>36.909999999999997</c:v>
                </c:pt>
                <c:pt idx="27">
                  <c:v>34.76</c:v>
                </c:pt>
                <c:pt idx="28">
                  <c:v>33.229999999999997</c:v>
                </c:pt>
                <c:pt idx="29">
                  <c:v>30.73</c:v>
                </c:pt>
                <c:pt idx="30">
                  <c:v>26.19</c:v>
                </c:pt>
                <c:pt idx="31">
                  <c:v>28.75</c:v>
                </c:pt>
                <c:pt idx="32">
                  <c:v>27.81</c:v>
                </c:pt>
                <c:pt idx="33">
                  <c:v>26.71</c:v>
                </c:pt>
                <c:pt idx="34">
                  <c:v>23.77</c:v>
                </c:pt>
                <c:pt idx="35">
                  <c:v>31.46</c:v>
                </c:pt>
                <c:pt idx="36">
                  <c:v>19.829999999999998</c:v>
                </c:pt>
                <c:pt idx="37">
                  <c:v>24.24</c:v>
                </c:pt>
                <c:pt idx="38">
                  <c:v>42.13</c:v>
                </c:pt>
                <c:pt idx="39">
                  <c:v>48.42</c:v>
                </c:pt>
                <c:pt idx="40">
                  <c:v>67.8</c:v>
                </c:pt>
                <c:pt idx="41">
                  <c:v>52.93</c:v>
                </c:pt>
                <c:pt idx="42">
                  <c:v>52.65</c:v>
                </c:pt>
                <c:pt idx="43">
                  <c:v>56.17</c:v>
                </c:pt>
                <c:pt idx="44">
                  <c:v>52.83</c:v>
                </c:pt>
                <c:pt idx="45">
                  <c:v>86.06</c:v>
                </c:pt>
                <c:pt idx="46">
                  <c:v>181.94</c:v>
                </c:pt>
                <c:pt idx="47">
                  <c:v>79.67</c:v>
                </c:pt>
                <c:pt idx="48">
                  <c:v>91.81</c:v>
                </c:pt>
                <c:pt idx="49">
                  <c:v>89.93</c:v>
                </c:pt>
                <c:pt idx="50">
                  <c:v>75.099999999999994</c:v>
                </c:pt>
                <c:pt idx="51">
                  <c:v>85.1</c:v>
                </c:pt>
                <c:pt idx="52">
                  <c:v>107.51</c:v>
                </c:pt>
                <c:pt idx="53">
                  <c:v>135.24</c:v>
                </c:pt>
                <c:pt idx="54">
                  <c:v>102.11</c:v>
                </c:pt>
                <c:pt idx="55">
                  <c:v>91.87</c:v>
                </c:pt>
                <c:pt idx="56">
                  <c:v>88.65</c:v>
                </c:pt>
                <c:pt idx="57">
                  <c:v>88.84</c:v>
                </c:pt>
                <c:pt idx="58">
                  <c:v>67.22</c:v>
                </c:pt>
                <c:pt idx="59">
                  <c:v>83.95</c:v>
                </c:pt>
                <c:pt idx="60">
                  <c:v>70.67</c:v>
                </c:pt>
                <c:pt idx="61">
                  <c:v>65.78</c:v>
                </c:pt>
                <c:pt idx="62">
                  <c:v>83.22</c:v>
                </c:pt>
                <c:pt idx="63">
                  <c:v>59.23</c:v>
                </c:pt>
                <c:pt idx="64">
                  <c:v>50.05</c:v>
                </c:pt>
                <c:pt idx="65">
                  <c:v>45.7</c:v>
                </c:pt>
                <c:pt idx="66">
                  <c:v>40.57</c:v>
                </c:pt>
                <c:pt idx="67">
                  <c:v>83.85</c:v>
                </c:pt>
                <c:pt idx="68">
                  <c:v>36.450000000000003</c:v>
                </c:pt>
                <c:pt idx="69">
                  <c:v>45.92</c:v>
                </c:pt>
                <c:pt idx="70">
                  <c:v>39.74</c:v>
                </c:pt>
                <c:pt idx="71">
                  <c:v>47.36</c:v>
                </c:pt>
                <c:pt idx="72">
                  <c:v>59.53</c:v>
                </c:pt>
                <c:pt idx="73">
                  <c:v>36.090000000000003</c:v>
                </c:pt>
                <c:pt idx="74">
                  <c:v>52.43</c:v>
                </c:pt>
                <c:pt idx="75">
                  <c:v>27.77</c:v>
                </c:pt>
                <c:pt idx="76">
                  <c:v>58.99</c:v>
                </c:pt>
                <c:pt idx="77">
                  <c:v>27.67</c:v>
                </c:pt>
                <c:pt idx="78">
                  <c:v>22.84</c:v>
                </c:pt>
                <c:pt idx="79">
                  <c:v>29.85</c:v>
                </c:pt>
                <c:pt idx="80">
                  <c:v>35.53</c:v>
                </c:pt>
                <c:pt idx="81">
                  <c:v>35.61</c:v>
                </c:pt>
                <c:pt idx="82">
                  <c:v>30.6</c:v>
                </c:pt>
                <c:pt idx="83">
                  <c:v>32.04</c:v>
                </c:pt>
                <c:pt idx="84">
                  <c:v>33.380000000000003</c:v>
                </c:pt>
                <c:pt idx="85">
                  <c:v>37.479999999999997</c:v>
                </c:pt>
                <c:pt idx="86">
                  <c:v>43.34</c:v>
                </c:pt>
                <c:pt idx="87">
                  <c:v>35.869999999999997</c:v>
                </c:pt>
                <c:pt idx="88">
                  <c:v>29.49</c:v>
                </c:pt>
                <c:pt idx="89">
                  <c:v>33.93</c:v>
                </c:pt>
                <c:pt idx="90">
                  <c:v>25.55</c:v>
                </c:pt>
                <c:pt idx="91">
                  <c:v>19.739999999999998</c:v>
                </c:pt>
                <c:pt idx="92">
                  <c:v>32.08</c:v>
                </c:pt>
                <c:pt idx="93">
                  <c:v>36.19</c:v>
                </c:pt>
                <c:pt idx="94">
                  <c:v>46.27</c:v>
                </c:pt>
                <c:pt idx="95">
                  <c:v>44.73</c:v>
                </c:pt>
                <c:pt idx="96">
                  <c:v>53.48</c:v>
                </c:pt>
                <c:pt idx="97">
                  <c:v>65.099999999999994</c:v>
                </c:pt>
                <c:pt idx="98">
                  <c:v>55.86</c:v>
                </c:pt>
                <c:pt idx="99">
                  <c:v>52.48</c:v>
                </c:pt>
                <c:pt idx="100">
                  <c:v>51.35</c:v>
                </c:pt>
                <c:pt idx="101">
                  <c:v>43.48</c:v>
                </c:pt>
                <c:pt idx="102">
                  <c:v>57.97</c:v>
                </c:pt>
                <c:pt idx="103">
                  <c:v>63.82</c:v>
                </c:pt>
                <c:pt idx="104">
                  <c:v>58.56</c:v>
                </c:pt>
                <c:pt idx="105">
                  <c:v>54.84</c:v>
                </c:pt>
                <c:pt idx="106">
                  <c:v>55.09</c:v>
                </c:pt>
                <c:pt idx="107">
                  <c:v>50.19</c:v>
                </c:pt>
                <c:pt idx="108">
                  <c:v>52.94</c:v>
                </c:pt>
                <c:pt idx="109">
                  <c:v>53.52</c:v>
                </c:pt>
                <c:pt idx="110">
                  <c:v>63.32</c:v>
                </c:pt>
                <c:pt idx="111">
                  <c:v>52.14</c:v>
                </c:pt>
                <c:pt idx="112">
                  <c:v>99.75</c:v>
                </c:pt>
                <c:pt idx="113">
                  <c:v>87.35</c:v>
                </c:pt>
                <c:pt idx="114">
                  <c:v>83.47</c:v>
                </c:pt>
                <c:pt idx="115">
                  <c:v>86.94</c:v>
                </c:pt>
                <c:pt idx="116">
                  <c:v>89.62</c:v>
                </c:pt>
                <c:pt idx="117">
                  <c:v>69.040000000000006</c:v>
                </c:pt>
                <c:pt idx="118">
                  <c:v>86.41</c:v>
                </c:pt>
                <c:pt idx="119">
                  <c:v>102.31</c:v>
                </c:pt>
                <c:pt idx="120">
                  <c:v>68.47</c:v>
                </c:pt>
                <c:pt idx="121">
                  <c:v>84.04</c:v>
                </c:pt>
                <c:pt idx="122">
                  <c:v>64.58</c:v>
                </c:pt>
                <c:pt idx="123">
                  <c:v>45.63</c:v>
                </c:pt>
                <c:pt idx="124">
                  <c:v>59.38</c:v>
                </c:pt>
                <c:pt idx="125">
                  <c:v>61.05</c:v>
                </c:pt>
                <c:pt idx="126">
                  <c:v>60.38</c:v>
                </c:pt>
                <c:pt idx="127">
                  <c:v>60.29</c:v>
                </c:pt>
                <c:pt idx="128">
                  <c:v>59.86</c:v>
                </c:pt>
                <c:pt idx="129">
                  <c:v>60.94</c:v>
                </c:pt>
                <c:pt idx="130">
                  <c:v>60.31</c:v>
                </c:pt>
                <c:pt idx="131">
                  <c:v>59.62</c:v>
                </c:pt>
                <c:pt idx="132">
                  <c:v>38.75</c:v>
                </c:pt>
                <c:pt idx="133">
                  <c:v>19.05</c:v>
                </c:pt>
                <c:pt idx="134">
                  <c:v>37.590000000000003</c:v>
                </c:pt>
                <c:pt idx="135">
                  <c:v>37.56</c:v>
                </c:pt>
                <c:pt idx="136">
                  <c:v>46.1</c:v>
                </c:pt>
                <c:pt idx="137">
                  <c:v>50.51</c:v>
                </c:pt>
                <c:pt idx="138">
                  <c:v>41.83</c:v>
                </c:pt>
                <c:pt idx="139">
                  <c:v>39.799999999999997</c:v>
                </c:pt>
                <c:pt idx="140">
                  <c:v>43.14</c:v>
                </c:pt>
                <c:pt idx="141">
                  <c:v>41.78</c:v>
                </c:pt>
                <c:pt idx="142">
                  <c:v>51.52</c:v>
                </c:pt>
                <c:pt idx="143">
                  <c:v>76.92</c:v>
                </c:pt>
                <c:pt idx="144">
                  <c:v>95.23</c:v>
                </c:pt>
                <c:pt idx="145">
                  <c:v>104.54</c:v>
                </c:pt>
                <c:pt idx="146">
                  <c:v>63.97</c:v>
                </c:pt>
                <c:pt idx="147">
                  <c:v>90.31</c:v>
                </c:pt>
                <c:pt idx="148">
                  <c:v>68.930000000000007</c:v>
                </c:pt>
                <c:pt idx="149">
                  <c:v>97.01</c:v>
                </c:pt>
                <c:pt idx="150">
                  <c:v>112.34</c:v>
                </c:pt>
                <c:pt idx="151">
                  <c:v>110.52</c:v>
                </c:pt>
                <c:pt idx="152">
                  <c:v>89.9</c:v>
                </c:pt>
                <c:pt idx="153">
                  <c:v>79.89</c:v>
                </c:pt>
                <c:pt idx="154">
                  <c:v>99.88</c:v>
                </c:pt>
                <c:pt idx="155">
                  <c:v>66.75</c:v>
                </c:pt>
                <c:pt idx="156">
                  <c:v>88.54</c:v>
                </c:pt>
                <c:pt idx="157">
                  <c:v>77.849999999999994</c:v>
                </c:pt>
                <c:pt idx="158">
                  <c:v>67.260000000000005</c:v>
                </c:pt>
                <c:pt idx="159">
                  <c:v>72.38</c:v>
                </c:pt>
                <c:pt idx="160">
                  <c:v>68.709999999999994</c:v>
                </c:pt>
                <c:pt idx="161">
                  <c:v>57.62</c:v>
                </c:pt>
                <c:pt idx="162">
                  <c:v>67.459999999999994</c:v>
                </c:pt>
                <c:pt idx="163">
                  <c:v>59.2</c:v>
                </c:pt>
                <c:pt idx="164">
                  <c:v>54.3</c:v>
                </c:pt>
                <c:pt idx="165">
                  <c:v>59.72</c:v>
                </c:pt>
                <c:pt idx="166">
                  <c:v>171.7</c:v>
                </c:pt>
                <c:pt idx="167">
                  <c:v>73.5</c:v>
                </c:pt>
                <c:pt idx="168">
                  <c:v>74.3</c:v>
                </c:pt>
                <c:pt idx="169">
                  <c:v>67.739999999999995</c:v>
                </c:pt>
                <c:pt idx="170">
                  <c:v>51.72</c:v>
                </c:pt>
                <c:pt idx="171">
                  <c:v>63.25</c:v>
                </c:pt>
                <c:pt idx="172">
                  <c:v>48.67</c:v>
                </c:pt>
                <c:pt idx="173">
                  <c:v>46.99</c:v>
                </c:pt>
                <c:pt idx="174">
                  <c:v>44.15</c:v>
                </c:pt>
                <c:pt idx="175">
                  <c:v>44.63</c:v>
                </c:pt>
                <c:pt idx="176">
                  <c:v>43.37</c:v>
                </c:pt>
                <c:pt idx="177">
                  <c:v>50.09</c:v>
                </c:pt>
                <c:pt idx="178">
                  <c:v>55.29</c:v>
                </c:pt>
                <c:pt idx="179">
                  <c:v>57.52</c:v>
                </c:pt>
                <c:pt idx="180">
                  <c:v>41.51</c:v>
                </c:pt>
                <c:pt idx="181">
                  <c:v>42.42</c:v>
                </c:pt>
                <c:pt idx="182">
                  <c:v>41.52</c:v>
                </c:pt>
                <c:pt idx="183">
                  <c:v>43.6</c:v>
                </c:pt>
                <c:pt idx="184">
                  <c:v>46.73</c:v>
                </c:pt>
                <c:pt idx="185">
                  <c:v>46.01</c:v>
                </c:pt>
                <c:pt idx="186">
                  <c:v>38.380000000000003</c:v>
                </c:pt>
                <c:pt idx="187">
                  <c:v>38.44</c:v>
                </c:pt>
                <c:pt idx="188">
                  <c:v>50.8</c:v>
                </c:pt>
                <c:pt idx="189">
                  <c:v>52.17</c:v>
                </c:pt>
                <c:pt idx="190">
                  <c:v>48.28</c:v>
                </c:pt>
                <c:pt idx="191">
                  <c:v>40.89</c:v>
                </c:pt>
                <c:pt idx="192">
                  <c:v>41.98</c:v>
                </c:pt>
                <c:pt idx="193">
                  <c:v>48.16</c:v>
                </c:pt>
                <c:pt idx="194">
                  <c:v>39.44</c:v>
                </c:pt>
                <c:pt idx="195">
                  <c:v>50.18</c:v>
                </c:pt>
                <c:pt idx="196">
                  <c:v>83.1</c:v>
                </c:pt>
                <c:pt idx="197">
                  <c:v>92.57</c:v>
                </c:pt>
                <c:pt idx="198">
                  <c:v>99.71</c:v>
                </c:pt>
                <c:pt idx="199">
                  <c:v>108.59</c:v>
                </c:pt>
                <c:pt idx="200">
                  <c:v>166.03</c:v>
                </c:pt>
                <c:pt idx="201">
                  <c:v>64.55</c:v>
                </c:pt>
                <c:pt idx="202">
                  <c:v>114.97</c:v>
                </c:pt>
                <c:pt idx="203">
                  <c:v>64.099999999999994</c:v>
                </c:pt>
                <c:pt idx="204">
                  <c:v>77.97</c:v>
                </c:pt>
                <c:pt idx="205">
                  <c:v>80.19</c:v>
                </c:pt>
                <c:pt idx="206">
                  <c:v>87.49</c:v>
                </c:pt>
                <c:pt idx="207">
                  <c:v>79.319999999999993</c:v>
                </c:pt>
                <c:pt idx="208">
                  <c:v>92.36</c:v>
                </c:pt>
                <c:pt idx="209">
                  <c:v>82.94</c:v>
                </c:pt>
                <c:pt idx="210">
                  <c:v>135.07</c:v>
                </c:pt>
                <c:pt idx="211">
                  <c:v>103.83</c:v>
                </c:pt>
                <c:pt idx="212">
                  <c:v>69.069999999999993</c:v>
                </c:pt>
                <c:pt idx="213">
                  <c:v>119.59</c:v>
                </c:pt>
                <c:pt idx="214">
                  <c:v>65.510000000000005</c:v>
                </c:pt>
                <c:pt idx="215">
                  <c:v>63.99</c:v>
                </c:pt>
                <c:pt idx="216">
                  <c:v>50.03</c:v>
                </c:pt>
                <c:pt idx="217">
                  <c:v>82.86</c:v>
                </c:pt>
                <c:pt idx="218">
                  <c:v>82.4</c:v>
                </c:pt>
                <c:pt idx="219">
                  <c:v>47.26</c:v>
                </c:pt>
                <c:pt idx="220">
                  <c:v>47.97</c:v>
                </c:pt>
                <c:pt idx="221">
                  <c:v>96.28</c:v>
                </c:pt>
                <c:pt idx="222">
                  <c:v>46.41</c:v>
                </c:pt>
                <c:pt idx="223">
                  <c:v>33.29</c:v>
                </c:pt>
                <c:pt idx="224">
                  <c:v>40.619999999999997</c:v>
                </c:pt>
                <c:pt idx="225">
                  <c:v>32.229999999999997</c:v>
                </c:pt>
                <c:pt idx="226">
                  <c:v>30.26</c:v>
                </c:pt>
                <c:pt idx="227">
                  <c:v>29.56</c:v>
                </c:pt>
                <c:pt idx="228">
                  <c:v>33.5</c:v>
                </c:pt>
                <c:pt idx="229">
                  <c:v>32.93</c:v>
                </c:pt>
                <c:pt idx="230">
                  <c:v>41.41</c:v>
                </c:pt>
                <c:pt idx="231">
                  <c:v>49.19</c:v>
                </c:pt>
                <c:pt idx="232">
                  <c:v>28.19</c:v>
                </c:pt>
                <c:pt idx="233">
                  <c:v>27.19</c:v>
                </c:pt>
                <c:pt idx="234">
                  <c:v>27.74</c:v>
                </c:pt>
                <c:pt idx="235">
                  <c:v>277.66000000000003</c:v>
                </c:pt>
                <c:pt idx="236">
                  <c:v>257.89999999999998</c:v>
                </c:pt>
                <c:pt idx="237">
                  <c:v>23.1</c:v>
                </c:pt>
                <c:pt idx="238">
                  <c:v>22.8</c:v>
                </c:pt>
                <c:pt idx="239">
                  <c:v>31.29</c:v>
                </c:pt>
                <c:pt idx="240">
                  <c:v>24.89</c:v>
                </c:pt>
                <c:pt idx="241">
                  <c:v>15.95</c:v>
                </c:pt>
                <c:pt idx="242">
                  <c:v>84.05</c:v>
                </c:pt>
                <c:pt idx="243">
                  <c:v>26.14</c:v>
                </c:pt>
                <c:pt idx="244">
                  <c:v>16.21</c:v>
                </c:pt>
                <c:pt idx="245">
                  <c:v>24.63</c:v>
                </c:pt>
                <c:pt idx="246">
                  <c:v>23.48</c:v>
                </c:pt>
                <c:pt idx="247">
                  <c:v>16.760000000000002</c:v>
                </c:pt>
                <c:pt idx="248">
                  <c:v>30.69</c:v>
                </c:pt>
                <c:pt idx="249">
                  <c:v>30.89</c:v>
                </c:pt>
                <c:pt idx="250">
                  <c:v>57.61</c:v>
                </c:pt>
                <c:pt idx="251">
                  <c:v>72.83</c:v>
                </c:pt>
                <c:pt idx="252">
                  <c:v>89</c:v>
                </c:pt>
                <c:pt idx="253">
                  <c:v>139.41</c:v>
                </c:pt>
                <c:pt idx="254">
                  <c:v>53.78</c:v>
                </c:pt>
                <c:pt idx="255">
                  <c:v>71.52</c:v>
                </c:pt>
                <c:pt idx="256">
                  <c:v>30.48</c:v>
                </c:pt>
                <c:pt idx="257">
                  <c:v>65.790000000000006</c:v>
                </c:pt>
                <c:pt idx="258">
                  <c:v>47.4</c:v>
                </c:pt>
                <c:pt idx="259">
                  <c:v>40.51</c:v>
                </c:pt>
                <c:pt idx="260">
                  <c:v>99.11</c:v>
                </c:pt>
                <c:pt idx="261">
                  <c:v>132.12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430432"/>
        <c:axId val="612431608"/>
      </c:lineChart>
      <c:catAx>
        <c:axId val="61243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31608"/>
        <c:crosses val="autoZero"/>
        <c:auto val="1"/>
        <c:lblAlgn val="ctr"/>
        <c:lblOffset val="100"/>
        <c:noMultiLvlLbl val="0"/>
      </c:catAx>
      <c:valAx>
        <c:axId val="61243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30432"/>
        <c:crosses val="autoZero"/>
        <c:crossBetween val="between"/>
      </c:valAx>
      <c:spPr>
        <a:noFill/>
        <a:ln w="3175">
          <a:noFill/>
        </a:ln>
        <a:effectLst>
          <a:softEdge rad="1270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90487</xdr:rowOff>
    </xdr:from>
    <xdr:to>
      <xdr:col>16</xdr:col>
      <xdr:colOff>228599</xdr:colOff>
      <xdr:row>15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542967</xdr:colOff>
      <xdr:row>7</xdr:row>
      <xdr:rowOff>323851</xdr:rowOff>
    </xdr:from>
    <xdr:to>
      <xdr:col>18</xdr:col>
      <xdr:colOff>41317</xdr:colOff>
      <xdr:row>24</xdr:row>
      <xdr:rowOff>117476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542967</xdr:colOff>
      <xdr:row>31</xdr:row>
      <xdr:rowOff>133352</xdr:rowOff>
    </xdr:from>
    <xdr:to>
      <xdr:col>17</xdr:col>
      <xdr:colOff>15917</xdr:colOff>
      <xdr:row>48</xdr:row>
      <xdr:rowOff>69852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447764</xdr:colOff>
      <xdr:row>31</xdr:row>
      <xdr:rowOff>133352</xdr:rowOff>
    </xdr:from>
    <xdr:to>
      <xdr:col>26</xdr:col>
      <xdr:colOff>15964</xdr:colOff>
      <xdr:row>48</xdr:row>
      <xdr:rowOff>69852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</xdr:row>
      <xdr:rowOff>104775</xdr:rowOff>
    </xdr:from>
    <xdr:to>
      <xdr:col>20</xdr:col>
      <xdr:colOff>9524</xdr:colOff>
      <xdr:row>20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517132</xdr:colOff>
      <xdr:row>30</xdr:row>
      <xdr:rowOff>19050</xdr:rowOff>
    </xdr:from>
    <xdr:to>
      <xdr:col>13</xdr:col>
      <xdr:colOff>380607</xdr:colOff>
      <xdr:row>46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535218</xdr:colOff>
      <xdr:row>7</xdr:row>
      <xdr:rowOff>323850</xdr:rowOff>
    </xdr:from>
    <xdr:to>
      <xdr:col>18</xdr:col>
      <xdr:colOff>33568</xdr:colOff>
      <xdr:row>24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535218</xdr:colOff>
      <xdr:row>31</xdr:row>
      <xdr:rowOff>133350</xdr:rowOff>
    </xdr:from>
    <xdr:to>
      <xdr:col>17</xdr:col>
      <xdr:colOff>8168</xdr:colOff>
      <xdr:row>48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431298</xdr:colOff>
      <xdr:row>31</xdr:row>
      <xdr:rowOff>133350</xdr:rowOff>
    </xdr:from>
    <xdr:to>
      <xdr:col>25</xdr:col>
      <xdr:colOff>609098</xdr:colOff>
      <xdr:row>48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605746</xdr:colOff>
      <xdr:row>23</xdr:row>
      <xdr:rowOff>19049</xdr:rowOff>
    </xdr:from>
    <xdr:to>
      <xdr:col>14</xdr:col>
      <xdr:colOff>19050</xdr:colOff>
      <xdr:row>39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605747</xdr:colOff>
      <xdr:row>22</xdr:row>
      <xdr:rowOff>19050</xdr:rowOff>
    </xdr:from>
    <xdr:to>
      <xdr:col>15</xdr:col>
      <xdr:colOff>76200</xdr:colOff>
      <xdr:row>36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71436</xdr:rowOff>
    </xdr:from>
    <xdr:to>
      <xdr:col>22</xdr:col>
      <xdr:colOff>200024</xdr:colOff>
      <xdr:row>15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16</xdr:row>
      <xdr:rowOff>85725</xdr:rowOff>
    </xdr:from>
    <xdr:to>
      <xdr:col>22</xdr:col>
      <xdr:colOff>209549</xdr:colOff>
      <xdr:row>32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523911</xdr:colOff>
      <xdr:row>29</xdr:row>
      <xdr:rowOff>161927</xdr:rowOff>
    </xdr:from>
    <xdr:to>
      <xdr:col>13</xdr:col>
      <xdr:colOff>701711</xdr:colOff>
      <xdr:row>46</xdr:row>
      <xdr:rowOff>98427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123940</xdr:colOff>
      <xdr:row>30</xdr:row>
      <xdr:rowOff>161927</xdr:rowOff>
    </xdr:from>
    <xdr:to>
      <xdr:col>28</xdr:col>
      <xdr:colOff>301740</xdr:colOff>
      <xdr:row>47</xdr:row>
      <xdr:rowOff>98427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523922</xdr:colOff>
      <xdr:row>60</xdr:row>
      <xdr:rowOff>66680</xdr:rowOff>
    </xdr:from>
    <xdr:to>
      <xdr:col>17</xdr:col>
      <xdr:colOff>22272</xdr:colOff>
      <xdr:row>77</xdr:row>
      <xdr:rowOff>3180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523922</xdr:colOff>
      <xdr:row>86</xdr:row>
      <xdr:rowOff>19056</xdr:rowOff>
    </xdr:from>
    <xdr:to>
      <xdr:col>15</xdr:col>
      <xdr:colOff>606472</xdr:colOff>
      <xdr:row>102</xdr:row>
      <xdr:rowOff>146056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428720</xdr:colOff>
      <xdr:row>86</xdr:row>
      <xdr:rowOff>19056</xdr:rowOff>
    </xdr:from>
    <xdr:to>
      <xdr:col>24</xdr:col>
      <xdr:colOff>606520</xdr:colOff>
      <xdr:row>102</xdr:row>
      <xdr:rowOff>146056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tabSelected="1" workbookViewId="0">
      <selection activeCell="L10" sqref="L10"/>
    </sheetView>
  </sheetViews>
  <sheetFormatPr defaultRowHeight="15" x14ac:dyDescent="0.25"/>
  <cols>
    <col min="2" max="2" width="14" bestFit="1" customWidth="1"/>
    <col min="3" max="5" width="12" bestFit="1" customWidth="1"/>
    <col min="7" max="7" width="37.7109375" bestFit="1" customWidth="1"/>
    <col min="9" max="9" width="11.5703125" bestFit="1" customWidth="1"/>
    <col min="10" max="12" width="12" bestFit="1" customWidth="1"/>
  </cols>
  <sheetData>
    <row r="2" spans="2:12" x14ac:dyDescent="0.25">
      <c r="B2" s="30"/>
      <c r="C2" s="24" t="s">
        <v>261</v>
      </c>
      <c r="D2" s="24" t="s">
        <v>262</v>
      </c>
      <c r="E2" s="24" t="s">
        <v>237</v>
      </c>
      <c r="I2" s="30"/>
      <c r="J2" s="24" t="s">
        <v>261</v>
      </c>
      <c r="K2" s="24" t="s">
        <v>262</v>
      </c>
      <c r="L2" s="24" t="s">
        <v>237</v>
      </c>
    </row>
    <row r="3" spans="2:12" x14ac:dyDescent="0.25">
      <c r="B3" s="24" t="s">
        <v>263</v>
      </c>
      <c r="C3" s="31">
        <v>19.285263887996589</v>
      </c>
      <c r="D3" s="30">
        <v>27.327685221099468</v>
      </c>
      <c r="E3" s="30">
        <v>17.742999999999999</v>
      </c>
      <c r="I3" s="24" t="s">
        <v>267</v>
      </c>
      <c r="J3" s="30">
        <v>27.033696319685568</v>
      </c>
      <c r="K3" s="30">
        <v>37.260161050184536</v>
      </c>
      <c r="L3" s="30">
        <v>29.273</v>
      </c>
    </row>
    <row r="4" spans="2:12" x14ac:dyDescent="0.25">
      <c r="B4" s="24" t="s">
        <v>264</v>
      </c>
      <c r="C4" s="31">
        <v>52.121492458310641</v>
      </c>
      <c r="D4" s="30">
        <v>55.235886018073352</v>
      </c>
      <c r="E4" s="30">
        <v>54.075000000000003</v>
      </c>
      <c r="I4" s="24" t="s">
        <v>268</v>
      </c>
      <c r="J4" s="30">
        <v>0.30857934955781546</v>
      </c>
      <c r="K4" s="30">
        <v>0.40931848970877094</v>
      </c>
      <c r="L4" s="32">
        <v>0.30038556762501001</v>
      </c>
    </row>
    <row r="5" spans="2:12" x14ac:dyDescent="0.25">
      <c r="B5" s="24" t="s">
        <v>265</v>
      </c>
      <c r="C5" s="30">
        <v>0.23307418402936841</v>
      </c>
      <c r="D5" s="30">
        <v>0.31172305526277083</v>
      </c>
      <c r="E5" s="30">
        <v>19.386038556816544</v>
      </c>
    </row>
    <row r="6" spans="2:12" x14ac:dyDescent="0.25">
      <c r="B6" s="24" t="s">
        <v>266</v>
      </c>
      <c r="C6" s="30">
        <v>0.54851327874369316</v>
      </c>
      <c r="D6" s="30">
        <v>0.51053024948793246</v>
      </c>
      <c r="E6" s="30">
        <v>51.358556535483274</v>
      </c>
    </row>
    <row r="7" spans="2:12" x14ac:dyDescent="0.25">
      <c r="B7" s="24" t="s">
        <v>267</v>
      </c>
      <c r="C7" s="30">
        <v>27.033696319685568</v>
      </c>
      <c r="D7" s="30">
        <v>37.260161050184536</v>
      </c>
      <c r="E7" s="30">
        <v>29.273</v>
      </c>
    </row>
    <row r="8" spans="2:12" x14ac:dyDescent="0.25">
      <c r="B8" s="24" t="s">
        <v>268</v>
      </c>
      <c r="C8" s="30">
        <v>0.30857934955781546</v>
      </c>
      <c r="D8" s="30">
        <v>0.40931848970877094</v>
      </c>
      <c r="E8" s="32">
        <v>0.30038556762501001</v>
      </c>
    </row>
    <row r="11" spans="2:12" s="29" customFormat="1" x14ac:dyDescent="0.25">
      <c r="B11" s="33" t="s">
        <v>270</v>
      </c>
      <c r="C11" s="33" t="s">
        <v>271</v>
      </c>
      <c r="D11" s="34" t="s">
        <v>91</v>
      </c>
      <c r="E11" s="34"/>
      <c r="F11" s="33" t="s">
        <v>272</v>
      </c>
      <c r="G11" s="33" t="s">
        <v>273</v>
      </c>
    </row>
    <row r="12" spans="2:12" s="29" customFormat="1" x14ac:dyDescent="0.25">
      <c r="B12" s="33"/>
      <c r="C12" s="33"/>
      <c r="D12" s="25" t="s">
        <v>92</v>
      </c>
      <c r="E12" s="25" t="s">
        <v>93</v>
      </c>
      <c r="F12" s="33"/>
      <c r="G12" s="33"/>
    </row>
    <row r="13" spans="2:12" s="29" customFormat="1" x14ac:dyDescent="0.25">
      <c r="B13" s="26">
        <v>1</v>
      </c>
      <c r="C13" s="27">
        <v>88.182000000000443</v>
      </c>
      <c r="D13" s="27">
        <v>22.783614429570449</v>
      </c>
      <c r="E13" s="27">
        <v>153.58038557043045</v>
      </c>
      <c r="F13" s="28">
        <v>194</v>
      </c>
      <c r="G13" s="28" t="s">
        <v>274</v>
      </c>
    </row>
    <row r="14" spans="2:12" s="29" customFormat="1" x14ac:dyDescent="0.25">
      <c r="B14" s="26">
        <v>2</v>
      </c>
      <c r="C14" s="27">
        <v>75.294000000000153</v>
      </c>
      <c r="D14" s="27">
        <v>9.8956144295701449</v>
      </c>
      <c r="E14" s="27">
        <v>140.69238557043016</v>
      </c>
      <c r="F14" s="28">
        <v>151</v>
      </c>
      <c r="G14" s="28" t="s">
        <v>275</v>
      </c>
    </row>
    <row r="15" spans="2:12" s="29" customFormat="1" x14ac:dyDescent="0.25">
      <c r="B15" s="26">
        <v>3</v>
      </c>
      <c r="C15" s="27">
        <v>68.858000000000104</v>
      </c>
      <c r="D15" s="27">
        <v>3.4596144295700952</v>
      </c>
      <c r="E15" s="27">
        <v>134.2563855704301</v>
      </c>
      <c r="F15" s="28">
        <v>130</v>
      </c>
      <c r="G15" s="28" t="s">
        <v>275</v>
      </c>
    </row>
    <row r="16" spans="2:12" s="29" customFormat="1" x14ac:dyDescent="0.25">
      <c r="B16" s="26">
        <v>4</v>
      </c>
      <c r="C16" s="27">
        <v>77.603999999999928</v>
      </c>
      <c r="D16" s="27">
        <v>12.205614429569891</v>
      </c>
      <c r="E16" s="27">
        <v>143.00238557042996</v>
      </c>
      <c r="F16" s="28">
        <v>159</v>
      </c>
      <c r="G16" s="28" t="s">
        <v>275</v>
      </c>
    </row>
  </sheetData>
  <mergeCells count="5">
    <mergeCell ref="B11:B12"/>
    <mergeCell ref="C11:C12"/>
    <mergeCell ref="D11:E11"/>
    <mergeCell ref="F11:F12"/>
    <mergeCell ref="G11:G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166"/>
  <sheetViews>
    <sheetView showGridLines="0" topLeftCell="A149" workbookViewId="0">
      <selection activeCell="D166" sqref="D166"/>
    </sheetView>
  </sheetViews>
  <sheetFormatPr defaultRowHeight="15" x14ac:dyDescent="0.25"/>
  <cols>
    <col min="3" max="4" width="9.28515625" bestFit="1" customWidth="1"/>
    <col min="5" max="5" width="12.7109375" bestFit="1" customWidth="1"/>
    <col min="6" max="6" width="11" bestFit="1" customWidth="1"/>
    <col min="12" max="12" width="15.85546875" bestFit="1" customWidth="1"/>
    <col min="16" max="16" width="12.7109375" bestFit="1" customWidth="1"/>
  </cols>
  <sheetData>
    <row r="1" spans="2:19" ht="18.75" x14ac:dyDescent="0.3">
      <c r="B1" s="8" t="s">
        <v>103</v>
      </c>
      <c r="N1" t="s">
        <v>159</v>
      </c>
    </row>
    <row r="3" spans="2:19" ht="15.75" x14ac:dyDescent="0.25">
      <c r="B3" s="44" t="s">
        <v>59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6"/>
      <c r="P3" s="44" t="s">
        <v>60</v>
      </c>
      <c r="Q3" s="45"/>
      <c r="R3" s="45"/>
      <c r="S3" s="46"/>
    </row>
    <row r="4" spans="2:19" x14ac:dyDescent="0.25">
      <c r="B4" s="47" t="s">
        <v>163</v>
      </c>
      <c r="C4" s="40"/>
      <c r="D4" s="47" t="s">
        <v>94</v>
      </c>
      <c r="E4" s="40"/>
      <c r="F4" s="47" t="s">
        <v>95</v>
      </c>
      <c r="G4" s="40"/>
      <c r="H4" s="47" t="s">
        <v>96</v>
      </c>
      <c r="I4" s="40"/>
      <c r="J4" s="47" t="s">
        <v>97</v>
      </c>
      <c r="K4" s="40"/>
      <c r="L4" s="47" t="s">
        <v>99</v>
      </c>
      <c r="M4" s="40"/>
      <c r="P4" s="12" t="s">
        <v>83</v>
      </c>
      <c r="Q4" s="12" t="s">
        <v>84</v>
      </c>
      <c r="R4" s="12" t="s">
        <v>62</v>
      </c>
      <c r="S4" s="12" t="s">
        <v>63</v>
      </c>
    </row>
    <row r="5" spans="2:19" x14ac:dyDescent="0.25">
      <c r="P5" s="9">
        <v>17</v>
      </c>
      <c r="Q5" s="9">
        <v>16</v>
      </c>
      <c r="R5" s="9">
        <v>15</v>
      </c>
      <c r="S5" s="9">
        <v>48</v>
      </c>
    </row>
    <row r="10" spans="2:19" ht="18.75" x14ac:dyDescent="0.3">
      <c r="B10" s="16" t="s">
        <v>94</v>
      </c>
    </row>
    <row r="12" spans="2:19" ht="15.75" x14ac:dyDescent="0.25">
      <c r="C12" s="44" t="s">
        <v>64</v>
      </c>
      <c r="D12" s="45"/>
      <c r="E12" s="45"/>
      <c r="F12" s="45"/>
      <c r="G12" s="45"/>
      <c r="H12" s="45"/>
      <c r="I12" s="45"/>
      <c r="J12" s="45"/>
      <c r="K12" s="46"/>
    </row>
    <row r="13" spans="2:19" x14ac:dyDescent="0.25">
      <c r="C13" s="35" t="s">
        <v>65</v>
      </c>
      <c r="D13" s="36"/>
      <c r="E13" s="36"/>
      <c r="F13" s="37"/>
      <c r="G13" s="41" t="s">
        <v>66</v>
      </c>
      <c r="H13" s="42"/>
      <c r="I13" s="42"/>
      <c r="J13" s="42"/>
      <c r="K13" s="43"/>
    </row>
    <row r="14" spans="2:19" x14ac:dyDescent="0.25">
      <c r="C14" s="35" t="s">
        <v>67</v>
      </c>
      <c r="D14" s="36"/>
      <c r="E14" s="36"/>
      <c r="F14" s="37"/>
      <c r="G14" s="41" t="s">
        <v>64</v>
      </c>
      <c r="H14" s="42"/>
      <c r="I14" s="42"/>
      <c r="J14" s="42"/>
      <c r="K14" s="43"/>
    </row>
    <row r="15" spans="2:19" x14ac:dyDescent="0.25">
      <c r="C15" s="35" t="s">
        <v>164</v>
      </c>
      <c r="D15" s="36"/>
      <c r="E15" s="36"/>
      <c r="F15" s="37"/>
      <c r="G15" s="41" t="s">
        <v>69</v>
      </c>
      <c r="H15" s="42"/>
      <c r="I15" s="42"/>
      <c r="J15" s="42"/>
      <c r="K15" s="43"/>
    </row>
    <row r="16" spans="2:19" x14ac:dyDescent="0.25">
      <c r="C16" s="35" t="s">
        <v>165</v>
      </c>
      <c r="D16" s="36"/>
      <c r="E16" s="36"/>
      <c r="F16" s="37"/>
      <c r="G16" s="41">
        <v>261</v>
      </c>
      <c r="H16" s="42"/>
      <c r="I16" s="42"/>
      <c r="J16" s="42"/>
      <c r="K16" s="43"/>
    </row>
    <row r="18" spans="3:56" ht="15.75" x14ac:dyDescent="0.25">
      <c r="C18" s="44" t="s">
        <v>108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6"/>
    </row>
    <row r="19" spans="3:56" x14ac:dyDescent="0.25">
      <c r="C19" s="35" t="s">
        <v>109</v>
      </c>
      <c r="D19" s="37"/>
      <c r="E19" s="41">
        <v>52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3"/>
    </row>
    <row r="20" spans="3:56" x14ac:dyDescent="0.25">
      <c r="C20" s="35" t="s">
        <v>110</v>
      </c>
      <c r="D20" s="37"/>
      <c r="E20" s="9" t="s">
        <v>4</v>
      </c>
      <c r="F20" s="9" t="s">
        <v>5</v>
      </c>
      <c r="G20" s="9" t="s">
        <v>6</v>
      </c>
      <c r="H20" s="9" t="s">
        <v>7</v>
      </c>
      <c r="I20" s="9" t="s">
        <v>8</v>
      </c>
      <c r="J20" s="9" t="s">
        <v>9</v>
      </c>
      <c r="K20" s="9" t="s">
        <v>10</v>
      </c>
      <c r="L20" s="9" t="s">
        <v>11</v>
      </c>
      <c r="M20" s="9" t="s">
        <v>12</v>
      </c>
      <c r="N20" s="9" t="s">
        <v>13</v>
      </c>
      <c r="O20" s="9" t="s">
        <v>14</v>
      </c>
      <c r="P20" s="9" t="s">
        <v>15</v>
      </c>
      <c r="Q20" s="9" t="s">
        <v>16</v>
      </c>
      <c r="R20" s="9" t="s">
        <v>17</v>
      </c>
      <c r="S20" s="9" t="s">
        <v>18</v>
      </c>
      <c r="T20" s="9" t="s">
        <v>19</v>
      </c>
      <c r="U20" s="9" t="s">
        <v>20</v>
      </c>
      <c r="V20" s="9" t="s">
        <v>21</v>
      </c>
      <c r="W20" s="9" t="s">
        <v>22</v>
      </c>
      <c r="X20" s="9" t="s">
        <v>23</v>
      </c>
      <c r="Y20" s="9" t="s">
        <v>24</v>
      </c>
      <c r="Z20" s="9" t="s">
        <v>25</v>
      </c>
      <c r="AA20" s="9" t="s">
        <v>26</v>
      </c>
      <c r="AB20" s="9" t="s">
        <v>27</v>
      </c>
      <c r="AC20" s="9" t="s">
        <v>28</v>
      </c>
      <c r="AD20" s="9" t="s">
        <v>29</v>
      </c>
      <c r="AE20" s="9" t="s">
        <v>30</v>
      </c>
      <c r="AF20" s="9" t="s">
        <v>31</v>
      </c>
      <c r="AG20" s="9" t="s">
        <v>32</v>
      </c>
      <c r="AH20" s="9" t="s">
        <v>33</v>
      </c>
      <c r="AI20" s="9" t="s">
        <v>34</v>
      </c>
      <c r="AJ20" s="9" t="s">
        <v>35</v>
      </c>
      <c r="AK20" s="9" t="s">
        <v>36</v>
      </c>
      <c r="AL20" s="9" t="s">
        <v>37</v>
      </c>
      <c r="AM20" s="9" t="s">
        <v>38</v>
      </c>
      <c r="AN20" s="9" t="s">
        <v>39</v>
      </c>
      <c r="AO20" s="9" t="s">
        <v>40</v>
      </c>
      <c r="AP20" s="9" t="s">
        <v>41</v>
      </c>
      <c r="AQ20" s="9" t="s">
        <v>42</v>
      </c>
      <c r="AR20" s="9" t="s">
        <v>43</v>
      </c>
      <c r="AS20" s="9" t="s">
        <v>44</v>
      </c>
      <c r="AT20" s="9" t="s">
        <v>45</v>
      </c>
      <c r="AU20" s="9" t="s">
        <v>46</v>
      </c>
      <c r="AV20" s="9" t="s">
        <v>47</v>
      </c>
      <c r="AW20" s="9" t="s">
        <v>48</v>
      </c>
      <c r="AX20" s="9" t="s">
        <v>49</v>
      </c>
      <c r="AY20" s="9" t="s">
        <v>50</v>
      </c>
      <c r="AZ20" s="9" t="s">
        <v>51</v>
      </c>
      <c r="BA20" s="9" t="s">
        <v>52</v>
      </c>
      <c r="BB20" s="9" t="s">
        <v>53</v>
      </c>
      <c r="BC20" s="9" t="s">
        <v>54</v>
      </c>
      <c r="BD20" s="9" t="s">
        <v>55</v>
      </c>
    </row>
    <row r="21" spans="3:56" x14ac:dyDescent="0.25">
      <c r="C21" s="35" t="s">
        <v>111</v>
      </c>
      <c r="D21" s="37"/>
      <c r="E21" s="38" t="s">
        <v>1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</row>
    <row r="23" spans="3:56" ht="15.75" x14ac:dyDescent="0.25">
      <c r="C23" s="44" t="s">
        <v>112</v>
      </c>
      <c r="D23" s="45"/>
      <c r="E23" s="45"/>
      <c r="F23" s="45"/>
      <c r="G23" s="45"/>
      <c r="H23" s="45"/>
      <c r="I23" s="45"/>
      <c r="J23" s="46"/>
    </row>
    <row r="24" spans="3:56" x14ac:dyDescent="0.25">
      <c r="C24" s="35" t="s">
        <v>113</v>
      </c>
      <c r="D24" s="36"/>
      <c r="E24" s="36"/>
      <c r="F24" s="37"/>
      <c r="G24" s="41" t="s">
        <v>114</v>
      </c>
      <c r="H24" s="42"/>
      <c r="I24" s="42"/>
      <c r="J24" s="43"/>
    </row>
    <row r="25" spans="3:56" x14ac:dyDescent="0.25">
      <c r="C25" s="35" t="s">
        <v>115</v>
      </c>
      <c r="D25" s="36"/>
      <c r="E25" s="36"/>
      <c r="F25" s="37"/>
      <c r="G25" s="41" t="s">
        <v>114</v>
      </c>
      <c r="H25" s="42"/>
      <c r="I25" s="42"/>
      <c r="J25" s="43"/>
    </row>
    <row r="26" spans="3:56" x14ac:dyDescent="0.25">
      <c r="C26" s="35" t="s">
        <v>116</v>
      </c>
      <c r="D26" s="36"/>
      <c r="E26" s="36"/>
      <c r="F26" s="37"/>
      <c r="G26" s="41" t="s">
        <v>114</v>
      </c>
      <c r="H26" s="42"/>
      <c r="I26" s="42"/>
      <c r="J26" s="43"/>
    </row>
    <row r="27" spans="3:56" x14ac:dyDescent="0.25">
      <c r="C27" s="35" t="s">
        <v>117</v>
      </c>
      <c r="D27" s="36"/>
      <c r="E27" s="36"/>
      <c r="F27" s="37"/>
      <c r="G27" s="41" t="s">
        <v>114</v>
      </c>
      <c r="H27" s="42"/>
      <c r="I27" s="42"/>
      <c r="J27" s="43"/>
    </row>
    <row r="28" spans="3:56" x14ac:dyDescent="0.25">
      <c r="C28" s="35" t="s">
        <v>118</v>
      </c>
      <c r="D28" s="36"/>
      <c r="E28" s="36"/>
      <c r="F28" s="37"/>
      <c r="G28" s="41" t="s">
        <v>114</v>
      </c>
      <c r="H28" s="42"/>
      <c r="I28" s="42"/>
      <c r="J28" s="43"/>
    </row>
    <row r="29" spans="3:56" x14ac:dyDescent="0.25">
      <c r="C29" s="35" t="s">
        <v>119</v>
      </c>
      <c r="D29" s="36"/>
      <c r="E29" s="36"/>
      <c r="F29" s="37"/>
      <c r="G29" s="41" t="s">
        <v>114</v>
      </c>
      <c r="H29" s="42"/>
      <c r="I29" s="42"/>
      <c r="J29" s="43"/>
    </row>
    <row r="30" spans="3:56" x14ac:dyDescent="0.25">
      <c r="C30" s="35" t="s">
        <v>120</v>
      </c>
      <c r="D30" s="36"/>
      <c r="E30" s="36"/>
      <c r="F30" s="37"/>
      <c r="G30" s="41" t="s">
        <v>114</v>
      </c>
      <c r="H30" s="42"/>
      <c r="I30" s="42"/>
      <c r="J30" s="43"/>
    </row>
    <row r="31" spans="3:56" x14ac:dyDescent="0.25">
      <c r="C31" s="35" t="s">
        <v>121</v>
      </c>
      <c r="D31" s="36"/>
      <c r="E31" s="36"/>
      <c r="F31" s="37"/>
      <c r="G31" s="41" t="s">
        <v>114</v>
      </c>
      <c r="H31" s="42"/>
      <c r="I31" s="42"/>
      <c r="J31" s="43"/>
    </row>
    <row r="32" spans="3:56" x14ac:dyDescent="0.25">
      <c r="C32" s="35" t="s">
        <v>122</v>
      </c>
      <c r="D32" s="36"/>
      <c r="E32" s="36"/>
      <c r="F32" s="37"/>
      <c r="G32" s="41" t="s">
        <v>114</v>
      </c>
      <c r="H32" s="42"/>
      <c r="I32" s="42"/>
      <c r="J32" s="43"/>
    </row>
    <row r="33" spans="2:10" x14ac:dyDescent="0.25">
      <c r="C33" s="35" t="s">
        <v>123</v>
      </c>
      <c r="D33" s="36"/>
      <c r="E33" s="36"/>
      <c r="F33" s="37"/>
      <c r="G33" s="41" t="s">
        <v>114</v>
      </c>
      <c r="H33" s="42"/>
      <c r="I33" s="42"/>
      <c r="J33" s="43"/>
    </row>
    <row r="34" spans="2:10" x14ac:dyDescent="0.25">
      <c r="C34" s="35" t="s">
        <v>124</v>
      </c>
      <c r="D34" s="36"/>
      <c r="E34" s="36"/>
      <c r="F34" s="37"/>
      <c r="G34" s="41" t="s">
        <v>114</v>
      </c>
      <c r="H34" s="42"/>
      <c r="I34" s="42"/>
      <c r="J34" s="43"/>
    </row>
    <row r="35" spans="2:10" x14ac:dyDescent="0.25">
      <c r="C35" s="35" t="s">
        <v>125</v>
      </c>
      <c r="D35" s="36"/>
      <c r="E35" s="36"/>
      <c r="F35" s="37"/>
      <c r="G35" s="41" t="s">
        <v>114</v>
      </c>
      <c r="H35" s="42"/>
      <c r="I35" s="42"/>
      <c r="J35" s="43"/>
    </row>
    <row r="36" spans="2:10" x14ac:dyDescent="0.25">
      <c r="C36" s="35" t="s">
        <v>126</v>
      </c>
      <c r="D36" s="36"/>
      <c r="E36" s="36"/>
      <c r="F36" s="37"/>
      <c r="G36" s="41" t="s">
        <v>114</v>
      </c>
      <c r="H36" s="42"/>
      <c r="I36" s="42"/>
      <c r="J36" s="43"/>
    </row>
    <row r="38" spans="2:10" ht="15.75" x14ac:dyDescent="0.25">
      <c r="C38" s="44" t="s">
        <v>127</v>
      </c>
      <c r="D38" s="45"/>
      <c r="E38" s="45"/>
      <c r="F38" s="45"/>
      <c r="G38" s="46"/>
    </row>
    <row r="39" spans="2:10" x14ac:dyDescent="0.25">
      <c r="C39" s="38" t="s">
        <v>128</v>
      </c>
      <c r="D39" s="39"/>
      <c r="E39" s="39"/>
      <c r="F39" s="39"/>
      <c r="G39" s="40"/>
    </row>
    <row r="40" spans="2:10" x14ac:dyDescent="0.25">
      <c r="C40" s="38" t="s">
        <v>129</v>
      </c>
      <c r="D40" s="39"/>
      <c r="E40" s="39"/>
      <c r="F40" s="39"/>
      <c r="G40" s="40"/>
    </row>
    <row r="41" spans="2:10" x14ac:dyDescent="0.25">
      <c r="C41" s="38" t="s">
        <v>166</v>
      </c>
      <c r="D41" s="39"/>
      <c r="E41" s="39"/>
      <c r="F41" s="39"/>
      <c r="G41" s="40"/>
    </row>
    <row r="44" spans="2:10" ht="18.75" x14ac:dyDescent="0.3">
      <c r="B44" s="16" t="s">
        <v>132</v>
      </c>
    </row>
    <row r="46" spans="2:10" x14ac:dyDescent="0.25">
      <c r="C46" s="50" t="s">
        <v>133</v>
      </c>
      <c r="D46" s="51"/>
      <c r="E46" s="52"/>
      <c r="F46" s="9">
        <v>9.3625032112672169E-13</v>
      </c>
    </row>
    <row r="48" spans="2:10" ht="15.75" x14ac:dyDescent="0.25">
      <c r="C48" s="53" t="s">
        <v>134</v>
      </c>
      <c r="D48" s="54"/>
      <c r="E48" s="53" t="s">
        <v>135</v>
      </c>
      <c r="F48" s="54"/>
    </row>
    <row r="49" spans="3:6" x14ac:dyDescent="0.25">
      <c r="C49" s="17" t="s">
        <v>136</v>
      </c>
      <c r="D49" s="17" t="s">
        <v>137</v>
      </c>
      <c r="E49" s="17" t="s">
        <v>136</v>
      </c>
      <c r="F49" s="17" t="s">
        <v>137</v>
      </c>
    </row>
    <row r="50" spans="3:6" x14ac:dyDescent="0.25">
      <c r="C50" s="11" t="s">
        <v>138</v>
      </c>
      <c r="D50" s="9">
        <v>16.15549442140351</v>
      </c>
    </row>
    <row r="51" spans="3:6" x14ac:dyDescent="0.25">
      <c r="C51" s="11" t="s">
        <v>4</v>
      </c>
      <c r="D51" s="9">
        <v>2.2145461294330731</v>
      </c>
    </row>
    <row r="52" spans="3:6" x14ac:dyDescent="0.25">
      <c r="C52" s="11" t="s">
        <v>5</v>
      </c>
      <c r="D52" s="9">
        <v>2.2141236979897974</v>
      </c>
    </row>
    <row r="53" spans="3:6" x14ac:dyDescent="0.25">
      <c r="C53" s="11" t="s">
        <v>6</v>
      </c>
      <c r="D53" s="9">
        <v>2.2136843511156958</v>
      </c>
    </row>
    <row r="54" spans="3:6" x14ac:dyDescent="0.25">
      <c r="C54" s="11" t="s">
        <v>7</v>
      </c>
      <c r="D54" s="9">
        <v>2.2132270520079542</v>
      </c>
    </row>
    <row r="55" spans="3:6" x14ac:dyDescent="0.25">
      <c r="C55" s="11" t="s">
        <v>8</v>
      </c>
      <c r="D55" s="9">
        <v>2.2127506773619987</v>
      </c>
    </row>
    <row r="56" spans="3:6" x14ac:dyDescent="0.25">
      <c r="C56" s="11" t="s">
        <v>9</v>
      </c>
      <c r="D56" s="9">
        <v>2.2122540081577773</v>
      </c>
    </row>
    <row r="57" spans="3:6" x14ac:dyDescent="0.25">
      <c r="C57" s="11" t="s">
        <v>10</v>
      </c>
      <c r="D57" s="9">
        <v>2.2117357192428959</v>
      </c>
    </row>
    <row r="58" spans="3:6" x14ac:dyDescent="0.25">
      <c r="C58" s="11" t="s">
        <v>11</v>
      </c>
      <c r="D58" s="9">
        <v>2.2111943675248074</v>
      </c>
    </row>
    <row r="59" spans="3:6" x14ac:dyDescent="0.25">
      <c r="C59" s="11" t="s">
        <v>12</v>
      </c>
      <c r="D59" s="9">
        <v>2.2106283785508398</v>
      </c>
    </row>
    <row r="60" spans="3:6" x14ac:dyDescent="0.25">
      <c r="C60" s="11" t="s">
        <v>13</v>
      </c>
      <c r="D60" s="9">
        <v>2.2100360312128959</v>
      </c>
    </row>
    <row r="61" spans="3:6" x14ac:dyDescent="0.25">
      <c r="C61" s="11" t="s">
        <v>14</v>
      </c>
      <c r="D61" s="9">
        <v>2.2094154402641712</v>
      </c>
    </row>
    <row r="62" spans="3:6" x14ac:dyDescent="0.25">
      <c r="C62" s="11" t="s">
        <v>15</v>
      </c>
      <c r="D62" s="9">
        <v>2.2087645362733954</v>
      </c>
    </row>
    <row r="63" spans="3:6" x14ac:dyDescent="0.25">
      <c r="C63" s="11" t="s">
        <v>16</v>
      </c>
      <c r="D63" s="9">
        <v>2.2080810425677941</v>
      </c>
    </row>
    <row r="64" spans="3:6" x14ac:dyDescent="0.25">
      <c r="C64" s="11" t="s">
        <v>17</v>
      </c>
      <c r="D64" s="9">
        <v>2.2073624486232104</v>
      </c>
    </row>
    <row r="65" spans="3:4" x14ac:dyDescent="0.25">
      <c r="C65" s="11" t="s">
        <v>18</v>
      </c>
      <c r="D65" s="9">
        <v>2.2066059792459494</v>
      </c>
    </row>
    <row r="66" spans="3:4" x14ac:dyDescent="0.25">
      <c r="C66" s="11" t="s">
        <v>19</v>
      </c>
      <c r="D66" s="9">
        <v>2.2058085587488052</v>
      </c>
    </row>
    <row r="67" spans="3:4" x14ac:dyDescent="0.25">
      <c r="C67" s="11" t="s">
        <v>20</v>
      </c>
      <c r="D67" s="9">
        <v>2.2049667691461163</v>
      </c>
    </row>
    <row r="68" spans="3:4" x14ac:dyDescent="0.25">
      <c r="C68" s="11" t="s">
        <v>21</v>
      </c>
      <c r="D68" s="9">
        <v>2.2040768011697183</v>
      </c>
    </row>
    <row r="69" spans="3:4" x14ac:dyDescent="0.25">
      <c r="C69" s="11" t="s">
        <v>22</v>
      </c>
      <c r="D69" s="9">
        <v>2.2031343966246499</v>
      </c>
    </row>
    <row r="70" spans="3:4" x14ac:dyDescent="0.25">
      <c r="C70" s="11" t="s">
        <v>23</v>
      </c>
      <c r="D70" s="9">
        <v>2.2021347802442581</v>
      </c>
    </row>
    <row r="71" spans="3:4" x14ac:dyDescent="0.25">
      <c r="C71" s="11" t="s">
        <v>24</v>
      </c>
      <c r="D71" s="9">
        <v>2.2010725787430077</v>
      </c>
    </row>
    <row r="72" spans="3:4" x14ac:dyDescent="0.25">
      <c r="C72" s="11" t="s">
        <v>25</v>
      </c>
      <c r="D72" s="9">
        <v>2.1999417241698902</v>
      </c>
    </row>
    <row r="73" spans="3:4" x14ac:dyDescent="0.25">
      <c r="C73" s="11" t="s">
        <v>26</v>
      </c>
      <c r="D73" s="9">
        <v>2.198735337891474</v>
      </c>
    </row>
    <row r="74" spans="3:4" x14ac:dyDescent="0.25">
      <c r="C74" s="11" t="s">
        <v>27</v>
      </c>
      <c r="D74" s="9">
        <v>2.1974455905181496</v>
      </c>
    </row>
    <row r="75" spans="3:4" x14ac:dyDescent="0.25">
      <c r="C75" s="11" t="s">
        <v>28</v>
      </c>
      <c r="D75" s="9">
        <v>2.196063531745156</v>
      </c>
    </row>
    <row r="76" spans="3:4" x14ac:dyDescent="0.25">
      <c r="C76" s="11" t="s">
        <v>29</v>
      </c>
      <c r="D76" s="9">
        <v>2.1945788822888668</v>
      </c>
    </row>
    <row r="77" spans="3:4" x14ac:dyDescent="0.25">
      <c r="C77" s="11" t="s">
        <v>30</v>
      </c>
      <c r="D77" s="9">
        <v>2.1929797776868618</v>
      </c>
    </row>
    <row r="78" spans="3:4" x14ac:dyDescent="0.25">
      <c r="C78" s="11" t="s">
        <v>31</v>
      </c>
      <c r="D78" s="9">
        <v>2.1912524504463851</v>
      </c>
    </row>
    <row r="79" spans="3:4" x14ac:dyDescent="0.25">
      <c r="C79" s="11" t="s">
        <v>32</v>
      </c>
      <c r="D79" s="9">
        <v>2.1893808325076916</v>
      </c>
    </row>
    <row r="80" spans="3:4" x14ac:dyDescent="0.25">
      <c r="C80" s="11" t="s">
        <v>33</v>
      </c>
      <c r="D80" s="9">
        <v>2.1873460536962814</v>
      </c>
    </row>
    <row r="81" spans="3:4" x14ac:dyDescent="0.25">
      <c r="C81" s="11" t="s">
        <v>34</v>
      </c>
      <c r="D81" s="9">
        <v>2.185125802963015</v>
      </c>
    </row>
    <row r="82" spans="3:4" x14ac:dyDescent="0.25">
      <c r="C82" s="11" t="s">
        <v>35</v>
      </c>
      <c r="D82" s="9">
        <v>2.1826935065180897</v>
      </c>
    </row>
    <row r="83" spans="3:4" x14ac:dyDescent="0.25">
      <c r="C83" s="11" t="s">
        <v>36</v>
      </c>
      <c r="D83" s="9">
        <v>2.1800172585382809</v>
      </c>
    </row>
    <row r="84" spans="3:4" x14ac:dyDescent="0.25">
      <c r="C84" s="11" t="s">
        <v>37</v>
      </c>
      <c r="D84" s="9">
        <v>2.1770584129355219</v>
      </c>
    </row>
    <row r="85" spans="3:4" x14ac:dyDescent="0.25">
      <c r="C85" s="11" t="s">
        <v>38</v>
      </c>
      <c r="D85" s="9">
        <v>2.173769703826677</v>
      </c>
    </row>
    <row r="86" spans="3:4" x14ac:dyDescent="0.25">
      <c r="C86" s="11" t="s">
        <v>39</v>
      </c>
      <c r="D86" s="9">
        <v>2.170092699766855</v>
      </c>
    </row>
    <row r="87" spans="3:4" x14ac:dyDescent="0.25">
      <c r="C87" s="11" t="s">
        <v>40</v>
      </c>
      <c r="D87" s="9">
        <v>2.1659542988464366</v>
      </c>
    </row>
    <row r="88" spans="3:4" x14ac:dyDescent="0.25">
      <c r="C88" s="11" t="s">
        <v>41</v>
      </c>
      <c r="D88" s="9">
        <v>2.1612618146765445</v>
      </c>
    </row>
    <row r="89" spans="3:4" x14ac:dyDescent="0.25">
      <c r="C89" s="11" t="s">
        <v>42</v>
      </c>
      <c r="D89" s="9">
        <v>2.1558959446002151</v>
      </c>
    </row>
    <row r="90" spans="3:4" x14ac:dyDescent="0.25">
      <c r="C90" s="11" t="s">
        <v>43</v>
      </c>
      <c r="D90" s="9">
        <v>2.1497004724407809</v>
      </c>
    </row>
    <row r="91" spans="3:4" x14ac:dyDescent="0.25">
      <c r="C91" s="11" t="s">
        <v>44</v>
      </c>
      <c r="D91" s="9">
        <v>2.1424667872399397</v>
      </c>
    </row>
    <row r="92" spans="3:4" x14ac:dyDescent="0.25">
      <c r="C92" s="11" t="s">
        <v>45</v>
      </c>
      <c r="D92" s="9">
        <v>2.1339098923270932</v>
      </c>
    </row>
    <row r="93" spans="3:4" x14ac:dyDescent="0.25">
      <c r="C93" s="11" t="s">
        <v>46</v>
      </c>
      <c r="D93" s="9">
        <v>2.1236298927940886</v>
      </c>
    </row>
    <row r="94" spans="3:4" x14ac:dyDescent="0.25">
      <c r="C94" s="11" t="s">
        <v>47</v>
      </c>
      <c r="D94" s="9">
        <v>2.1110475454452549</v>
      </c>
    </row>
    <row r="95" spans="3:4" x14ac:dyDescent="0.25">
      <c r="C95" s="11" t="s">
        <v>48</v>
      </c>
      <c r="D95" s="9">
        <v>2.0952908873087335</v>
      </c>
    </row>
    <row r="96" spans="3:4" x14ac:dyDescent="0.25">
      <c r="C96" s="11" t="s">
        <v>49</v>
      </c>
      <c r="D96" s="9">
        <v>2.0749832663314551</v>
      </c>
    </row>
    <row r="97" spans="2:13" x14ac:dyDescent="0.25">
      <c r="C97" s="11" t="s">
        <v>50</v>
      </c>
      <c r="D97" s="9">
        <v>2.0478155158843712</v>
      </c>
    </row>
    <row r="98" spans="2:13" x14ac:dyDescent="0.25">
      <c r="C98" s="11" t="s">
        <v>51</v>
      </c>
      <c r="D98" s="9">
        <v>2.0095923811712515</v>
      </c>
    </row>
    <row r="99" spans="2:13" x14ac:dyDescent="0.25">
      <c r="C99" s="11" t="s">
        <v>52</v>
      </c>
      <c r="D99" s="9">
        <v>1.951800145897066</v>
      </c>
    </row>
    <row r="100" spans="2:13" x14ac:dyDescent="0.25">
      <c r="C100" s="11" t="s">
        <v>53</v>
      </c>
      <c r="D100" s="9">
        <v>1.8540496217739157</v>
      </c>
    </row>
    <row r="101" spans="2:13" x14ac:dyDescent="0.25">
      <c r="C101" s="11" t="s">
        <v>54</v>
      </c>
      <c r="D101" s="9">
        <v>1.6514456476895412</v>
      </c>
    </row>
    <row r="102" spans="2:13" x14ac:dyDescent="0.25">
      <c r="C102" s="11" t="s">
        <v>55</v>
      </c>
      <c r="D102" s="9">
        <v>0.9128709291752769</v>
      </c>
    </row>
    <row r="105" spans="2:13" ht="18.75" x14ac:dyDescent="0.3">
      <c r="B105" s="16" t="s">
        <v>139</v>
      </c>
    </row>
    <row r="107" spans="2:13" ht="25.5" x14ac:dyDescent="0.25">
      <c r="C107" s="14" t="s">
        <v>140</v>
      </c>
      <c r="D107" s="15" t="s">
        <v>141</v>
      </c>
      <c r="E107" s="15" t="s">
        <v>142</v>
      </c>
      <c r="F107" s="15" t="s">
        <v>143</v>
      </c>
      <c r="G107" s="15" t="s">
        <v>144</v>
      </c>
      <c r="H107" s="15" t="s">
        <v>145</v>
      </c>
      <c r="I107" s="15" t="s">
        <v>146</v>
      </c>
      <c r="J107" s="14" t="s">
        <v>147</v>
      </c>
      <c r="L107" s="11" t="s">
        <v>148</v>
      </c>
      <c r="M107" s="9">
        <v>208</v>
      </c>
    </row>
    <row r="108" spans="2:13" x14ac:dyDescent="0.25">
      <c r="C108" s="11" t="s">
        <v>138</v>
      </c>
      <c r="D108" s="9">
        <v>135.23999999999808</v>
      </c>
      <c r="E108" s="9">
        <v>30.28265975959485</v>
      </c>
      <c r="F108" s="9">
        <v>4.465922117595639</v>
      </c>
      <c r="G108" s="9">
        <v>1.3072401509660282E-5</v>
      </c>
      <c r="H108" s="9">
        <v>75.53971499775659</v>
      </c>
      <c r="I108" s="9">
        <v>194.94028500223956</v>
      </c>
      <c r="J108" s="9">
        <v>998598.56317586196</v>
      </c>
      <c r="L108" s="11" t="s">
        <v>149</v>
      </c>
      <c r="M108" s="9">
        <v>0.36680551908870984</v>
      </c>
    </row>
    <row r="109" spans="2:13" x14ac:dyDescent="0.25">
      <c r="C109" s="11" t="s">
        <v>4</v>
      </c>
      <c r="D109" s="9">
        <v>-47.057999999997641</v>
      </c>
      <c r="E109" s="9">
        <v>33.172991703167909</v>
      </c>
      <c r="F109" s="9">
        <v>-1.4185636442161398</v>
      </c>
      <c r="G109" s="9">
        <v>0.15752287076612434</v>
      </c>
      <c r="H109" s="9">
        <v>-112.45638557042724</v>
      </c>
      <c r="I109" s="9">
        <v>18.340385570431955</v>
      </c>
      <c r="J109" s="9">
        <v>3533.2258332003839</v>
      </c>
      <c r="L109" s="11" t="s">
        <v>150</v>
      </c>
      <c r="M109" s="9">
        <v>0.20850689886088725</v>
      </c>
    </row>
    <row r="110" spans="2:13" x14ac:dyDescent="0.25">
      <c r="C110" s="11" t="s">
        <v>5</v>
      </c>
      <c r="D110" s="9">
        <v>-59.94599999999793</v>
      </c>
      <c r="E110" s="9">
        <v>33.172991703168101</v>
      </c>
      <c r="F110" s="9">
        <v>-1.8070724683620543</v>
      </c>
      <c r="G110" s="9">
        <v>7.2195994790582418E-2</v>
      </c>
      <c r="H110" s="9">
        <v>-125.3443855704279</v>
      </c>
      <c r="I110" s="9">
        <v>5.4523855704320354</v>
      </c>
      <c r="J110" s="9">
        <v>992.84211404499365</v>
      </c>
      <c r="L110" s="11" t="s">
        <v>151</v>
      </c>
      <c r="M110" s="9">
        <v>30.282659759594843</v>
      </c>
    </row>
    <row r="111" spans="2:13" x14ac:dyDescent="0.25">
      <c r="C111" s="11" t="s">
        <v>6</v>
      </c>
      <c r="D111" s="9">
        <v>-66.381999999997973</v>
      </c>
      <c r="E111" s="9">
        <v>33.172991703168073</v>
      </c>
      <c r="F111" s="9">
        <v>-2.0010857203951971</v>
      </c>
      <c r="G111" s="9">
        <v>4.6682951991245294E-2</v>
      </c>
      <c r="H111" s="9">
        <v>-131.78038557042788</v>
      </c>
      <c r="I111" s="9">
        <v>-0.983614429568064</v>
      </c>
      <c r="J111" s="9">
        <v>309.99241559166694</v>
      </c>
      <c r="L111" s="11" t="s">
        <v>152</v>
      </c>
      <c r="M111" s="9">
        <v>190744.21228000004</v>
      </c>
    </row>
    <row r="112" spans="2:13" x14ac:dyDescent="0.25">
      <c r="C112" s="11" t="s">
        <v>7</v>
      </c>
      <c r="D112" s="9">
        <v>-57.635999999998155</v>
      </c>
      <c r="E112" s="9">
        <v>33.172991703168243</v>
      </c>
      <c r="F112" s="9">
        <v>-1.7374375068647647</v>
      </c>
      <c r="G112" s="9">
        <v>8.3790167081144701E-2</v>
      </c>
      <c r="H112" s="9">
        <v>-123.03438557042841</v>
      </c>
      <c r="I112" s="9">
        <v>7.7623855704320945</v>
      </c>
      <c r="J112" s="9">
        <v>1423.3001173173543</v>
      </c>
    </row>
    <row r="113" spans="3:10" x14ac:dyDescent="0.25">
      <c r="C113" s="11" t="s">
        <v>8</v>
      </c>
      <c r="D113" s="9">
        <v>-67.261999999998224</v>
      </c>
      <c r="E113" s="9">
        <v>33.172991703168137</v>
      </c>
      <c r="F113" s="9">
        <v>-2.0276133247751202</v>
      </c>
      <c r="G113" s="9">
        <v>4.3875286299162847E-2</v>
      </c>
      <c r="H113" s="9">
        <v>-132.66038557042828</v>
      </c>
      <c r="I113" s="9">
        <v>-1.8636144295681873</v>
      </c>
      <c r="J113" s="9">
        <v>281.11361694941297</v>
      </c>
    </row>
    <row r="114" spans="3:10" x14ac:dyDescent="0.25">
      <c r="C114" s="11" t="s">
        <v>9</v>
      </c>
      <c r="D114" s="9">
        <v>-65.511999999998437</v>
      </c>
      <c r="E114" s="9">
        <v>33.172991703168293</v>
      </c>
      <c r="F114" s="9">
        <v>-1.9748595660650499</v>
      </c>
      <c r="G114" s="9">
        <v>4.9606962476740971E-2</v>
      </c>
      <c r="H114" s="9">
        <v>-130.91038557042879</v>
      </c>
      <c r="I114" s="9">
        <v>-0.11361442956808787</v>
      </c>
      <c r="J114" s="9">
        <v>444.39803759672213</v>
      </c>
    </row>
    <row r="115" spans="3:10" x14ac:dyDescent="0.25">
      <c r="C115" s="11" t="s">
        <v>10</v>
      </c>
      <c r="D115" s="9">
        <v>-64.463999999997696</v>
      </c>
      <c r="E115" s="9">
        <v>33.172991703168059</v>
      </c>
      <c r="F115" s="9">
        <v>-1.9432676008489553</v>
      </c>
      <c r="G115" s="9">
        <v>5.3333232539706059E-2</v>
      </c>
      <c r="H115" s="9">
        <v>-129.86238557042759</v>
      </c>
      <c r="I115" s="9">
        <v>0.93438557043218395</v>
      </c>
      <c r="J115" s="9">
        <v>571.74886120721931</v>
      </c>
    </row>
    <row r="116" spans="3:10" x14ac:dyDescent="0.25">
      <c r="C116" s="11" t="s">
        <v>11</v>
      </c>
      <c r="D116" s="9">
        <v>-56.637999999998399</v>
      </c>
      <c r="E116" s="9">
        <v>33.172991703168279</v>
      </c>
      <c r="F116" s="9">
        <v>-1.7073527918975433</v>
      </c>
      <c r="G116" s="9">
        <v>8.9248658918038529E-2</v>
      </c>
      <c r="H116" s="9">
        <v>-122.03638557042872</v>
      </c>
      <c r="I116" s="9">
        <v>8.7603855704319216</v>
      </c>
      <c r="J116" s="9">
        <v>1775.9973139314679</v>
      </c>
    </row>
    <row r="117" spans="3:10" x14ac:dyDescent="0.25">
      <c r="C117" s="11" t="s">
        <v>12</v>
      </c>
      <c r="D117" s="9">
        <v>-33.419999999997927</v>
      </c>
      <c r="E117" s="9">
        <v>33.172991703168037</v>
      </c>
      <c r="F117" s="9">
        <v>-1.0074460663373421</v>
      </c>
      <c r="G117" s="9">
        <v>0.31489099719164032</v>
      </c>
      <c r="H117" s="9">
        <v>-98.818385570427765</v>
      </c>
      <c r="I117" s="9">
        <v>31.978385570431911</v>
      </c>
      <c r="J117" s="9">
        <v>9143.4806839282974</v>
      </c>
    </row>
    <row r="118" spans="3:10" x14ac:dyDescent="0.25">
      <c r="C118" s="11" t="s">
        <v>13</v>
      </c>
      <c r="D118" s="9">
        <v>-68.673999999997946</v>
      </c>
      <c r="E118" s="9">
        <v>33.172991703168144</v>
      </c>
      <c r="F118" s="9">
        <v>-2.0701780718028915</v>
      </c>
      <c r="G118" s="9">
        <v>3.9670631439945758E-2</v>
      </c>
      <c r="H118" s="9">
        <v>-134.072385570428</v>
      </c>
      <c r="I118" s="9">
        <v>-3.2756144295678951</v>
      </c>
      <c r="J118" s="9">
        <v>327.69517548871227</v>
      </c>
    </row>
    <row r="119" spans="3:10" x14ac:dyDescent="0.25">
      <c r="C119" s="11" t="s">
        <v>14</v>
      </c>
      <c r="D119" s="9">
        <v>-65.651999999998225</v>
      </c>
      <c r="E119" s="9">
        <v>33.172991703168194</v>
      </c>
      <c r="F119" s="9">
        <v>-1.9790798667618548</v>
      </c>
      <c r="G119" s="9">
        <v>4.9126239482587618E-2</v>
      </c>
      <c r="H119" s="9">
        <v>-131.05038557042838</v>
      </c>
      <c r="I119" s="9">
        <v>-0.25361442956807423</v>
      </c>
      <c r="J119" s="9">
        <v>643.91278468735982</v>
      </c>
    </row>
    <row r="120" spans="3:10" x14ac:dyDescent="0.25">
      <c r="C120" s="11" t="s">
        <v>15</v>
      </c>
      <c r="D120" s="9">
        <v>-40.965999999997919</v>
      </c>
      <c r="E120" s="9">
        <v>33.172991703168101</v>
      </c>
      <c r="F120" s="9">
        <v>-1.2349202738951508</v>
      </c>
      <c r="G120" s="9">
        <v>0.21825335069003607</v>
      </c>
      <c r="H120" s="9">
        <v>-106.36438557042788</v>
      </c>
      <c r="I120" s="9">
        <v>24.432385570432047</v>
      </c>
      <c r="J120" s="9">
        <v>6704.4856026319903</v>
      </c>
    </row>
    <row r="121" spans="3:10" x14ac:dyDescent="0.25">
      <c r="C121" s="11" t="s">
        <v>16</v>
      </c>
      <c r="D121" s="9">
        <v>-71.9379999999978</v>
      </c>
      <c r="E121" s="9">
        <v>33.172991703168066</v>
      </c>
      <c r="F121" s="9">
        <v>-2.1685713680484122</v>
      </c>
      <c r="G121" s="9">
        <v>3.1249870228492752E-2</v>
      </c>
      <c r="H121" s="9">
        <v>-137.33638557042769</v>
      </c>
      <c r="I121" s="9">
        <v>-6.5396144295679051</v>
      </c>
      <c r="J121" s="9">
        <v>190.72833256213926</v>
      </c>
    </row>
    <row r="122" spans="3:10" x14ac:dyDescent="0.25">
      <c r="C122" s="11" t="s">
        <v>17</v>
      </c>
      <c r="D122" s="9">
        <v>-67.865999999997783</v>
      </c>
      <c r="E122" s="9">
        <v>33.172991703167995</v>
      </c>
      <c r="F122" s="9">
        <v>-2.0458209077813332</v>
      </c>
      <c r="G122" s="9">
        <v>4.2032429512098124E-2</v>
      </c>
      <c r="H122" s="9">
        <v>-133.26438557042752</v>
      </c>
      <c r="I122" s="9">
        <v>-2.4676144295680302</v>
      </c>
      <c r="J122" s="9">
        <v>547.1406817016541</v>
      </c>
    </row>
    <row r="123" spans="3:10" x14ac:dyDescent="0.25">
      <c r="C123" s="11" t="s">
        <v>18</v>
      </c>
      <c r="D123" s="9">
        <v>-85.469999999998237</v>
      </c>
      <c r="E123" s="9">
        <v>33.172991703168222</v>
      </c>
      <c r="F123" s="9">
        <v>-2.5764935753996325</v>
      </c>
      <c r="G123" s="9">
        <v>1.0673151850510361E-2</v>
      </c>
      <c r="H123" s="9">
        <v>-150.86838557042844</v>
      </c>
      <c r="I123" s="9">
        <v>-20.071614429568029</v>
      </c>
      <c r="J123" s="9">
        <v>252.10187706182478</v>
      </c>
    </row>
    <row r="124" spans="3:10" x14ac:dyDescent="0.25">
      <c r="C124" s="11" t="s">
        <v>19</v>
      </c>
      <c r="D124" s="9">
        <v>-82.099999999997692</v>
      </c>
      <c r="E124" s="9">
        <v>33.172991703168002</v>
      </c>
      <c r="F124" s="9">
        <v>-2.4749049086265313</v>
      </c>
      <c r="G124" s="9">
        <v>1.4126692967386976E-2</v>
      </c>
      <c r="H124" s="9">
        <v>-147.49838557042744</v>
      </c>
      <c r="I124" s="9">
        <v>-16.701614429567925</v>
      </c>
      <c r="J124" s="9">
        <v>75.195063639956061</v>
      </c>
    </row>
    <row r="125" spans="3:10" x14ac:dyDescent="0.25">
      <c r="C125" s="11" t="s">
        <v>20</v>
      </c>
      <c r="D125" s="9">
        <v>-91.197999999998316</v>
      </c>
      <c r="E125" s="9">
        <v>33.172991703168236</v>
      </c>
      <c r="F125" s="9">
        <v>-2.7491641639089281</v>
      </c>
      <c r="G125" s="9">
        <v>6.5004591056038903E-3</v>
      </c>
      <c r="H125" s="9">
        <v>-156.59638557042854</v>
      </c>
      <c r="I125" s="9">
        <v>-25.799614429568081</v>
      </c>
      <c r="J125" s="9">
        <v>872.91597986931447</v>
      </c>
    </row>
    <row r="126" spans="3:10" x14ac:dyDescent="0.25">
      <c r="C126" s="11" t="s">
        <v>21</v>
      </c>
      <c r="D126" s="9">
        <v>-92.747999999998143</v>
      </c>
      <c r="E126" s="9">
        <v>33.172991703168165</v>
      </c>
      <c r="F126" s="9">
        <v>-2.7958889216235598</v>
      </c>
      <c r="G126" s="9">
        <v>5.6605183778318047E-3</v>
      </c>
      <c r="H126" s="9">
        <v>-158.14638557042824</v>
      </c>
      <c r="I126" s="9">
        <v>-27.349614429568049</v>
      </c>
      <c r="J126" s="9">
        <v>1150.0903880489059</v>
      </c>
    </row>
    <row r="127" spans="3:10" x14ac:dyDescent="0.25">
      <c r="C127" s="11" t="s">
        <v>22</v>
      </c>
      <c r="D127" s="9">
        <v>-87.687999999997729</v>
      </c>
      <c r="E127" s="9">
        <v>33.172991703168037</v>
      </c>
      <c r="F127" s="9">
        <v>-2.6433551964390198</v>
      </c>
      <c r="G127" s="9">
        <v>8.8340483385660196E-3</v>
      </c>
      <c r="H127" s="9">
        <v>-153.08638557042758</v>
      </c>
      <c r="I127" s="9">
        <v>-22.289614429567891</v>
      </c>
      <c r="J127" s="9">
        <v>549.24056323268451</v>
      </c>
    </row>
    <row r="128" spans="3:10" x14ac:dyDescent="0.25">
      <c r="C128" s="11" t="s">
        <v>23</v>
      </c>
      <c r="D128" s="9">
        <v>-89.851999999998426</v>
      </c>
      <c r="E128" s="9">
        <v>33.172991703168265</v>
      </c>
      <c r="F128" s="9">
        <v>-2.7085889872096431</v>
      </c>
      <c r="G128" s="9">
        <v>7.3197737201459038E-3</v>
      </c>
      <c r="H128" s="9">
        <v>-155.2503855704287</v>
      </c>
      <c r="I128" s="9">
        <v>-24.453614429568134</v>
      </c>
      <c r="J128" s="9">
        <v>844.84135349543067</v>
      </c>
    </row>
    <row r="129" spans="3:10" x14ac:dyDescent="0.25">
      <c r="C129" s="11" t="s">
        <v>24</v>
      </c>
      <c r="D129" s="9">
        <v>-82.443999999998141</v>
      </c>
      <c r="E129" s="9">
        <v>33.172991703168179</v>
      </c>
      <c r="F129" s="9">
        <v>-2.485274790338682</v>
      </c>
      <c r="G129" s="9">
        <v>1.3733503797619095E-2</v>
      </c>
      <c r="H129" s="9">
        <v>-147.84238557042826</v>
      </c>
      <c r="I129" s="9">
        <v>-17.045614429568019</v>
      </c>
      <c r="J129" s="9">
        <v>173.05753871955676</v>
      </c>
    </row>
    <row r="130" spans="3:10" x14ac:dyDescent="0.25">
      <c r="C130" s="11" t="s">
        <v>25</v>
      </c>
      <c r="D130" s="9">
        <v>-88.137999999998016</v>
      </c>
      <c r="E130" s="9">
        <v>33.17299170316813</v>
      </c>
      <c r="F130" s="9">
        <v>-2.6569204486787528</v>
      </c>
      <c r="G130" s="9">
        <v>8.497721855695535E-3</v>
      </c>
      <c r="H130" s="9">
        <v>-153.53638557042802</v>
      </c>
      <c r="I130" s="9">
        <v>-22.739614429567993</v>
      </c>
      <c r="J130" s="9">
        <v>703.57580115128076</v>
      </c>
    </row>
    <row r="131" spans="3:10" x14ac:dyDescent="0.25">
      <c r="C131" s="11" t="s">
        <v>26</v>
      </c>
      <c r="D131" s="9">
        <v>-88.241999999997674</v>
      </c>
      <c r="E131" s="9">
        <v>33.172991703168009</v>
      </c>
      <c r="F131" s="9">
        <v>-2.660055529196379</v>
      </c>
      <c r="G131" s="9">
        <v>8.4216526706639653E-3</v>
      </c>
      <c r="H131" s="9">
        <v>-153.64038557042744</v>
      </c>
      <c r="I131" s="9">
        <v>-22.843614429567893</v>
      </c>
      <c r="J131" s="9">
        <v>764.79071355890483</v>
      </c>
    </row>
    <row r="132" spans="3:10" x14ac:dyDescent="0.25">
      <c r="C132" s="11" t="s">
        <v>27</v>
      </c>
      <c r="D132" s="9">
        <v>-94.953999999998317</v>
      </c>
      <c r="E132" s="9">
        <v>33.172991703168229</v>
      </c>
      <c r="F132" s="9">
        <v>-2.8623888026032218</v>
      </c>
      <c r="G132" s="9">
        <v>4.6345780117432872E-3</v>
      </c>
      <c r="H132" s="9">
        <v>-160.35238557042854</v>
      </c>
      <c r="I132" s="9">
        <v>-29.555614429568095</v>
      </c>
      <c r="J132" s="9">
        <v>1926.4197922510793</v>
      </c>
    </row>
    <row r="133" spans="3:10" x14ac:dyDescent="0.25">
      <c r="C133" s="11" t="s">
        <v>28</v>
      </c>
      <c r="D133" s="9">
        <v>-96.53399999999769</v>
      </c>
      <c r="E133" s="9">
        <v>33.172991703168023</v>
      </c>
      <c r="F133" s="9">
        <v>-2.9100179104671673</v>
      </c>
      <c r="G133" s="9">
        <v>4.007306594858125E-3</v>
      </c>
      <c r="H133" s="9">
        <v>-161.9323855704275</v>
      </c>
      <c r="I133" s="9">
        <v>-31.13561442956788</v>
      </c>
      <c r="J133" s="9">
        <v>2408.1951387401205</v>
      </c>
    </row>
    <row r="134" spans="3:10" x14ac:dyDescent="0.25">
      <c r="C134" s="11" t="s">
        <v>29</v>
      </c>
      <c r="D134" s="9">
        <v>-45.711999999997886</v>
      </c>
      <c r="E134" s="9">
        <v>33.172991703168037</v>
      </c>
      <c r="F134" s="9">
        <v>-1.3779884675168554</v>
      </c>
      <c r="G134" s="9">
        <v>0.16968745913966413</v>
      </c>
      <c r="H134" s="9">
        <v>-111.11038557042772</v>
      </c>
      <c r="I134" s="9">
        <v>19.686385570431952</v>
      </c>
      <c r="J134" s="9">
        <v>4209.1440733003838</v>
      </c>
    </row>
    <row r="135" spans="3:10" x14ac:dyDescent="0.25">
      <c r="C135" s="11" t="s">
        <v>30</v>
      </c>
      <c r="D135" s="9">
        <v>-52.505999999998046</v>
      </c>
      <c r="E135" s="9">
        <v>33.172991703168144</v>
      </c>
      <c r="F135" s="9">
        <v>-1.582793631331826</v>
      </c>
      <c r="G135" s="9">
        <v>0.11498781448899376</v>
      </c>
      <c r="H135" s="9">
        <v>-117.9043855704281</v>
      </c>
      <c r="I135" s="9">
        <v>12.892385570432005</v>
      </c>
      <c r="J135" s="9">
        <v>2694.9542002290837</v>
      </c>
    </row>
    <row r="136" spans="3:10" x14ac:dyDescent="0.25">
      <c r="C136" s="11" t="s">
        <v>31</v>
      </c>
      <c r="D136" s="9">
        <v>-103.83999999999833</v>
      </c>
      <c r="E136" s="9">
        <v>33.172991703168236</v>
      </c>
      <c r="F136" s="9">
        <v>-3.1302573168304542</v>
      </c>
      <c r="G136" s="9">
        <v>1.9975159477625881E-3</v>
      </c>
      <c r="H136" s="9">
        <v>-169.23838557042856</v>
      </c>
      <c r="I136" s="9">
        <v>-38.441614429568091</v>
      </c>
      <c r="J136" s="9">
        <v>3983.9315351239347</v>
      </c>
    </row>
    <row r="137" spans="3:10" x14ac:dyDescent="0.25">
      <c r="C137" s="11" t="s">
        <v>32</v>
      </c>
      <c r="D137" s="9">
        <v>-103.21999999999785</v>
      </c>
      <c r="E137" s="9">
        <v>33.172991703168087</v>
      </c>
      <c r="F137" s="9">
        <v>-3.1115674137446017</v>
      </c>
      <c r="G137" s="9">
        <v>2.122292043525644E-3</v>
      </c>
      <c r="H137" s="9">
        <v>-168.61838557042779</v>
      </c>
      <c r="I137" s="9">
        <v>-37.821614429567916</v>
      </c>
      <c r="J137" s="9">
        <v>4143.0917364277411</v>
      </c>
    </row>
    <row r="138" spans="3:10" x14ac:dyDescent="0.25">
      <c r="C138" s="11" t="s">
        <v>33</v>
      </c>
      <c r="D138" s="9">
        <v>-102.13599999999789</v>
      </c>
      <c r="E138" s="9">
        <v>33.172991703168094</v>
      </c>
      <c r="F138" s="9">
        <v>-3.0788902283493376</v>
      </c>
      <c r="G138" s="9">
        <v>2.3578839587708959E-3</v>
      </c>
      <c r="H138" s="9">
        <v>-167.53438557042784</v>
      </c>
      <c r="I138" s="9">
        <v>-36.737614429567941</v>
      </c>
      <c r="J138" s="9">
        <v>4189.4363836734847</v>
      </c>
    </row>
    <row r="139" spans="3:10" x14ac:dyDescent="0.25">
      <c r="C139" s="11" t="s">
        <v>34</v>
      </c>
      <c r="D139" s="9">
        <v>-98.45599999999834</v>
      </c>
      <c r="E139" s="9">
        <v>33.172991703168236</v>
      </c>
      <c r="F139" s="9">
        <v>-2.9679566100333106</v>
      </c>
      <c r="G139" s="9">
        <v>3.3492790285317587E-3</v>
      </c>
      <c r="H139" s="9">
        <v>-163.85438557042858</v>
      </c>
      <c r="I139" s="9">
        <v>-33.057614429568105</v>
      </c>
      <c r="J139" s="9">
        <v>3515.2561481711164</v>
      </c>
    </row>
    <row r="140" spans="3:10" x14ac:dyDescent="0.25">
      <c r="C140" s="11" t="s">
        <v>35</v>
      </c>
      <c r="D140" s="9">
        <v>-98.455999999997857</v>
      </c>
      <c r="E140" s="9">
        <v>33.17299170316808</v>
      </c>
      <c r="F140" s="9">
        <v>-2.9679566100333101</v>
      </c>
      <c r="G140" s="9">
        <v>3.3492790285317587E-3</v>
      </c>
      <c r="H140" s="9">
        <v>-163.85438557042778</v>
      </c>
      <c r="I140" s="9">
        <v>-33.057614429567934</v>
      </c>
      <c r="J140" s="9">
        <v>3863.3013113562192</v>
      </c>
    </row>
    <row r="141" spans="3:10" x14ac:dyDescent="0.25">
      <c r="C141" s="11" t="s">
        <v>36</v>
      </c>
      <c r="D141" s="9">
        <v>-86.397999999997879</v>
      </c>
      <c r="E141" s="9">
        <v>33.172991703168087</v>
      </c>
      <c r="F141" s="9">
        <v>-2.6044681400184566</v>
      </c>
      <c r="G141" s="9">
        <v>9.8655641900847659E-3</v>
      </c>
      <c r="H141" s="9">
        <v>-151.79638557042782</v>
      </c>
      <c r="I141" s="9">
        <v>-20.999614429567941</v>
      </c>
      <c r="J141" s="9">
        <v>1418.0346327475563</v>
      </c>
    </row>
    <row r="142" spans="3:10" x14ac:dyDescent="0.25">
      <c r="C142" s="11" t="s">
        <v>37</v>
      </c>
      <c r="D142" s="9">
        <v>-101.94599999999799</v>
      </c>
      <c r="E142" s="9">
        <v>33.172991703168137</v>
      </c>
      <c r="F142" s="9">
        <v>-3.0731626774036722</v>
      </c>
      <c r="G142" s="9">
        <v>2.4015818016384057E-3</v>
      </c>
      <c r="H142" s="9">
        <v>-167.34438557042802</v>
      </c>
      <c r="I142" s="9">
        <v>-36.547614429567957</v>
      </c>
      <c r="J142" s="9">
        <v>5682.2456315111194</v>
      </c>
    </row>
    <row r="143" spans="3:10" x14ac:dyDescent="0.25">
      <c r="C143" s="11" t="s">
        <v>38</v>
      </c>
      <c r="D143" s="9">
        <v>-102.78399999999819</v>
      </c>
      <c r="E143" s="9">
        <v>33.172991703168179</v>
      </c>
      <c r="F143" s="9">
        <v>-3.0984241915745518</v>
      </c>
      <c r="G143" s="9">
        <v>2.2143071700547368E-3</v>
      </c>
      <c r="H143" s="9">
        <v>-168.18238557042832</v>
      </c>
      <c r="I143" s="9">
        <v>-37.385614429568065</v>
      </c>
      <c r="J143" s="9">
        <v>6653.7144479658164</v>
      </c>
    </row>
    <row r="144" spans="3:10" x14ac:dyDescent="0.25">
      <c r="C144" s="11" t="s">
        <v>39</v>
      </c>
      <c r="D144" s="9">
        <v>-101.57399999999799</v>
      </c>
      <c r="E144" s="9">
        <v>33.172991703168123</v>
      </c>
      <c r="F144" s="9">
        <v>-3.061948735552162</v>
      </c>
      <c r="G144" s="9">
        <v>2.4893070349445452E-3</v>
      </c>
      <c r="H144" s="9">
        <v>-166.972385570428</v>
      </c>
      <c r="I144" s="9">
        <v>-36.175614429567986</v>
      </c>
      <c r="J144" s="9">
        <v>7000.8550168504007</v>
      </c>
    </row>
    <row r="145" spans="3:10" x14ac:dyDescent="0.25">
      <c r="C145" s="11" t="s">
        <v>40</v>
      </c>
      <c r="D145" s="9">
        <v>-102.39399999999807</v>
      </c>
      <c r="E145" s="9">
        <v>33.172991703168151</v>
      </c>
      <c r="F145" s="9">
        <v>-3.0866676396334505</v>
      </c>
      <c r="G145" s="9">
        <v>2.2997202942542853E-3</v>
      </c>
      <c r="H145" s="9">
        <v>-167.79238557042814</v>
      </c>
      <c r="I145" s="9">
        <v>-36.995614429568008</v>
      </c>
      <c r="J145" s="9">
        <v>8262.5665822254959</v>
      </c>
    </row>
    <row r="146" spans="3:10" x14ac:dyDescent="0.25">
      <c r="C146" s="11" t="s">
        <v>41</v>
      </c>
      <c r="D146" s="9">
        <v>-94.093999999997976</v>
      </c>
      <c r="E146" s="9">
        <v>33.172991703168108</v>
      </c>
      <c r="F146" s="9">
        <v>-2.8364640983228457</v>
      </c>
      <c r="G146" s="9">
        <v>5.0124721160889844E-3</v>
      </c>
      <c r="H146" s="9">
        <v>-159.49238557042796</v>
      </c>
      <c r="I146" s="9">
        <v>-28.695614429567996</v>
      </c>
      <c r="J146" s="9">
        <v>6066.4519881727465</v>
      </c>
    </row>
    <row r="147" spans="3:10" x14ac:dyDescent="0.25">
      <c r="C147" s="11" t="s">
        <v>42</v>
      </c>
      <c r="D147" s="9">
        <v>-77.335999999998123</v>
      </c>
      <c r="E147" s="9">
        <v>33.172991703168172</v>
      </c>
      <c r="F147" s="9">
        <v>-2.3312941049152398</v>
      </c>
      <c r="G147" s="9">
        <v>2.0695124184861503E-2</v>
      </c>
      <c r="H147" s="9">
        <v>-142.73438557042823</v>
      </c>
      <c r="I147" s="9">
        <v>-11.937614429568015</v>
      </c>
      <c r="J147" s="9">
        <v>1999.3827394109103</v>
      </c>
    </row>
    <row r="148" spans="3:10" x14ac:dyDescent="0.25">
      <c r="C148" s="11" t="s">
        <v>43</v>
      </c>
      <c r="D148" s="9">
        <v>-68.841999999998094</v>
      </c>
      <c r="E148" s="9">
        <v>33.172991703168158</v>
      </c>
      <c r="F148" s="9">
        <v>-2.0752424326390617</v>
      </c>
      <c r="G148" s="9">
        <v>3.9194073070491407E-2</v>
      </c>
      <c r="H148" s="9">
        <v>-134.24038557042817</v>
      </c>
      <c r="I148" s="9">
        <v>-3.4436144295680151</v>
      </c>
      <c r="J148" s="9">
        <v>811.35572029813193</v>
      </c>
    </row>
    <row r="149" spans="3:10" x14ac:dyDescent="0.25">
      <c r="C149" s="11" t="s">
        <v>44</v>
      </c>
      <c r="D149" s="9">
        <v>-71.141999999998049</v>
      </c>
      <c r="E149" s="9">
        <v>33.172991703168144</v>
      </c>
      <c r="F149" s="9">
        <v>-2.1445759440865784</v>
      </c>
      <c r="G149" s="9">
        <v>3.3146559629037092E-2</v>
      </c>
      <c r="H149" s="9">
        <v>-136.5403855704281</v>
      </c>
      <c r="I149" s="9">
        <v>-5.7436144295679981</v>
      </c>
      <c r="J149" s="9">
        <v>1317.0211346370634</v>
      </c>
    </row>
    <row r="150" spans="3:10" x14ac:dyDescent="0.25">
      <c r="C150" s="11" t="s">
        <v>45</v>
      </c>
      <c r="D150" s="9">
        <v>-61.417999999998059</v>
      </c>
      <c r="E150" s="9">
        <v>33.172991703168144</v>
      </c>
      <c r="F150" s="9">
        <v>-1.8514459156884668</v>
      </c>
      <c r="G150" s="9">
        <v>6.5522932612358337E-2</v>
      </c>
      <c r="H150" s="9">
        <v>-126.81638557042811</v>
      </c>
      <c r="I150" s="9">
        <v>3.9803855704319915</v>
      </c>
      <c r="J150" s="9">
        <v>285.78190613447805</v>
      </c>
    </row>
    <row r="151" spans="3:10" x14ac:dyDescent="0.25">
      <c r="C151" s="11" t="s">
        <v>46</v>
      </c>
      <c r="D151" s="9">
        <v>-48.517999999997947</v>
      </c>
      <c r="E151" s="9">
        <v>33.172991703168094</v>
      </c>
      <c r="F151" s="9">
        <v>-1.4625753514828261</v>
      </c>
      <c r="G151" s="9">
        <v>0.14509293871625414</v>
      </c>
      <c r="H151" s="9">
        <v>-113.91638557042791</v>
      </c>
      <c r="I151" s="9">
        <v>16.880385570432004</v>
      </c>
      <c r="J151" s="9">
        <v>137.36358138101059</v>
      </c>
    </row>
    <row r="152" spans="3:10" x14ac:dyDescent="0.25">
      <c r="C152" s="11" t="s">
        <v>47</v>
      </c>
      <c r="D152" s="9">
        <v>-51.459999999998011</v>
      </c>
      <c r="E152" s="9">
        <v>33.17299170316813</v>
      </c>
      <c r="F152" s="9">
        <v>-1.551261956125694</v>
      </c>
      <c r="G152" s="9">
        <v>0.12235911420640838</v>
      </c>
      <c r="H152" s="9">
        <v>-116.85838557042803</v>
      </c>
      <c r="I152" s="9">
        <v>13.938385570432011</v>
      </c>
      <c r="J152" s="9">
        <v>37.252734888606938</v>
      </c>
    </row>
    <row r="153" spans="3:10" x14ac:dyDescent="0.25">
      <c r="C153" s="11" t="s">
        <v>48</v>
      </c>
      <c r="D153" s="9">
        <v>-50.637999999998108</v>
      </c>
      <c r="E153" s="9">
        <v>33.172991703168172</v>
      </c>
      <c r="F153" s="9">
        <v>-1.5264827620344519</v>
      </c>
      <c r="G153" s="9">
        <v>0.12840882946690629</v>
      </c>
      <c r="H153" s="9">
        <v>-116.03638557042822</v>
      </c>
      <c r="I153" s="9">
        <v>14.760385570432</v>
      </c>
      <c r="J153" s="9">
        <v>78.514995135599747</v>
      </c>
    </row>
    <row r="154" spans="3:10" x14ac:dyDescent="0.25">
      <c r="C154" s="11" t="s">
        <v>49</v>
      </c>
      <c r="D154" s="9">
        <v>-39.127999999998011</v>
      </c>
      <c r="E154" s="9">
        <v>33.172991703168137</v>
      </c>
      <c r="F154" s="9">
        <v>-1.1795137547470929</v>
      </c>
      <c r="G154" s="9">
        <v>0.23954100121381935</v>
      </c>
      <c r="H154" s="9">
        <v>-104.52638557042805</v>
      </c>
      <c r="I154" s="9">
        <v>26.270385570432026</v>
      </c>
      <c r="J154" s="9">
        <v>1438.3415161469311</v>
      </c>
    </row>
    <row r="155" spans="3:10" x14ac:dyDescent="0.25">
      <c r="C155" s="11" t="s">
        <v>50</v>
      </c>
      <c r="D155" s="9">
        <v>-69.365999999998053</v>
      </c>
      <c r="E155" s="9">
        <v>33.172991703168144</v>
      </c>
      <c r="F155" s="9">
        <v>-2.0910384152471044</v>
      </c>
      <c r="G155" s="9">
        <v>3.7738996321411797E-2</v>
      </c>
      <c r="H155" s="9">
        <v>-134.76438557042809</v>
      </c>
      <c r="I155" s="9">
        <v>-3.9676144295680018</v>
      </c>
      <c r="J155" s="9">
        <v>852.82160158781335</v>
      </c>
    </row>
    <row r="156" spans="3:10" x14ac:dyDescent="0.25">
      <c r="C156" s="11" t="s">
        <v>51</v>
      </c>
      <c r="D156" s="9">
        <v>-63.007999999997985</v>
      </c>
      <c r="E156" s="9">
        <v>33.172991703168115</v>
      </c>
      <c r="F156" s="9">
        <v>-1.8993764736021848</v>
      </c>
      <c r="G156" s="9">
        <v>5.8898713965338079E-2</v>
      </c>
      <c r="H156" s="9">
        <v>-128.40638557042797</v>
      </c>
      <c r="I156" s="9">
        <v>2.3903855704320094</v>
      </c>
      <c r="J156" s="9">
        <v>386.60347091566655</v>
      </c>
    </row>
    <row r="157" spans="3:10" x14ac:dyDescent="0.25">
      <c r="C157" s="11" t="s">
        <v>52</v>
      </c>
      <c r="D157" s="9">
        <v>-58.705999999998042</v>
      </c>
      <c r="E157" s="9">
        <v>33.172991703168151</v>
      </c>
      <c r="F157" s="9">
        <v>-1.7696926621903502</v>
      </c>
      <c r="G157" s="9">
        <v>7.8243513665828046E-2</v>
      </c>
      <c r="H157" s="9">
        <v>-124.10438557042811</v>
      </c>
      <c r="I157" s="9">
        <v>6.6923855704320232</v>
      </c>
      <c r="J157" s="9">
        <v>197.23208148803678</v>
      </c>
    </row>
    <row r="158" spans="3:10" x14ac:dyDescent="0.25">
      <c r="C158" s="11" t="s">
        <v>53</v>
      </c>
      <c r="D158" s="9">
        <v>-70.139999999998025</v>
      </c>
      <c r="E158" s="9">
        <v>33.172991703168137</v>
      </c>
      <c r="F158" s="9">
        <v>-2.1143706490994423</v>
      </c>
      <c r="G158" s="9">
        <v>3.5674500156044793E-2</v>
      </c>
      <c r="H158" s="9">
        <v>-135.53838557042806</v>
      </c>
      <c r="I158" s="9">
        <v>-4.7416144295679885</v>
      </c>
      <c r="J158" s="9">
        <v>2524.0262755683798</v>
      </c>
    </row>
    <row r="159" spans="3:10" x14ac:dyDescent="0.25">
      <c r="C159" s="11" t="s">
        <v>54</v>
      </c>
      <c r="D159" s="9">
        <v>-50.505999999998025</v>
      </c>
      <c r="E159" s="9">
        <v>33.17299170316813</v>
      </c>
      <c r="F159" s="9">
        <v>-1.5225036213774634</v>
      </c>
      <c r="G159" s="9">
        <v>0.12940177648957427</v>
      </c>
      <c r="H159" s="9">
        <v>-115.90438557042805</v>
      </c>
      <c r="I159" s="9">
        <v>14.892385570431998</v>
      </c>
      <c r="J159" s="9">
        <v>510.58736484823748</v>
      </c>
    </row>
    <row r="160" spans="3:10" x14ac:dyDescent="0.25">
      <c r="C160" s="11" t="s">
        <v>55</v>
      </c>
      <c r="D160" s="9">
        <v>-44.187999999998027</v>
      </c>
      <c r="E160" s="9">
        <v>33.17299170316813</v>
      </c>
      <c r="F160" s="9">
        <v>-1.3320474799316315</v>
      </c>
      <c r="G160" s="9">
        <v>0.18430227211339631</v>
      </c>
      <c r="H160" s="9">
        <v>-109.58638557042805</v>
      </c>
      <c r="I160" s="9">
        <v>21.210385570431995</v>
      </c>
      <c r="J160" s="9">
        <v>1627.1494533337827</v>
      </c>
    </row>
    <row r="163" spans="2:5" ht="18.75" x14ac:dyDescent="0.3">
      <c r="B163" s="16" t="s">
        <v>153</v>
      </c>
    </row>
    <row r="165" spans="2:5" ht="51.75" x14ac:dyDescent="0.25">
      <c r="C165" s="18" t="s">
        <v>154</v>
      </c>
      <c r="D165" s="12" t="s">
        <v>155</v>
      </c>
      <c r="E165" s="18" t="s">
        <v>156</v>
      </c>
    </row>
    <row r="166" spans="2:5" x14ac:dyDescent="0.25">
      <c r="C166" s="9">
        <v>190744.21228000004</v>
      </c>
      <c r="D166" s="9">
        <v>27.033696319685568</v>
      </c>
      <c r="E166" s="9">
        <v>-4.3721518529912675E-14</v>
      </c>
    </row>
  </sheetData>
  <mergeCells count="57">
    <mergeCell ref="C46:E46"/>
    <mergeCell ref="C48:D48"/>
    <mergeCell ref="E48:F48"/>
    <mergeCell ref="B3:M3"/>
    <mergeCell ref="P3:S3"/>
    <mergeCell ref="B4:C4"/>
    <mergeCell ref="D4:E4"/>
    <mergeCell ref="F4:G4"/>
    <mergeCell ref="H4:I4"/>
    <mergeCell ref="J4:K4"/>
    <mergeCell ref="L4:M4"/>
    <mergeCell ref="G35:J35"/>
    <mergeCell ref="G36:J36"/>
    <mergeCell ref="C39:G39"/>
    <mergeCell ref="C40:G40"/>
    <mergeCell ref="C41:G41"/>
    <mergeCell ref="C38:G38"/>
    <mergeCell ref="C35:F35"/>
    <mergeCell ref="C36:F36"/>
    <mergeCell ref="G24:J24"/>
    <mergeCell ref="G25:J25"/>
    <mergeCell ref="G26:J26"/>
    <mergeCell ref="G27:J27"/>
    <mergeCell ref="G28:J28"/>
    <mergeCell ref="G29:J29"/>
    <mergeCell ref="G30:J30"/>
    <mergeCell ref="G31:J31"/>
    <mergeCell ref="C29:F29"/>
    <mergeCell ref="C30:F30"/>
    <mergeCell ref="C31:F31"/>
    <mergeCell ref="C32:F32"/>
    <mergeCell ref="C33:F33"/>
    <mergeCell ref="C34:F34"/>
    <mergeCell ref="C23:J23"/>
    <mergeCell ref="C24:F24"/>
    <mergeCell ref="C25:F25"/>
    <mergeCell ref="C26:F26"/>
    <mergeCell ref="C27:F27"/>
    <mergeCell ref="C28:F28"/>
    <mergeCell ref="G32:J32"/>
    <mergeCell ref="G33:J33"/>
    <mergeCell ref="G34:J34"/>
    <mergeCell ref="C18:BD18"/>
    <mergeCell ref="C19:D19"/>
    <mergeCell ref="C20:D20"/>
    <mergeCell ref="C21:D21"/>
    <mergeCell ref="E19:BD19"/>
    <mergeCell ref="E21:BD21"/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</mergeCells>
  <hyperlinks>
    <hyperlink ref="B4" location="'MLR_NewScore1'!$B$10:$B$10" display="New Data Detail Rpt."/>
    <hyperlink ref="D4" location="'MLR_Output1'!$B$10:$B$10" display="Inputs"/>
    <hyperlink ref="F4" location="'MLR_Output1'!$B$44:$B$44" display="Predictors"/>
    <hyperlink ref="H4" location="'MLR_Output1'!$B$105:$B$105" display="Regress. Model"/>
    <hyperlink ref="J4" location="'MLR_Output1'!$B$163:$B$163" display="Train. Score - Summary"/>
    <hyperlink ref="L4" location="'MLR_TrainingScore1'!$B$10:$B$10" display="Train. Score - Detailed Rep.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3"/>
  <sheetViews>
    <sheetView topLeftCell="A13" workbookViewId="0">
      <selection activeCell="M35" sqref="M35"/>
    </sheetView>
  </sheetViews>
  <sheetFormatPr defaultRowHeight="15" x14ac:dyDescent="0.25"/>
  <cols>
    <col min="1" max="1" width="3.28515625" style="1" customWidth="1"/>
    <col min="2" max="2" width="4.85546875" customWidth="1"/>
    <col min="3" max="3" width="4.42578125" customWidth="1"/>
    <col min="4" max="4" width="4.5703125" customWidth="1"/>
  </cols>
  <sheetData>
    <row r="1" spans="1:4" x14ac:dyDescent="0.25">
      <c r="A1" s="57" t="s">
        <v>269</v>
      </c>
      <c r="B1" s="55" t="s">
        <v>87</v>
      </c>
      <c r="C1" s="55" t="s">
        <v>88</v>
      </c>
      <c r="D1" s="57" t="s">
        <v>89</v>
      </c>
    </row>
    <row r="2" spans="1:4" x14ac:dyDescent="0.25">
      <c r="A2" s="58"/>
      <c r="B2" s="56"/>
      <c r="C2" s="56"/>
      <c r="D2" s="58"/>
    </row>
    <row r="3" spans="1:4" x14ac:dyDescent="0.25">
      <c r="A3" s="2">
        <v>40909</v>
      </c>
      <c r="B3" s="9">
        <v>88.182000000000443</v>
      </c>
      <c r="C3" s="9">
        <v>81.38</v>
      </c>
      <c r="D3" s="9">
        <v>-6.8020000000004472</v>
      </c>
    </row>
    <row r="4" spans="1:4" x14ac:dyDescent="0.25">
      <c r="A4" s="2">
        <v>40916</v>
      </c>
      <c r="B4" s="9">
        <v>75.294000000000153</v>
      </c>
      <c r="C4" s="9">
        <v>58.2</v>
      </c>
      <c r="D4" s="9">
        <v>-17.09400000000015</v>
      </c>
    </row>
    <row r="5" spans="1:4" x14ac:dyDescent="0.25">
      <c r="A5" s="2">
        <v>40923</v>
      </c>
      <c r="B5" s="9">
        <v>68.858000000000104</v>
      </c>
      <c r="C5" s="9">
        <v>64.92</v>
      </c>
      <c r="D5" s="9">
        <v>-3.9380000000001019</v>
      </c>
    </row>
    <row r="6" spans="1:4" x14ac:dyDescent="0.25">
      <c r="A6" s="2">
        <v>40930</v>
      </c>
      <c r="B6" s="9">
        <v>77.603999999999928</v>
      </c>
      <c r="C6" s="9">
        <v>68.45</v>
      </c>
      <c r="D6" s="9">
        <v>-9.1539999999999253</v>
      </c>
    </row>
    <row r="7" spans="1:4" x14ac:dyDescent="0.25">
      <c r="A7" s="2">
        <v>40937</v>
      </c>
      <c r="B7" s="9">
        <v>67.977999999999852</v>
      </c>
      <c r="C7" s="9">
        <v>76.38</v>
      </c>
      <c r="D7" s="9">
        <v>8.4020000000001431</v>
      </c>
    </row>
    <row r="8" spans="1:4" x14ac:dyDescent="0.25">
      <c r="A8" s="2">
        <v>40944</v>
      </c>
      <c r="B8" s="9">
        <v>69.727999999999639</v>
      </c>
      <c r="C8" s="9">
        <v>89.36</v>
      </c>
      <c r="D8" s="9">
        <v>19.63200000000036</v>
      </c>
    </row>
    <row r="9" spans="1:4" x14ac:dyDescent="0.25">
      <c r="A9" s="2">
        <v>40951</v>
      </c>
      <c r="B9" s="9">
        <v>70.77600000000038</v>
      </c>
      <c r="C9" s="9">
        <v>79.13</v>
      </c>
      <c r="D9" s="9">
        <v>8.3539999999996155</v>
      </c>
    </row>
    <row r="10" spans="1:4" x14ac:dyDescent="0.25">
      <c r="A10" s="2">
        <v>40958</v>
      </c>
      <c r="B10" s="9">
        <v>78.601999999999677</v>
      </c>
      <c r="C10" s="9">
        <v>97.3</v>
      </c>
      <c r="D10" s="9">
        <v>18.69800000000032</v>
      </c>
    </row>
    <row r="11" spans="1:4" x14ac:dyDescent="0.25">
      <c r="A11" s="2">
        <v>40965</v>
      </c>
      <c r="B11" s="9">
        <v>101.82000000000015</v>
      </c>
      <c r="C11" s="9">
        <v>88.31</v>
      </c>
      <c r="D11" s="9">
        <v>-13.510000000000147</v>
      </c>
    </row>
    <row r="12" spans="1:4" x14ac:dyDescent="0.25">
      <c r="A12" s="2">
        <v>40972</v>
      </c>
      <c r="B12" s="9">
        <v>66.56600000000013</v>
      </c>
      <c r="C12" s="9">
        <v>65.900000000000006</v>
      </c>
      <c r="D12" s="9">
        <v>-0.66600000000012471</v>
      </c>
    </row>
    <row r="13" spans="1:4" x14ac:dyDescent="0.25">
      <c r="A13" s="2">
        <v>40979</v>
      </c>
      <c r="B13" s="9">
        <v>69.587999999999852</v>
      </c>
      <c r="C13" s="9">
        <v>86</v>
      </c>
      <c r="D13" s="9">
        <v>16.412000000000148</v>
      </c>
    </row>
    <row r="14" spans="1:4" x14ac:dyDescent="0.25">
      <c r="A14" s="2">
        <v>40986</v>
      </c>
      <c r="B14" s="9">
        <v>94.274000000000157</v>
      </c>
      <c r="C14" s="9">
        <v>192.61</v>
      </c>
      <c r="D14" s="9">
        <v>98.335999999999856</v>
      </c>
    </row>
    <row r="15" spans="1:4" x14ac:dyDescent="0.25">
      <c r="A15" s="2">
        <v>40993</v>
      </c>
      <c r="B15" s="9">
        <v>63.302000000000277</v>
      </c>
      <c r="C15" s="9">
        <v>91.4</v>
      </c>
      <c r="D15" s="9">
        <v>28.097999999999729</v>
      </c>
    </row>
    <row r="16" spans="1:4" x14ac:dyDescent="0.25">
      <c r="A16" s="2">
        <v>41000</v>
      </c>
      <c r="B16" s="9">
        <v>67.374000000000294</v>
      </c>
      <c r="C16" s="9">
        <v>54.17</v>
      </c>
      <c r="D16" s="9">
        <v>-13.204000000000292</v>
      </c>
    </row>
    <row r="17" spans="1:4" x14ac:dyDescent="0.25">
      <c r="A17" s="2">
        <v>41007</v>
      </c>
      <c r="B17" s="9">
        <v>49.76999999999984</v>
      </c>
      <c r="C17" s="9">
        <v>54.64</v>
      </c>
      <c r="D17" s="9">
        <v>4.8700000000001609</v>
      </c>
    </row>
    <row r="18" spans="1:4" x14ac:dyDescent="0.25">
      <c r="A18" s="2">
        <v>41014</v>
      </c>
      <c r="B18" s="9">
        <v>53.140000000000384</v>
      </c>
      <c r="C18" s="9">
        <v>56.52</v>
      </c>
      <c r="D18" s="9">
        <v>3.3799999999996189</v>
      </c>
    </row>
    <row r="19" spans="1:4" x14ac:dyDescent="0.25">
      <c r="A19" s="2">
        <v>41021</v>
      </c>
      <c r="B19" s="9">
        <v>44.04199999999976</v>
      </c>
      <c r="C19" s="9">
        <v>41.48</v>
      </c>
      <c r="D19" s="9">
        <v>-2.5619999999997631</v>
      </c>
    </row>
    <row r="20" spans="1:4" x14ac:dyDescent="0.25">
      <c r="A20" s="2">
        <v>41028</v>
      </c>
      <c r="B20" s="9">
        <v>42.491999999999933</v>
      </c>
      <c r="C20" s="9">
        <v>45.28</v>
      </c>
      <c r="D20" s="9">
        <v>2.7880000000000678</v>
      </c>
    </row>
    <row r="21" spans="1:4" x14ac:dyDescent="0.25">
      <c r="A21" s="2">
        <v>41035</v>
      </c>
      <c r="B21" s="9">
        <v>47.552000000000348</v>
      </c>
      <c r="C21" s="9">
        <v>41.98</v>
      </c>
      <c r="D21" s="9">
        <v>-5.5720000000003509</v>
      </c>
    </row>
    <row r="22" spans="1:4" x14ac:dyDescent="0.25">
      <c r="A22" s="2">
        <v>41042</v>
      </c>
      <c r="B22" s="9">
        <v>45.38799999999965</v>
      </c>
      <c r="C22" s="9">
        <v>46.78</v>
      </c>
      <c r="D22" s="9">
        <v>1.3920000000003512</v>
      </c>
    </row>
    <row r="23" spans="1:4" x14ac:dyDescent="0.25">
      <c r="A23" s="2">
        <v>41049</v>
      </c>
      <c r="B23" s="9">
        <v>52.795999999999935</v>
      </c>
      <c r="C23" s="9">
        <v>54.47</v>
      </c>
      <c r="D23" s="9">
        <v>1.6740000000000634</v>
      </c>
    </row>
    <row r="24" spans="1:4" x14ac:dyDescent="0.25">
      <c r="A24" s="2">
        <v>41056</v>
      </c>
      <c r="B24" s="9">
        <v>47.102000000000061</v>
      </c>
      <c r="C24" s="9">
        <v>40.74</v>
      </c>
      <c r="D24" s="9">
        <v>-6.3620000000000587</v>
      </c>
    </row>
    <row r="25" spans="1:4" x14ac:dyDescent="0.25">
      <c r="A25" s="2">
        <v>41063</v>
      </c>
      <c r="B25" s="9">
        <v>46.998000000000403</v>
      </c>
      <c r="C25" s="9">
        <v>46.44</v>
      </c>
      <c r="D25" s="9">
        <v>-0.55800000000040484</v>
      </c>
    </row>
    <row r="26" spans="1:4" x14ac:dyDescent="0.25">
      <c r="A26" s="2">
        <v>41070</v>
      </c>
      <c r="B26" s="9">
        <v>40.28599999999976</v>
      </c>
      <c r="C26" s="9">
        <v>43.21</v>
      </c>
      <c r="D26" s="9">
        <v>2.9240000000002411</v>
      </c>
    </row>
    <row r="27" spans="1:4" x14ac:dyDescent="0.25">
      <c r="A27" s="2">
        <v>41077</v>
      </c>
      <c r="B27" s="9">
        <v>38.706000000000387</v>
      </c>
      <c r="C27" s="9">
        <v>41.12</v>
      </c>
      <c r="D27" s="9">
        <v>2.4139999999996107</v>
      </c>
    </row>
    <row r="28" spans="1:4" x14ac:dyDescent="0.25">
      <c r="A28" s="2">
        <v>41084</v>
      </c>
      <c r="B28" s="9">
        <v>89.528000000000191</v>
      </c>
      <c r="C28" s="9">
        <v>36.909999999999997</v>
      </c>
      <c r="D28" s="9">
        <v>-52.618000000000194</v>
      </c>
    </row>
    <row r="29" spans="1:4" x14ac:dyDescent="0.25">
      <c r="A29" s="2">
        <v>41091</v>
      </c>
      <c r="B29" s="9">
        <v>82.734000000000037</v>
      </c>
      <c r="C29" s="9">
        <v>34.76</v>
      </c>
      <c r="D29" s="9">
        <v>-47.974000000000039</v>
      </c>
    </row>
    <row r="30" spans="1:4" x14ac:dyDescent="0.25">
      <c r="A30" s="2">
        <v>41098</v>
      </c>
      <c r="B30" s="9">
        <v>31.39999999999975</v>
      </c>
      <c r="C30" s="9">
        <v>33.229999999999997</v>
      </c>
      <c r="D30" s="9">
        <v>1.830000000000247</v>
      </c>
    </row>
    <row r="31" spans="1:4" x14ac:dyDescent="0.25">
      <c r="A31" s="2">
        <v>41105</v>
      </c>
      <c r="B31" s="9">
        <v>32.020000000000223</v>
      </c>
      <c r="C31" s="9">
        <v>30.73</v>
      </c>
      <c r="D31" s="9">
        <v>-1.290000000000223</v>
      </c>
    </row>
    <row r="32" spans="1:4" x14ac:dyDescent="0.25">
      <c r="A32" s="2">
        <v>41112</v>
      </c>
      <c r="B32" s="9">
        <v>33.104000000000184</v>
      </c>
      <c r="C32" s="9">
        <v>26.19</v>
      </c>
      <c r="D32" s="9">
        <v>-6.9140000000001827</v>
      </c>
    </row>
    <row r="33" spans="1:4" x14ac:dyDescent="0.25">
      <c r="A33" s="2">
        <v>41119</v>
      </c>
      <c r="B33" s="9">
        <v>36.783999999999736</v>
      </c>
      <c r="C33" s="9">
        <v>28.75</v>
      </c>
      <c r="D33" s="9">
        <v>-8.033999999999736</v>
      </c>
    </row>
    <row r="34" spans="1:4" x14ac:dyDescent="0.25">
      <c r="A34" s="2">
        <v>41126</v>
      </c>
      <c r="B34" s="9">
        <v>36.784000000000219</v>
      </c>
      <c r="C34" s="9">
        <v>27.81</v>
      </c>
      <c r="D34" s="9">
        <v>-8.9740000000002205</v>
      </c>
    </row>
    <row r="35" spans="1:4" x14ac:dyDescent="0.25">
      <c r="A35" s="2">
        <v>41133</v>
      </c>
      <c r="B35" s="9">
        <v>48.842000000000198</v>
      </c>
      <c r="C35" s="9">
        <v>26.71</v>
      </c>
      <c r="D35" s="9">
        <v>-22.132000000000197</v>
      </c>
    </row>
    <row r="36" spans="1:4" x14ac:dyDescent="0.25">
      <c r="A36" s="2">
        <v>41140</v>
      </c>
      <c r="B36" s="9">
        <v>33.294000000000082</v>
      </c>
      <c r="C36" s="9">
        <v>23.77</v>
      </c>
      <c r="D36" s="9">
        <v>-9.5240000000000826</v>
      </c>
    </row>
    <row r="37" spans="1:4" x14ac:dyDescent="0.25">
      <c r="A37" s="2">
        <v>41147</v>
      </c>
      <c r="B37" s="9">
        <v>32.455999999999889</v>
      </c>
      <c r="C37" s="9">
        <v>31.46</v>
      </c>
      <c r="D37" s="9">
        <v>-0.99599999999988853</v>
      </c>
    </row>
    <row r="38" spans="1:4" x14ac:dyDescent="0.25">
      <c r="A38" s="2">
        <v>41154</v>
      </c>
      <c r="B38" s="9">
        <v>33.666000000000082</v>
      </c>
      <c r="C38" s="9">
        <v>19.829999999999998</v>
      </c>
      <c r="D38" s="9">
        <v>-13.836000000000084</v>
      </c>
    </row>
    <row r="39" spans="1:4" x14ac:dyDescent="0.25">
      <c r="A39" s="2">
        <v>41161</v>
      </c>
      <c r="B39" s="9">
        <v>32.846000000000004</v>
      </c>
      <c r="C39" s="9">
        <v>24.24</v>
      </c>
      <c r="D39" s="9">
        <v>-8.6060000000000052</v>
      </c>
    </row>
    <row r="40" spans="1:4" x14ac:dyDescent="0.25">
      <c r="A40" s="2">
        <v>41168</v>
      </c>
      <c r="B40" s="9">
        <v>41.1460000000001</v>
      </c>
      <c r="C40" s="9">
        <v>42.13</v>
      </c>
      <c r="D40" s="9">
        <v>0.98399999999990229</v>
      </c>
    </row>
    <row r="41" spans="1:4" x14ac:dyDescent="0.25">
      <c r="A41" s="2">
        <v>41175</v>
      </c>
      <c r="B41" s="9">
        <v>57.903999999999954</v>
      </c>
      <c r="C41" s="9">
        <v>48.42</v>
      </c>
      <c r="D41" s="9">
        <v>-9.483999999999952</v>
      </c>
    </row>
    <row r="42" spans="1:4" x14ac:dyDescent="0.25">
      <c r="A42" s="2">
        <v>41182</v>
      </c>
      <c r="B42" s="9">
        <v>66.397999999999982</v>
      </c>
      <c r="C42" s="9">
        <v>67.8</v>
      </c>
      <c r="D42" s="9">
        <v>1.4020000000000152</v>
      </c>
    </row>
    <row r="43" spans="1:4" x14ac:dyDescent="0.25">
      <c r="A43" s="2">
        <v>41189</v>
      </c>
      <c r="B43" s="9">
        <v>64.098000000000027</v>
      </c>
      <c r="C43" s="9">
        <v>52.93</v>
      </c>
      <c r="D43" s="9">
        <v>-11.168000000000028</v>
      </c>
    </row>
    <row r="44" spans="1:4" x14ac:dyDescent="0.25">
      <c r="A44" s="2">
        <v>41196</v>
      </c>
      <c r="B44" s="9">
        <v>73.822000000000017</v>
      </c>
      <c r="C44" s="9">
        <v>52.65</v>
      </c>
      <c r="D44" s="9">
        <v>-21.172000000000018</v>
      </c>
    </row>
    <row r="45" spans="1:4" x14ac:dyDescent="0.25">
      <c r="A45" s="2">
        <v>41203</v>
      </c>
      <c r="B45" s="9">
        <v>86.722000000000122</v>
      </c>
      <c r="C45" s="9">
        <v>56.17</v>
      </c>
      <c r="D45" s="9">
        <v>-30.55200000000012</v>
      </c>
    </row>
    <row r="46" spans="1:4" x14ac:dyDescent="0.25">
      <c r="A46" s="2">
        <v>41210</v>
      </c>
      <c r="B46" s="9">
        <v>83.780000000000058</v>
      </c>
      <c r="C46" s="9">
        <v>52.83</v>
      </c>
      <c r="D46" s="9">
        <v>-30.95000000000006</v>
      </c>
    </row>
    <row r="47" spans="1:4" x14ac:dyDescent="0.25">
      <c r="A47" s="2">
        <v>41217</v>
      </c>
      <c r="B47" s="9">
        <v>84.601999999999975</v>
      </c>
      <c r="C47" s="9">
        <v>86.06</v>
      </c>
      <c r="D47" s="9">
        <v>1.4580000000000268</v>
      </c>
    </row>
    <row r="48" spans="1:4" x14ac:dyDescent="0.25">
      <c r="A48" s="2">
        <v>41224</v>
      </c>
      <c r="B48" s="9">
        <v>96.112000000000066</v>
      </c>
      <c r="C48" s="9">
        <v>181.94</v>
      </c>
      <c r="D48" s="9">
        <v>85.827999999999932</v>
      </c>
    </row>
    <row r="49" spans="1:4" x14ac:dyDescent="0.25">
      <c r="A49" s="2">
        <v>41231</v>
      </c>
      <c r="B49" s="9">
        <v>65.874000000000024</v>
      </c>
      <c r="C49" s="9">
        <v>79.67</v>
      </c>
      <c r="D49" s="9">
        <v>13.795999999999978</v>
      </c>
    </row>
    <row r="50" spans="1:4" x14ac:dyDescent="0.25">
      <c r="A50" s="2">
        <v>41238</v>
      </c>
      <c r="B50" s="9">
        <v>72.232000000000085</v>
      </c>
      <c r="C50" s="9">
        <v>91.81</v>
      </c>
      <c r="D50" s="9">
        <v>19.577999999999918</v>
      </c>
    </row>
    <row r="51" spans="1:4" x14ac:dyDescent="0.25">
      <c r="A51" s="2">
        <v>41245</v>
      </c>
      <c r="B51" s="9">
        <v>76.534000000000034</v>
      </c>
      <c r="C51" s="9">
        <v>89.93</v>
      </c>
      <c r="D51" s="9">
        <v>13.395999999999972</v>
      </c>
    </row>
    <row r="52" spans="1:4" x14ac:dyDescent="0.25">
      <c r="A52" s="2">
        <v>41252</v>
      </c>
      <c r="B52" s="9">
        <v>65.100000000000051</v>
      </c>
      <c r="C52" s="9">
        <v>75.099999999999994</v>
      </c>
      <c r="D52" s="9">
        <v>9.9999999999999432</v>
      </c>
    </row>
    <row r="53" spans="1:4" x14ac:dyDescent="0.25">
      <c r="A53" s="2">
        <v>41259</v>
      </c>
      <c r="B53" s="9">
        <v>84.734000000000052</v>
      </c>
      <c r="C53" s="9">
        <v>85.1</v>
      </c>
      <c r="D53" s="9">
        <v>0.36599999999994282</v>
      </c>
    </row>
    <row r="54" spans="1:4" x14ac:dyDescent="0.25">
      <c r="A54" s="2">
        <v>41266</v>
      </c>
      <c r="B54" s="9">
        <v>91.052000000000049</v>
      </c>
      <c r="C54" s="9">
        <v>107.51</v>
      </c>
      <c r="D54" s="9">
        <v>16.457999999999956</v>
      </c>
    </row>
    <row r="55" spans="1:4" x14ac:dyDescent="0.25">
      <c r="A55" s="2">
        <v>41273</v>
      </c>
      <c r="B55" s="9">
        <v>135.23999999999808</v>
      </c>
      <c r="C55" s="9">
        <v>135.24</v>
      </c>
      <c r="D55" s="9">
        <v>1.9326762412674725E-12</v>
      </c>
    </row>
    <row r="56" spans="1:4" x14ac:dyDescent="0.25">
      <c r="A56" s="2">
        <v>41280</v>
      </c>
      <c r="B56" s="9">
        <v>88.182000000000443</v>
      </c>
      <c r="C56" s="9">
        <v>102.11</v>
      </c>
      <c r="D56" s="9">
        <v>13.927999999999557</v>
      </c>
    </row>
    <row r="57" spans="1:4" x14ac:dyDescent="0.25">
      <c r="A57" s="2">
        <v>41287</v>
      </c>
      <c r="B57" s="9">
        <v>75.294000000000153</v>
      </c>
      <c r="C57" s="9">
        <v>91.87</v>
      </c>
      <c r="D57" s="9">
        <v>16.575999999999851</v>
      </c>
    </row>
    <row r="58" spans="1:4" x14ac:dyDescent="0.25">
      <c r="A58" s="2">
        <v>41294</v>
      </c>
      <c r="B58" s="9">
        <v>68.858000000000104</v>
      </c>
      <c r="C58" s="9">
        <v>88.65</v>
      </c>
      <c r="D58" s="9">
        <v>19.791999999999902</v>
      </c>
    </row>
    <row r="59" spans="1:4" x14ac:dyDescent="0.25">
      <c r="A59" s="2">
        <v>41301</v>
      </c>
      <c r="B59" s="9">
        <v>77.603999999999928</v>
      </c>
      <c r="C59" s="9">
        <v>88.84</v>
      </c>
      <c r="D59" s="9">
        <v>11.236000000000075</v>
      </c>
    </row>
    <row r="60" spans="1:4" x14ac:dyDescent="0.25">
      <c r="A60" s="2">
        <v>41308</v>
      </c>
      <c r="B60" s="9">
        <v>67.977999999999852</v>
      </c>
      <c r="C60" s="9">
        <v>67.22</v>
      </c>
      <c r="D60" s="9">
        <v>-0.75799999999985346</v>
      </c>
    </row>
    <row r="61" spans="1:4" x14ac:dyDescent="0.25">
      <c r="A61" s="2">
        <v>41315</v>
      </c>
      <c r="B61" s="9">
        <v>69.727999999999639</v>
      </c>
      <c r="C61" s="9">
        <v>83.95</v>
      </c>
      <c r="D61" s="9">
        <v>14.222000000000364</v>
      </c>
    </row>
    <row r="62" spans="1:4" x14ac:dyDescent="0.25">
      <c r="A62" s="2">
        <v>41322</v>
      </c>
      <c r="B62" s="9">
        <v>70.77600000000038</v>
      </c>
      <c r="C62" s="9">
        <v>70.67</v>
      </c>
      <c r="D62" s="9">
        <v>-0.10600000000037824</v>
      </c>
    </row>
    <row r="63" spans="1:4" x14ac:dyDescent="0.25">
      <c r="A63" s="2">
        <v>41329</v>
      </c>
      <c r="B63" s="9">
        <v>78.601999999999677</v>
      </c>
      <c r="C63" s="9">
        <v>65.78</v>
      </c>
      <c r="D63" s="9">
        <v>-12.821999999999676</v>
      </c>
    </row>
    <row r="64" spans="1:4" x14ac:dyDescent="0.25">
      <c r="A64" s="2">
        <v>41336</v>
      </c>
      <c r="B64" s="9">
        <v>101.82000000000015</v>
      </c>
      <c r="C64" s="9">
        <v>83.22</v>
      </c>
      <c r="D64" s="9">
        <v>-18.600000000000151</v>
      </c>
    </row>
    <row r="65" spans="1:4" x14ac:dyDescent="0.25">
      <c r="A65" s="2">
        <v>41343</v>
      </c>
      <c r="B65" s="9">
        <v>66.56600000000013</v>
      </c>
      <c r="C65" s="9">
        <v>59.23</v>
      </c>
      <c r="D65" s="9">
        <v>-7.3360000000001335</v>
      </c>
    </row>
    <row r="66" spans="1:4" x14ac:dyDescent="0.25">
      <c r="A66" s="2">
        <v>41350</v>
      </c>
      <c r="B66" s="9">
        <v>69.587999999999852</v>
      </c>
      <c r="C66" s="9">
        <v>50.05</v>
      </c>
      <c r="D66" s="9">
        <v>-19.537999999999855</v>
      </c>
    </row>
    <row r="67" spans="1:4" x14ac:dyDescent="0.25">
      <c r="A67" s="2">
        <v>41357</v>
      </c>
      <c r="B67" s="9">
        <v>94.274000000000157</v>
      </c>
      <c r="C67" s="9">
        <v>45.7</v>
      </c>
      <c r="D67" s="9">
        <v>-48.574000000000154</v>
      </c>
    </row>
    <row r="68" spans="1:4" x14ac:dyDescent="0.25">
      <c r="A68" s="2">
        <v>41364</v>
      </c>
      <c r="B68" s="9">
        <v>63.302000000000277</v>
      </c>
      <c r="C68" s="9">
        <v>40.57</v>
      </c>
      <c r="D68" s="9">
        <v>-22.732000000000276</v>
      </c>
    </row>
    <row r="69" spans="1:4" x14ac:dyDescent="0.25">
      <c r="A69" s="2">
        <v>41371</v>
      </c>
      <c r="B69" s="9">
        <v>67.374000000000294</v>
      </c>
      <c r="C69" s="9">
        <v>83.85</v>
      </c>
      <c r="D69" s="9">
        <v>16.475999999999701</v>
      </c>
    </row>
    <row r="70" spans="1:4" x14ac:dyDescent="0.25">
      <c r="A70" s="2">
        <v>41378</v>
      </c>
      <c r="B70" s="9">
        <v>49.76999999999984</v>
      </c>
      <c r="C70" s="9">
        <v>36.450000000000003</v>
      </c>
      <c r="D70" s="9">
        <v>-13.319999999999837</v>
      </c>
    </row>
    <row r="71" spans="1:4" x14ac:dyDescent="0.25">
      <c r="A71" s="2">
        <v>41385</v>
      </c>
      <c r="B71" s="9">
        <v>53.140000000000384</v>
      </c>
      <c r="C71" s="9">
        <v>45.92</v>
      </c>
      <c r="D71" s="9">
        <v>-7.2200000000003826</v>
      </c>
    </row>
    <row r="72" spans="1:4" x14ac:dyDescent="0.25">
      <c r="A72" s="2">
        <v>41392</v>
      </c>
      <c r="B72" s="9">
        <v>44.04199999999976</v>
      </c>
      <c r="C72" s="9">
        <v>39.74</v>
      </c>
      <c r="D72" s="9">
        <v>-4.301999999999758</v>
      </c>
    </row>
    <row r="73" spans="1:4" x14ac:dyDescent="0.25">
      <c r="A73" s="2">
        <v>41399</v>
      </c>
      <c r="B73" s="9">
        <v>42.491999999999933</v>
      </c>
      <c r="C73" s="9">
        <v>47.36</v>
      </c>
      <c r="D73" s="9">
        <v>4.8680000000000661</v>
      </c>
    </row>
    <row r="74" spans="1:4" x14ac:dyDescent="0.25">
      <c r="A74" s="2">
        <v>41406</v>
      </c>
      <c r="B74" s="9">
        <v>47.552000000000348</v>
      </c>
      <c r="C74" s="9">
        <v>59.53</v>
      </c>
      <c r="D74" s="9">
        <v>11.977999999999653</v>
      </c>
    </row>
    <row r="75" spans="1:4" x14ac:dyDescent="0.25">
      <c r="A75" s="2">
        <v>41413</v>
      </c>
      <c r="B75" s="9">
        <v>45.38799999999965</v>
      </c>
      <c r="C75" s="9">
        <v>36.090000000000003</v>
      </c>
      <c r="D75" s="9">
        <v>-9.2979999999996465</v>
      </c>
    </row>
    <row r="76" spans="1:4" x14ac:dyDescent="0.25">
      <c r="A76" s="2">
        <v>41420</v>
      </c>
      <c r="B76" s="9">
        <v>52.795999999999935</v>
      </c>
      <c r="C76" s="9">
        <v>52.43</v>
      </c>
      <c r="D76" s="9">
        <v>-0.36599999999993571</v>
      </c>
    </row>
    <row r="77" spans="1:4" x14ac:dyDescent="0.25">
      <c r="A77" s="2">
        <v>41427</v>
      </c>
      <c r="B77" s="9">
        <v>47.102000000000061</v>
      </c>
      <c r="C77" s="9">
        <v>27.77</v>
      </c>
      <c r="D77" s="9">
        <v>-19.332000000000061</v>
      </c>
    </row>
    <row r="78" spans="1:4" x14ac:dyDescent="0.25">
      <c r="A78" s="2">
        <v>41434</v>
      </c>
      <c r="B78" s="9">
        <v>46.998000000000403</v>
      </c>
      <c r="C78" s="9">
        <v>58.99</v>
      </c>
      <c r="D78" s="9">
        <v>11.991999999999599</v>
      </c>
    </row>
    <row r="79" spans="1:4" x14ac:dyDescent="0.25">
      <c r="A79" s="2">
        <v>41441</v>
      </c>
      <c r="B79" s="9">
        <v>40.28599999999976</v>
      </c>
      <c r="C79" s="9">
        <v>27.67</v>
      </c>
      <c r="D79" s="9">
        <v>-12.615999999999758</v>
      </c>
    </row>
    <row r="80" spans="1:4" x14ac:dyDescent="0.25">
      <c r="A80" s="2">
        <v>41448</v>
      </c>
      <c r="B80" s="9">
        <v>38.706000000000387</v>
      </c>
      <c r="C80" s="9">
        <v>22.84</v>
      </c>
      <c r="D80" s="9">
        <v>-15.866000000000387</v>
      </c>
    </row>
    <row r="81" spans="1:4" x14ac:dyDescent="0.25">
      <c r="A81" s="2">
        <v>41455</v>
      </c>
      <c r="B81" s="9">
        <v>89.528000000000191</v>
      </c>
      <c r="C81" s="9">
        <v>29.85</v>
      </c>
      <c r="D81" s="9">
        <v>-59.678000000000189</v>
      </c>
    </row>
    <row r="82" spans="1:4" x14ac:dyDescent="0.25">
      <c r="A82" s="2">
        <v>41462</v>
      </c>
      <c r="B82" s="9">
        <v>82.734000000000037</v>
      </c>
      <c r="C82" s="9">
        <v>35.53</v>
      </c>
      <c r="D82" s="9">
        <v>-47.204000000000036</v>
      </c>
    </row>
    <row r="83" spans="1:4" x14ac:dyDescent="0.25">
      <c r="A83" s="2">
        <v>41469</v>
      </c>
      <c r="B83" s="9">
        <v>31.39999999999975</v>
      </c>
      <c r="C83" s="9">
        <v>35.61</v>
      </c>
      <c r="D83" s="9">
        <v>4.2100000000002495</v>
      </c>
    </row>
    <row r="84" spans="1:4" x14ac:dyDescent="0.25">
      <c r="A84" s="2">
        <v>41476</v>
      </c>
      <c r="B84" s="9">
        <v>32.020000000000223</v>
      </c>
      <c r="C84" s="9">
        <v>30.6</v>
      </c>
      <c r="D84" s="9">
        <v>-1.420000000000222</v>
      </c>
    </row>
    <row r="85" spans="1:4" x14ac:dyDescent="0.25">
      <c r="A85" s="2">
        <v>41483</v>
      </c>
      <c r="B85" s="9">
        <v>33.104000000000184</v>
      </c>
      <c r="C85" s="9">
        <v>32.04</v>
      </c>
      <c r="D85" s="9">
        <v>-1.0640000000001848</v>
      </c>
    </row>
    <row r="86" spans="1:4" x14ac:dyDescent="0.25">
      <c r="A86" s="2">
        <v>41490</v>
      </c>
      <c r="B86" s="9">
        <v>36.783999999999736</v>
      </c>
      <c r="C86" s="9">
        <v>33.380000000000003</v>
      </c>
      <c r="D86" s="9">
        <v>-3.4039999999997335</v>
      </c>
    </row>
    <row r="87" spans="1:4" x14ac:dyDescent="0.25">
      <c r="A87" s="2">
        <v>41497</v>
      </c>
      <c r="B87" s="9">
        <v>36.784000000000219</v>
      </c>
      <c r="C87" s="9">
        <v>37.479999999999997</v>
      </c>
      <c r="D87" s="9">
        <v>0.69599999999977769</v>
      </c>
    </row>
    <row r="88" spans="1:4" x14ac:dyDescent="0.25">
      <c r="A88" s="2">
        <v>41504</v>
      </c>
      <c r="B88" s="9">
        <v>48.842000000000198</v>
      </c>
      <c r="C88" s="9">
        <v>43.34</v>
      </c>
      <c r="D88" s="9">
        <v>-5.5020000000001943</v>
      </c>
    </row>
    <row r="89" spans="1:4" x14ac:dyDescent="0.25">
      <c r="A89" s="2">
        <v>41511</v>
      </c>
      <c r="B89" s="9">
        <v>33.294000000000082</v>
      </c>
      <c r="C89" s="9">
        <v>35.869999999999997</v>
      </c>
      <c r="D89" s="9">
        <v>2.5759999999999152</v>
      </c>
    </row>
    <row r="90" spans="1:4" x14ac:dyDescent="0.25">
      <c r="A90" s="2">
        <v>41518</v>
      </c>
      <c r="B90" s="9">
        <v>32.455999999999889</v>
      </c>
      <c r="C90" s="9">
        <v>29.49</v>
      </c>
      <c r="D90" s="9">
        <v>-2.9659999999998909</v>
      </c>
    </row>
    <row r="91" spans="1:4" x14ac:dyDescent="0.25">
      <c r="A91" s="2">
        <v>41525</v>
      </c>
      <c r="B91" s="9">
        <v>33.666000000000082</v>
      </c>
      <c r="C91" s="9">
        <v>33.93</v>
      </c>
      <c r="D91" s="9">
        <v>0.26399999999991763</v>
      </c>
    </row>
    <row r="92" spans="1:4" x14ac:dyDescent="0.25">
      <c r="A92" s="2">
        <v>41532</v>
      </c>
      <c r="B92" s="9">
        <v>32.846000000000004</v>
      </c>
      <c r="C92" s="9">
        <v>25.55</v>
      </c>
      <c r="D92" s="9">
        <v>-7.2960000000000029</v>
      </c>
    </row>
    <row r="93" spans="1:4" x14ac:dyDescent="0.25">
      <c r="A93" s="2">
        <v>41539</v>
      </c>
      <c r="B93" s="9">
        <v>41.1460000000001</v>
      </c>
      <c r="C93" s="9">
        <v>19.739999999999998</v>
      </c>
      <c r="D93" s="9">
        <v>-21.406000000000102</v>
      </c>
    </row>
    <row r="94" spans="1:4" x14ac:dyDescent="0.25">
      <c r="A94" s="2">
        <v>41546</v>
      </c>
      <c r="B94" s="9">
        <v>57.903999999999954</v>
      </c>
      <c r="C94" s="9">
        <v>32.08</v>
      </c>
      <c r="D94" s="9">
        <v>-25.823999999999955</v>
      </c>
    </row>
    <row r="95" spans="1:4" x14ac:dyDescent="0.25">
      <c r="A95" s="2">
        <v>41553</v>
      </c>
      <c r="B95" s="9">
        <v>66.397999999999982</v>
      </c>
      <c r="C95" s="9">
        <v>36.19</v>
      </c>
      <c r="D95" s="9">
        <v>-30.207999999999984</v>
      </c>
    </row>
    <row r="96" spans="1:4" x14ac:dyDescent="0.25">
      <c r="A96" s="2">
        <v>41560</v>
      </c>
      <c r="B96" s="9">
        <v>64.098000000000027</v>
      </c>
      <c r="C96" s="9">
        <v>46.27</v>
      </c>
      <c r="D96" s="9">
        <v>-17.828000000000024</v>
      </c>
    </row>
    <row r="97" spans="1:4" x14ac:dyDescent="0.25">
      <c r="A97" s="2">
        <v>41567</v>
      </c>
      <c r="B97" s="9">
        <v>73.822000000000017</v>
      </c>
      <c r="C97" s="9">
        <v>44.73</v>
      </c>
      <c r="D97" s="9">
        <v>-29.09200000000002</v>
      </c>
    </row>
    <row r="98" spans="1:4" x14ac:dyDescent="0.25">
      <c r="A98" s="2">
        <v>41574</v>
      </c>
      <c r="B98" s="9">
        <v>86.722000000000122</v>
      </c>
      <c r="C98" s="9">
        <v>53.48</v>
      </c>
      <c r="D98" s="9">
        <v>-33.242000000000125</v>
      </c>
    </row>
    <row r="99" spans="1:4" x14ac:dyDescent="0.25">
      <c r="A99" s="2">
        <v>41581</v>
      </c>
      <c r="B99" s="9">
        <v>83.780000000000058</v>
      </c>
      <c r="C99" s="9">
        <v>65.099999999999994</v>
      </c>
      <c r="D99" s="9">
        <v>-18.680000000000064</v>
      </c>
    </row>
    <row r="100" spans="1:4" x14ac:dyDescent="0.25">
      <c r="A100" s="2">
        <v>41588</v>
      </c>
      <c r="B100" s="9">
        <v>84.601999999999975</v>
      </c>
      <c r="C100" s="9">
        <v>55.86</v>
      </c>
      <c r="D100" s="9">
        <v>-28.741999999999976</v>
      </c>
    </row>
    <row r="101" spans="1:4" x14ac:dyDescent="0.25">
      <c r="A101" s="2">
        <v>41595</v>
      </c>
      <c r="B101" s="9">
        <v>96.112000000000066</v>
      </c>
      <c r="C101" s="9">
        <v>52.48</v>
      </c>
      <c r="D101" s="9">
        <v>-43.632000000000069</v>
      </c>
    </row>
    <row r="102" spans="1:4" x14ac:dyDescent="0.25">
      <c r="A102" s="2">
        <v>41602</v>
      </c>
      <c r="B102" s="9">
        <v>65.874000000000024</v>
      </c>
      <c r="C102" s="9">
        <v>51.35</v>
      </c>
      <c r="D102" s="9">
        <v>-14.524000000000022</v>
      </c>
    </row>
    <row r="103" spans="1:4" x14ac:dyDescent="0.25">
      <c r="A103" s="2">
        <v>41609</v>
      </c>
      <c r="B103" s="9">
        <v>72.232000000000085</v>
      </c>
      <c r="C103" s="9">
        <v>43.48</v>
      </c>
      <c r="D103" s="9">
        <v>-28.752000000000088</v>
      </c>
    </row>
    <row r="104" spans="1:4" x14ac:dyDescent="0.25">
      <c r="A104" s="2">
        <v>41616</v>
      </c>
      <c r="B104" s="9">
        <v>76.534000000000034</v>
      </c>
      <c r="C104" s="9">
        <v>57.97</v>
      </c>
      <c r="D104" s="9">
        <v>-18.564000000000036</v>
      </c>
    </row>
    <row r="105" spans="1:4" x14ac:dyDescent="0.25">
      <c r="A105" s="2">
        <v>41623</v>
      </c>
      <c r="B105" s="9">
        <v>65.100000000000051</v>
      </c>
      <c r="C105" s="9">
        <v>63.82</v>
      </c>
      <c r="D105" s="9">
        <v>-1.2800000000000509</v>
      </c>
    </row>
    <row r="106" spans="1:4" x14ac:dyDescent="0.25">
      <c r="A106" s="2">
        <v>41630</v>
      </c>
      <c r="B106" s="9">
        <v>84.734000000000052</v>
      </c>
      <c r="C106" s="9">
        <v>58.56</v>
      </c>
      <c r="D106" s="9">
        <v>-26.174000000000049</v>
      </c>
    </row>
    <row r="107" spans="1:4" x14ac:dyDescent="0.25">
      <c r="A107" s="2">
        <v>41637</v>
      </c>
      <c r="B107" s="9">
        <v>91.052000000000049</v>
      </c>
      <c r="C107" s="9">
        <v>54.84</v>
      </c>
      <c r="D107" s="9">
        <v>-36.212000000000046</v>
      </c>
    </row>
    <row r="108" spans="1:4" x14ac:dyDescent="0.25">
      <c r="A108" s="2">
        <v>41644</v>
      </c>
      <c r="B108" s="9">
        <v>88.182000000000443</v>
      </c>
      <c r="C108" s="9">
        <v>55.09</v>
      </c>
      <c r="D108" s="9">
        <v>-33.092000000000439</v>
      </c>
    </row>
    <row r="109" spans="1:4" x14ac:dyDescent="0.25">
      <c r="A109" s="2">
        <v>41651</v>
      </c>
      <c r="B109" s="9">
        <v>75.294000000000153</v>
      </c>
      <c r="C109" s="9">
        <v>50.19</v>
      </c>
      <c r="D109" s="9">
        <v>-25.104000000000156</v>
      </c>
    </row>
    <row r="110" spans="1:4" x14ac:dyDescent="0.25">
      <c r="A110" s="2">
        <v>41658</v>
      </c>
      <c r="B110" s="9">
        <v>68.858000000000104</v>
      </c>
      <c r="C110" s="9">
        <v>52.94</v>
      </c>
      <c r="D110" s="9">
        <v>-15.918000000000106</v>
      </c>
    </row>
    <row r="111" spans="1:4" x14ac:dyDescent="0.25">
      <c r="A111" s="2">
        <v>41665</v>
      </c>
      <c r="B111" s="9">
        <v>77.603999999999928</v>
      </c>
      <c r="C111" s="9">
        <v>53.52</v>
      </c>
      <c r="D111" s="9">
        <v>-24.083999999999925</v>
      </c>
    </row>
    <row r="112" spans="1:4" x14ac:dyDescent="0.25">
      <c r="A112" s="2">
        <v>41672</v>
      </c>
      <c r="B112" s="9">
        <v>67.977999999999852</v>
      </c>
      <c r="C112" s="9">
        <v>63.32</v>
      </c>
      <c r="D112" s="9">
        <v>-4.657999999999852</v>
      </c>
    </row>
    <row r="113" spans="1:4" x14ac:dyDescent="0.25">
      <c r="A113" s="2">
        <v>41679</v>
      </c>
      <c r="B113" s="9">
        <v>69.727999999999639</v>
      </c>
      <c r="C113" s="9">
        <v>52.14</v>
      </c>
      <c r="D113" s="9">
        <v>-17.587999999999639</v>
      </c>
    </row>
    <row r="114" spans="1:4" x14ac:dyDescent="0.25">
      <c r="A114" s="2">
        <v>41686</v>
      </c>
      <c r="B114" s="9">
        <v>70.77600000000038</v>
      </c>
      <c r="C114" s="9">
        <v>99.75</v>
      </c>
      <c r="D114" s="9">
        <v>28.97399999999962</v>
      </c>
    </row>
    <row r="115" spans="1:4" x14ac:dyDescent="0.25">
      <c r="A115" s="2">
        <v>41693</v>
      </c>
      <c r="B115" s="9">
        <v>78.601999999999677</v>
      </c>
      <c r="C115" s="9">
        <v>87.35</v>
      </c>
      <c r="D115" s="9">
        <v>8.7480000000003173</v>
      </c>
    </row>
    <row r="116" spans="1:4" x14ac:dyDescent="0.25">
      <c r="A116" s="2">
        <v>41700</v>
      </c>
      <c r="B116" s="9">
        <v>101.82000000000015</v>
      </c>
      <c r="C116" s="9">
        <v>83.47</v>
      </c>
      <c r="D116" s="9">
        <v>-18.350000000000151</v>
      </c>
    </row>
    <row r="117" spans="1:4" x14ac:dyDescent="0.25">
      <c r="A117" s="2">
        <v>41707</v>
      </c>
      <c r="B117" s="9">
        <v>66.56600000000013</v>
      </c>
      <c r="C117" s="9">
        <v>86.94</v>
      </c>
      <c r="D117" s="9">
        <v>20.373999999999867</v>
      </c>
    </row>
    <row r="118" spans="1:4" x14ac:dyDescent="0.25">
      <c r="A118" s="2">
        <v>41714</v>
      </c>
      <c r="B118" s="9">
        <v>69.587999999999852</v>
      </c>
      <c r="C118" s="9">
        <v>89.62</v>
      </c>
      <c r="D118" s="9">
        <v>20.032000000000153</v>
      </c>
    </row>
    <row r="119" spans="1:4" x14ac:dyDescent="0.25">
      <c r="A119" s="2">
        <v>41721</v>
      </c>
      <c r="B119" s="9">
        <v>94.274000000000157</v>
      </c>
      <c r="C119" s="9">
        <v>69.040000000000006</v>
      </c>
      <c r="D119" s="9">
        <v>-25.234000000000151</v>
      </c>
    </row>
    <row r="120" spans="1:4" x14ac:dyDescent="0.25">
      <c r="A120" s="2">
        <v>41728</v>
      </c>
      <c r="B120" s="9">
        <v>63.302000000000277</v>
      </c>
      <c r="C120" s="9">
        <v>86.41</v>
      </c>
      <c r="D120" s="9">
        <v>23.10799999999972</v>
      </c>
    </row>
    <row r="121" spans="1:4" x14ac:dyDescent="0.25">
      <c r="A121" s="2">
        <v>41735</v>
      </c>
      <c r="B121" s="9">
        <v>67.374000000000294</v>
      </c>
      <c r="C121" s="9">
        <v>102.31</v>
      </c>
      <c r="D121" s="9">
        <v>34.935999999999709</v>
      </c>
    </row>
    <row r="122" spans="1:4" x14ac:dyDescent="0.25">
      <c r="A122" s="2">
        <v>41742</v>
      </c>
      <c r="B122" s="9">
        <v>49.76999999999984</v>
      </c>
      <c r="C122" s="9">
        <v>68.47</v>
      </c>
      <c r="D122" s="9">
        <v>18.700000000000159</v>
      </c>
    </row>
    <row r="123" spans="1:4" x14ac:dyDescent="0.25">
      <c r="A123" s="2">
        <v>41749</v>
      </c>
      <c r="B123" s="9">
        <v>53.140000000000384</v>
      </c>
      <c r="C123" s="9">
        <v>84.04</v>
      </c>
      <c r="D123" s="9">
        <v>30.899999999999622</v>
      </c>
    </row>
    <row r="124" spans="1:4" x14ac:dyDescent="0.25">
      <c r="A124" s="2">
        <v>41756</v>
      </c>
      <c r="B124" s="9">
        <v>44.04199999999976</v>
      </c>
      <c r="C124" s="9">
        <v>64.58</v>
      </c>
      <c r="D124" s="9">
        <v>20.538000000000238</v>
      </c>
    </row>
    <row r="125" spans="1:4" x14ac:dyDescent="0.25">
      <c r="A125" s="2">
        <v>41763</v>
      </c>
      <c r="B125" s="9">
        <v>42.491999999999933</v>
      </c>
      <c r="C125" s="9">
        <v>45.63</v>
      </c>
      <c r="D125" s="9">
        <v>3.1380000000000692</v>
      </c>
    </row>
    <row r="126" spans="1:4" x14ac:dyDescent="0.25">
      <c r="A126" s="2">
        <v>41770</v>
      </c>
      <c r="B126" s="9">
        <v>47.552000000000348</v>
      </c>
      <c r="C126" s="9">
        <v>59.38</v>
      </c>
      <c r="D126" s="9">
        <v>11.827999999999655</v>
      </c>
    </row>
    <row r="127" spans="1:4" x14ac:dyDescent="0.25">
      <c r="A127" s="2">
        <v>41777</v>
      </c>
      <c r="B127" s="9">
        <v>45.38799999999965</v>
      </c>
      <c r="C127" s="9">
        <v>61.05</v>
      </c>
      <c r="D127" s="9">
        <v>15.662000000000347</v>
      </c>
    </row>
    <row r="128" spans="1:4" x14ac:dyDescent="0.25">
      <c r="A128" s="2">
        <v>41784</v>
      </c>
      <c r="B128" s="9">
        <v>52.795999999999935</v>
      </c>
      <c r="C128" s="9">
        <v>60.38</v>
      </c>
      <c r="D128" s="9">
        <v>7.5840000000000671</v>
      </c>
    </row>
    <row r="129" spans="1:4" x14ac:dyDescent="0.25">
      <c r="A129" s="2">
        <v>41791</v>
      </c>
      <c r="B129" s="9">
        <v>47.102000000000061</v>
      </c>
      <c r="C129" s="9">
        <v>60.29</v>
      </c>
      <c r="D129" s="9">
        <v>13.187999999999938</v>
      </c>
    </row>
    <row r="130" spans="1:4" x14ac:dyDescent="0.25">
      <c r="A130" s="2">
        <v>41798</v>
      </c>
      <c r="B130" s="9">
        <v>46.998000000000403</v>
      </c>
      <c r="C130" s="9">
        <v>59.86</v>
      </c>
      <c r="D130" s="9">
        <v>12.861999999999597</v>
      </c>
    </row>
    <row r="131" spans="1:4" x14ac:dyDescent="0.25">
      <c r="A131" s="2">
        <v>41805</v>
      </c>
      <c r="B131" s="9">
        <v>40.28599999999976</v>
      </c>
      <c r="C131" s="9">
        <v>60.94</v>
      </c>
      <c r="D131" s="9">
        <v>20.654000000000238</v>
      </c>
    </row>
    <row r="132" spans="1:4" x14ac:dyDescent="0.25">
      <c r="A132" s="2">
        <v>41812</v>
      </c>
      <c r="B132" s="9">
        <v>38.706000000000387</v>
      </c>
      <c r="C132" s="9">
        <v>60.31</v>
      </c>
      <c r="D132" s="9">
        <v>21.603999999999616</v>
      </c>
    </row>
    <row r="133" spans="1:4" x14ac:dyDescent="0.25">
      <c r="A133" s="2">
        <v>41819</v>
      </c>
      <c r="B133" s="9">
        <v>89.528000000000191</v>
      </c>
      <c r="C133" s="9">
        <v>59.62</v>
      </c>
      <c r="D133" s="9">
        <v>-29.908000000000193</v>
      </c>
    </row>
    <row r="134" spans="1:4" x14ac:dyDescent="0.25">
      <c r="A134" s="2">
        <v>41826</v>
      </c>
      <c r="B134" s="9">
        <v>82.734000000000037</v>
      </c>
      <c r="C134" s="9">
        <v>38.75</v>
      </c>
      <c r="D134" s="9">
        <v>-43.984000000000037</v>
      </c>
    </row>
    <row r="135" spans="1:4" x14ac:dyDescent="0.25">
      <c r="A135" s="2">
        <v>41833</v>
      </c>
      <c r="B135" s="9">
        <v>31.39999999999975</v>
      </c>
      <c r="C135" s="9">
        <v>19.05</v>
      </c>
      <c r="D135" s="9">
        <v>-12.349999999999749</v>
      </c>
    </row>
    <row r="136" spans="1:4" x14ac:dyDescent="0.25">
      <c r="A136" s="2">
        <v>41840</v>
      </c>
      <c r="B136" s="9">
        <v>32.020000000000223</v>
      </c>
      <c r="C136" s="9">
        <v>37.590000000000003</v>
      </c>
      <c r="D136" s="9">
        <v>5.56999999999978</v>
      </c>
    </row>
    <row r="137" spans="1:4" x14ac:dyDescent="0.25">
      <c r="A137" s="2">
        <v>41847</v>
      </c>
      <c r="B137" s="9">
        <v>33.104000000000184</v>
      </c>
      <c r="C137" s="9">
        <v>37.56</v>
      </c>
      <c r="D137" s="9">
        <v>4.4559999999998183</v>
      </c>
    </row>
    <row r="138" spans="1:4" x14ac:dyDescent="0.25">
      <c r="A138" s="2">
        <v>41854</v>
      </c>
      <c r="B138" s="9">
        <v>36.783999999999736</v>
      </c>
      <c r="C138" s="9">
        <v>46.1</v>
      </c>
      <c r="D138" s="9">
        <v>9.3160000000002654</v>
      </c>
    </row>
    <row r="139" spans="1:4" x14ac:dyDescent="0.25">
      <c r="A139" s="2">
        <v>41861</v>
      </c>
      <c r="B139" s="9">
        <v>36.784000000000219</v>
      </c>
      <c r="C139" s="9">
        <v>50.51</v>
      </c>
      <c r="D139" s="9">
        <v>13.725999999999779</v>
      </c>
    </row>
    <row r="140" spans="1:4" x14ac:dyDescent="0.25">
      <c r="A140" s="2">
        <v>41868</v>
      </c>
      <c r="B140" s="9">
        <v>48.842000000000198</v>
      </c>
      <c r="C140" s="9">
        <v>41.83</v>
      </c>
      <c r="D140" s="9">
        <v>-7.0120000000001994</v>
      </c>
    </row>
    <row r="141" spans="1:4" x14ac:dyDescent="0.25">
      <c r="A141" s="2">
        <v>41875</v>
      </c>
      <c r="B141" s="9">
        <v>33.294000000000082</v>
      </c>
      <c r="C141" s="9">
        <v>39.799999999999997</v>
      </c>
      <c r="D141" s="9">
        <v>6.505999999999915</v>
      </c>
    </row>
    <row r="142" spans="1:4" x14ac:dyDescent="0.25">
      <c r="A142" s="2">
        <v>41882</v>
      </c>
      <c r="B142" s="9">
        <v>32.455999999999889</v>
      </c>
      <c r="C142" s="9">
        <v>43.14</v>
      </c>
      <c r="D142" s="9">
        <v>10.684000000000111</v>
      </c>
    </row>
    <row r="143" spans="1:4" x14ac:dyDescent="0.25">
      <c r="A143" s="2">
        <v>41889</v>
      </c>
      <c r="B143" s="9">
        <v>33.666000000000082</v>
      </c>
      <c r="C143" s="9">
        <v>41.78</v>
      </c>
      <c r="D143" s="9">
        <v>8.1139999999999191</v>
      </c>
    </row>
    <row r="144" spans="1:4" x14ac:dyDescent="0.25">
      <c r="A144" s="2">
        <v>41896</v>
      </c>
      <c r="B144" s="9">
        <v>32.846000000000004</v>
      </c>
      <c r="C144" s="9">
        <v>51.52</v>
      </c>
      <c r="D144" s="9">
        <v>18.673999999999999</v>
      </c>
    </row>
    <row r="145" spans="1:4" x14ac:dyDescent="0.25">
      <c r="A145" s="2">
        <v>41903</v>
      </c>
      <c r="B145" s="9">
        <v>41.1460000000001</v>
      </c>
      <c r="C145" s="9">
        <v>76.92</v>
      </c>
      <c r="D145" s="9">
        <v>35.773999999999901</v>
      </c>
    </row>
    <row r="146" spans="1:4" x14ac:dyDescent="0.25">
      <c r="A146" s="2">
        <v>41910</v>
      </c>
      <c r="B146" s="9">
        <v>57.903999999999954</v>
      </c>
      <c r="C146" s="9">
        <v>95.23</v>
      </c>
      <c r="D146" s="9">
        <v>37.32600000000005</v>
      </c>
    </row>
    <row r="147" spans="1:4" x14ac:dyDescent="0.25">
      <c r="A147" s="2">
        <v>41917</v>
      </c>
      <c r="B147" s="9">
        <v>66.397999999999982</v>
      </c>
      <c r="C147" s="9">
        <v>104.54</v>
      </c>
      <c r="D147" s="9">
        <v>38.142000000000024</v>
      </c>
    </row>
    <row r="148" spans="1:4" x14ac:dyDescent="0.25">
      <c r="A148" s="2">
        <v>41924</v>
      </c>
      <c r="B148" s="9">
        <v>64.098000000000027</v>
      </c>
      <c r="C148" s="9">
        <v>63.97</v>
      </c>
      <c r="D148" s="9">
        <v>-0.12800000000002854</v>
      </c>
    </row>
    <row r="149" spans="1:4" x14ac:dyDescent="0.25">
      <c r="A149" s="2">
        <v>41931</v>
      </c>
      <c r="B149" s="9">
        <v>73.822000000000017</v>
      </c>
      <c r="C149" s="9">
        <v>90.31</v>
      </c>
      <c r="D149" s="9">
        <v>16.487999999999985</v>
      </c>
    </row>
    <row r="150" spans="1:4" x14ac:dyDescent="0.25">
      <c r="A150" s="2">
        <v>41938</v>
      </c>
      <c r="B150" s="9">
        <v>86.722000000000122</v>
      </c>
      <c r="C150" s="9">
        <v>68.930000000000007</v>
      </c>
      <c r="D150" s="9">
        <v>-17.792000000000115</v>
      </c>
    </row>
    <row r="151" spans="1:4" x14ac:dyDescent="0.25">
      <c r="A151" s="2">
        <v>41945</v>
      </c>
      <c r="B151" s="9">
        <v>83.780000000000058</v>
      </c>
      <c r="C151" s="9">
        <v>97.01</v>
      </c>
      <c r="D151" s="9">
        <v>13.229999999999947</v>
      </c>
    </row>
    <row r="152" spans="1:4" x14ac:dyDescent="0.25">
      <c r="A152" s="2">
        <v>41952</v>
      </c>
      <c r="B152" s="9">
        <v>84.601999999999975</v>
      </c>
      <c r="C152" s="9">
        <v>112.34</v>
      </c>
      <c r="D152" s="9">
        <v>27.738000000000028</v>
      </c>
    </row>
    <row r="153" spans="1:4" x14ac:dyDescent="0.25">
      <c r="A153" s="2">
        <v>41959</v>
      </c>
      <c r="B153" s="9">
        <v>96.112000000000066</v>
      </c>
      <c r="C153" s="9">
        <v>110.52</v>
      </c>
      <c r="D153" s="9">
        <v>14.40799999999993</v>
      </c>
    </row>
    <row r="154" spans="1:4" x14ac:dyDescent="0.25">
      <c r="A154" s="2">
        <v>41966</v>
      </c>
      <c r="B154" s="9">
        <v>65.874000000000024</v>
      </c>
      <c r="C154" s="9">
        <v>89.9</v>
      </c>
      <c r="D154" s="9">
        <v>24.025999999999982</v>
      </c>
    </row>
    <row r="155" spans="1:4" x14ac:dyDescent="0.25">
      <c r="A155" s="2">
        <v>41973</v>
      </c>
      <c r="B155" s="9">
        <v>72.232000000000085</v>
      </c>
      <c r="C155" s="9">
        <v>79.89</v>
      </c>
      <c r="D155" s="9">
        <v>7.657999999999916</v>
      </c>
    </row>
    <row r="156" spans="1:4" x14ac:dyDescent="0.25">
      <c r="A156" s="2">
        <v>41980</v>
      </c>
      <c r="B156" s="9">
        <v>76.534000000000034</v>
      </c>
      <c r="C156" s="9">
        <v>99.88</v>
      </c>
      <c r="D156" s="9">
        <v>23.345999999999961</v>
      </c>
    </row>
    <row r="157" spans="1:4" x14ac:dyDescent="0.25">
      <c r="A157" s="2">
        <v>41987</v>
      </c>
      <c r="B157" s="9">
        <v>65.100000000000051</v>
      </c>
      <c r="C157" s="9">
        <v>66.75</v>
      </c>
      <c r="D157" s="9">
        <v>1.6499999999999488</v>
      </c>
    </row>
    <row r="158" spans="1:4" x14ac:dyDescent="0.25">
      <c r="A158" s="2">
        <v>41994</v>
      </c>
      <c r="B158" s="9">
        <v>84.734000000000052</v>
      </c>
      <c r="C158" s="9">
        <v>88.54</v>
      </c>
      <c r="D158" s="9">
        <v>3.8059999999999548</v>
      </c>
    </row>
    <row r="159" spans="1:4" x14ac:dyDescent="0.25">
      <c r="A159" s="2">
        <v>42001</v>
      </c>
      <c r="B159" s="9">
        <v>91.052000000000049</v>
      </c>
      <c r="C159" s="9">
        <v>77.849999999999994</v>
      </c>
      <c r="D159" s="9">
        <v>-13.202000000000055</v>
      </c>
    </row>
    <row r="160" spans="1:4" x14ac:dyDescent="0.25">
      <c r="A160" s="2">
        <v>42008</v>
      </c>
      <c r="B160" s="9">
        <v>88.182000000000443</v>
      </c>
      <c r="C160" s="9">
        <v>67.260000000000005</v>
      </c>
      <c r="D160" s="9">
        <v>-20.922000000000438</v>
      </c>
    </row>
    <row r="161" spans="1:4" x14ac:dyDescent="0.25">
      <c r="A161" s="2">
        <v>42015</v>
      </c>
      <c r="B161" s="9">
        <v>75.294000000000153</v>
      </c>
      <c r="C161" s="9">
        <v>72.38</v>
      </c>
      <c r="D161" s="9">
        <v>-2.9140000000001578</v>
      </c>
    </row>
    <row r="162" spans="1:4" x14ac:dyDescent="0.25">
      <c r="A162" s="2">
        <v>42022</v>
      </c>
      <c r="B162" s="9">
        <v>68.858000000000104</v>
      </c>
      <c r="C162" s="9">
        <v>68.709999999999994</v>
      </c>
      <c r="D162" s="9">
        <v>-0.14800000000010982</v>
      </c>
    </row>
    <row r="163" spans="1:4" x14ac:dyDescent="0.25">
      <c r="A163" s="2">
        <v>42029</v>
      </c>
      <c r="B163" s="9">
        <v>77.603999999999928</v>
      </c>
      <c r="C163" s="9">
        <v>57.62</v>
      </c>
      <c r="D163" s="9">
        <v>-19.983999999999931</v>
      </c>
    </row>
    <row r="164" spans="1:4" x14ac:dyDescent="0.25">
      <c r="A164" s="2">
        <v>42036</v>
      </c>
      <c r="B164" s="9">
        <v>67.977999999999852</v>
      </c>
      <c r="C164" s="9">
        <v>67.459999999999994</v>
      </c>
      <c r="D164" s="9">
        <v>-0.51799999999985857</v>
      </c>
    </row>
    <row r="165" spans="1:4" x14ac:dyDescent="0.25">
      <c r="A165" s="2">
        <v>42043</v>
      </c>
      <c r="B165" s="9">
        <v>69.727999999999639</v>
      </c>
      <c r="C165" s="9">
        <v>59.2</v>
      </c>
      <c r="D165" s="9">
        <v>-10.527999999999636</v>
      </c>
    </row>
    <row r="166" spans="1:4" x14ac:dyDescent="0.25">
      <c r="A166" s="2">
        <v>42050</v>
      </c>
      <c r="B166" s="9">
        <v>70.77600000000038</v>
      </c>
      <c r="C166" s="9">
        <v>54.3</v>
      </c>
      <c r="D166" s="9">
        <v>-16.476000000000383</v>
      </c>
    </row>
    <row r="167" spans="1:4" x14ac:dyDescent="0.25">
      <c r="A167" s="2">
        <v>42057</v>
      </c>
      <c r="B167" s="9">
        <v>78.601999999999677</v>
      </c>
      <c r="C167" s="9">
        <v>59.72</v>
      </c>
      <c r="D167" s="9">
        <v>-18.881999999999678</v>
      </c>
    </row>
    <row r="168" spans="1:4" x14ac:dyDescent="0.25">
      <c r="A168" s="2">
        <v>42064</v>
      </c>
      <c r="B168" s="9">
        <v>101.82000000000015</v>
      </c>
      <c r="C168" s="9">
        <v>171.7</v>
      </c>
      <c r="D168" s="9">
        <v>69.879999999999839</v>
      </c>
    </row>
    <row r="169" spans="1:4" x14ac:dyDescent="0.25">
      <c r="A169" s="2">
        <v>42071</v>
      </c>
      <c r="B169" s="9">
        <v>66.56600000000013</v>
      </c>
      <c r="C169" s="9">
        <v>73.5</v>
      </c>
      <c r="D169" s="9">
        <v>6.9339999999998696</v>
      </c>
    </row>
    <row r="170" spans="1:4" x14ac:dyDescent="0.25">
      <c r="A170" s="2">
        <v>42078</v>
      </c>
      <c r="B170" s="9">
        <v>69.587999999999852</v>
      </c>
      <c r="C170" s="9">
        <v>74.3</v>
      </c>
      <c r="D170" s="9">
        <v>4.7120000000001454</v>
      </c>
    </row>
    <row r="171" spans="1:4" x14ac:dyDescent="0.25">
      <c r="A171" s="2">
        <v>42085</v>
      </c>
      <c r="B171" s="9">
        <v>94.274000000000157</v>
      </c>
      <c r="C171" s="9">
        <v>67.739999999999995</v>
      </c>
      <c r="D171" s="9">
        <v>-26.534000000000162</v>
      </c>
    </row>
    <row r="172" spans="1:4" x14ac:dyDescent="0.25">
      <c r="A172" s="2">
        <v>42092</v>
      </c>
      <c r="B172" s="9">
        <v>63.302000000000277</v>
      </c>
      <c r="C172" s="9">
        <v>51.72</v>
      </c>
      <c r="D172" s="9">
        <v>-11.582000000000278</v>
      </c>
    </row>
    <row r="173" spans="1:4" x14ac:dyDescent="0.25">
      <c r="A173" s="2">
        <v>42099</v>
      </c>
      <c r="B173" s="9">
        <v>67.374000000000294</v>
      </c>
      <c r="C173" s="9">
        <v>63.25</v>
      </c>
      <c r="D173" s="9">
        <v>-4.1240000000002937</v>
      </c>
    </row>
    <row r="174" spans="1:4" x14ac:dyDescent="0.25">
      <c r="A174" s="2">
        <v>42106</v>
      </c>
      <c r="B174" s="9">
        <v>49.76999999999984</v>
      </c>
      <c r="C174" s="9">
        <v>48.67</v>
      </c>
      <c r="D174" s="9">
        <v>-1.099999999999838</v>
      </c>
    </row>
    <row r="175" spans="1:4" x14ac:dyDescent="0.25">
      <c r="A175" s="2">
        <v>42113</v>
      </c>
      <c r="B175" s="9">
        <v>53.140000000000384</v>
      </c>
      <c r="C175" s="9">
        <v>46.99</v>
      </c>
      <c r="D175" s="9">
        <v>-6.1500000000003823</v>
      </c>
    </row>
    <row r="176" spans="1:4" x14ac:dyDescent="0.25">
      <c r="A176" s="2">
        <v>42120</v>
      </c>
      <c r="B176" s="9">
        <v>44.04199999999976</v>
      </c>
      <c r="C176" s="9">
        <v>44.15</v>
      </c>
      <c r="D176" s="9">
        <v>0.10800000000023857</v>
      </c>
    </row>
    <row r="177" spans="1:4" x14ac:dyDescent="0.25">
      <c r="A177" s="2">
        <v>42127</v>
      </c>
      <c r="B177" s="9">
        <v>42.491999999999933</v>
      </c>
      <c r="C177" s="9">
        <v>44.63</v>
      </c>
      <c r="D177" s="9">
        <v>2.1380000000000692</v>
      </c>
    </row>
    <row r="178" spans="1:4" x14ac:dyDescent="0.25">
      <c r="A178" s="2">
        <v>42134</v>
      </c>
      <c r="B178" s="9">
        <v>47.552000000000348</v>
      </c>
      <c r="C178" s="9">
        <v>43.37</v>
      </c>
      <c r="D178" s="9">
        <v>-4.1820000000003503</v>
      </c>
    </row>
    <row r="179" spans="1:4" x14ac:dyDescent="0.25">
      <c r="A179" s="2">
        <v>42141</v>
      </c>
      <c r="B179" s="9">
        <v>45.38799999999965</v>
      </c>
      <c r="C179" s="9">
        <v>50.09</v>
      </c>
      <c r="D179" s="9">
        <v>4.7020000000003535</v>
      </c>
    </row>
    <row r="180" spans="1:4" x14ac:dyDescent="0.25">
      <c r="A180" s="2">
        <v>42148</v>
      </c>
      <c r="B180" s="9">
        <v>52.795999999999935</v>
      </c>
      <c r="C180" s="9">
        <v>55.29</v>
      </c>
      <c r="D180" s="9">
        <v>2.4940000000000637</v>
      </c>
    </row>
    <row r="181" spans="1:4" x14ac:dyDescent="0.25">
      <c r="A181" s="2">
        <v>42155</v>
      </c>
      <c r="B181" s="9">
        <v>47.102000000000061</v>
      </c>
      <c r="C181" s="9">
        <v>57.52</v>
      </c>
      <c r="D181" s="9">
        <v>10.417999999999942</v>
      </c>
    </row>
    <row r="182" spans="1:4" x14ac:dyDescent="0.25">
      <c r="A182" s="2">
        <v>42162</v>
      </c>
      <c r="B182" s="9">
        <v>46.998000000000403</v>
      </c>
      <c r="C182" s="9">
        <v>41.51</v>
      </c>
      <c r="D182" s="9">
        <v>-5.4880000000004046</v>
      </c>
    </row>
    <row r="183" spans="1:4" x14ac:dyDescent="0.25">
      <c r="A183" s="2">
        <v>42169</v>
      </c>
      <c r="B183" s="9">
        <v>40.28599999999976</v>
      </c>
      <c r="C183" s="9">
        <v>42.42</v>
      </c>
      <c r="D183" s="9">
        <v>2.1340000000002419</v>
      </c>
    </row>
    <row r="184" spans="1:4" x14ac:dyDescent="0.25">
      <c r="A184" s="2">
        <v>42176</v>
      </c>
      <c r="B184" s="9">
        <v>38.706000000000387</v>
      </c>
      <c r="C184" s="9">
        <v>41.52</v>
      </c>
      <c r="D184" s="9">
        <v>2.8139999999996164</v>
      </c>
    </row>
    <row r="185" spans="1:4" x14ac:dyDescent="0.25">
      <c r="A185" s="2">
        <v>42183</v>
      </c>
      <c r="B185" s="9">
        <v>89.528000000000191</v>
      </c>
      <c r="C185" s="9">
        <v>43.6</v>
      </c>
      <c r="D185" s="9">
        <v>-45.928000000000189</v>
      </c>
    </row>
    <row r="186" spans="1:4" x14ac:dyDescent="0.25">
      <c r="A186" s="2">
        <v>42190</v>
      </c>
      <c r="B186" s="9">
        <v>82.734000000000037</v>
      </c>
      <c r="C186" s="9">
        <v>46.73</v>
      </c>
      <c r="D186" s="9">
        <v>-36.00400000000004</v>
      </c>
    </row>
    <row r="187" spans="1:4" x14ac:dyDescent="0.25">
      <c r="A187" s="2">
        <v>42197</v>
      </c>
      <c r="B187" s="9">
        <v>31.39999999999975</v>
      </c>
      <c r="C187" s="9">
        <v>46.01</v>
      </c>
      <c r="D187" s="9">
        <v>14.610000000000248</v>
      </c>
    </row>
    <row r="188" spans="1:4" x14ac:dyDescent="0.25">
      <c r="A188" s="2">
        <v>42204</v>
      </c>
      <c r="B188" s="9">
        <v>32.020000000000223</v>
      </c>
      <c r="C188" s="9">
        <v>38.380000000000003</v>
      </c>
      <c r="D188" s="9">
        <v>6.3599999999997792</v>
      </c>
    </row>
    <row r="189" spans="1:4" x14ac:dyDescent="0.25">
      <c r="A189" s="2">
        <v>42211</v>
      </c>
      <c r="B189" s="9">
        <v>33.104000000000184</v>
      </c>
      <c r="C189" s="9">
        <v>38.44</v>
      </c>
      <c r="D189" s="9">
        <v>5.3359999999998138</v>
      </c>
    </row>
    <row r="190" spans="1:4" x14ac:dyDescent="0.25">
      <c r="A190" s="2">
        <v>42218</v>
      </c>
      <c r="B190" s="9">
        <v>36.783999999999736</v>
      </c>
      <c r="C190" s="9">
        <v>50.8</v>
      </c>
      <c r="D190" s="9">
        <v>14.016000000000261</v>
      </c>
    </row>
    <row r="191" spans="1:4" x14ac:dyDescent="0.25">
      <c r="A191" s="2">
        <v>42225</v>
      </c>
      <c r="B191" s="9">
        <v>36.784000000000219</v>
      </c>
      <c r="C191" s="9">
        <v>52.17</v>
      </c>
      <c r="D191" s="9">
        <v>15.385999999999783</v>
      </c>
    </row>
    <row r="192" spans="1:4" x14ac:dyDescent="0.25">
      <c r="A192" s="2">
        <v>42232</v>
      </c>
      <c r="B192" s="9">
        <v>48.842000000000198</v>
      </c>
      <c r="C192" s="9">
        <v>48.28</v>
      </c>
      <c r="D192" s="9">
        <v>-0.56200000000019656</v>
      </c>
    </row>
    <row r="193" spans="1:4" x14ac:dyDescent="0.25">
      <c r="A193" s="2">
        <v>42239</v>
      </c>
      <c r="B193" s="9">
        <v>33.294000000000082</v>
      </c>
      <c r="C193" s="9">
        <v>40.89</v>
      </c>
      <c r="D193" s="9">
        <v>7.5959999999999184</v>
      </c>
    </row>
    <row r="194" spans="1:4" x14ac:dyDescent="0.25">
      <c r="A194" s="2">
        <v>42246</v>
      </c>
      <c r="B194" s="9">
        <v>32.455999999999889</v>
      </c>
      <c r="C194" s="9">
        <v>41.98</v>
      </c>
      <c r="D194" s="9">
        <v>9.5240000000001075</v>
      </c>
    </row>
    <row r="195" spans="1:4" x14ac:dyDescent="0.25">
      <c r="A195" s="2">
        <v>42253</v>
      </c>
      <c r="B195" s="9">
        <v>33.666000000000082</v>
      </c>
      <c r="C195" s="9">
        <v>48.16</v>
      </c>
      <c r="D195" s="9">
        <v>14.493999999999915</v>
      </c>
    </row>
    <row r="196" spans="1:4" x14ac:dyDescent="0.25">
      <c r="A196" s="2">
        <v>42260</v>
      </c>
      <c r="B196" s="9">
        <v>32.846000000000004</v>
      </c>
      <c r="C196" s="9">
        <v>39.44</v>
      </c>
      <c r="D196" s="9">
        <v>6.5939999999999941</v>
      </c>
    </row>
    <row r="197" spans="1:4" x14ac:dyDescent="0.25">
      <c r="A197" s="2">
        <v>42267</v>
      </c>
      <c r="B197" s="9">
        <v>41.1460000000001</v>
      </c>
      <c r="C197" s="9">
        <v>50.18</v>
      </c>
      <c r="D197" s="9">
        <v>9.0339999999998994</v>
      </c>
    </row>
    <row r="198" spans="1:4" x14ac:dyDescent="0.25">
      <c r="A198" s="2">
        <v>42274</v>
      </c>
      <c r="B198" s="9">
        <v>57.903999999999954</v>
      </c>
      <c r="C198" s="9">
        <v>83.1</v>
      </c>
      <c r="D198" s="9">
        <v>25.196000000000041</v>
      </c>
    </row>
    <row r="199" spans="1:4" x14ac:dyDescent="0.25">
      <c r="A199" s="2">
        <v>42281</v>
      </c>
      <c r="B199" s="9">
        <v>66.397999999999982</v>
      </c>
      <c r="C199" s="9">
        <v>92.57</v>
      </c>
      <c r="D199" s="9">
        <v>26.172000000000011</v>
      </c>
    </row>
    <row r="200" spans="1:4" x14ac:dyDescent="0.25">
      <c r="A200" s="2">
        <v>42288</v>
      </c>
      <c r="B200" s="9">
        <v>64.098000000000027</v>
      </c>
      <c r="C200" s="9">
        <v>99.71</v>
      </c>
      <c r="D200" s="9">
        <v>35.611999999999966</v>
      </c>
    </row>
    <row r="201" spans="1:4" x14ac:dyDescent="0.25">
      <c r="A201" s="2">
        <v>42295</v>
      </c>
      <c r="B201" s="9">
        <v>73.822000000000017</v>
      </c>
      <c r="C201" s="9">
        <v>108.59</v>
      </c>
      <c r="D201" s="9">
        <v>34.767999999999986</v>
      </c>
    </row>
    <row r="202" spans="1:4" x14ac:dyDescent="0.25">
      <c r="A202" s="2">
        <v>42302</v>
      </c>
      <c r="B202" s="9">
        <v>86.722000000000122</v>
      </c>
      <c r="C202" s="9">
        <v>166.03</v>
      </c>
      <c r="D202" s="9">
        <v>79.307999999999879</v>
      </c>
    </row>
    <row r="203" spans="1:4" x14ac:dyDescent="0.25">
      <c r="A203" s="2">
        <v>42309</v>
      </c>
      <c r="B203" s="9">
        <v>83.780000000000058</v>
      </c>
      <c r="C203" s="9">
        <v>64.55</v>
      </c>
      <c r="D203" s="9">
        <v>-19.230000000000061</v>
      </c>
    </row>
    <row r="204" spans="1:4" x14ac:dyDescent="0.25">
      <c r="A204" s="2">
        <v>42316</v>
      </c>
      <c r="B204" s="9">
        <v>84.601999999999975</v>
      </c>
      <c r="C204" s="9">
        <v>114.97</v>
      </c>
      <c r="D204" s="9">
        <v>30.368000000000023</v>
      </c>
    </row>
    <row r="205" spans="1:4" x14ac:dyDescent="0.25">
      <c r="A205" s="2">
        <v>42323</v>
      </c>
      <c r="B205" s="9">
        <v>96.112000000000066</v>
      </c>
      <c r="C205" s="9">
        <v>64.099999999999994</v>
      </c>
      <c r="D205" s="9">
        <v>-32.012000000000072</v>
      </c>
    </row>
    <row r="206" spans="1:4" x14ac:dyDescent="0.25">
      <c r="A206" s="2">
        <v>42330</v>
      </c>
      <c r="B206" s="9">
        <v>65.874000000000024</v>
      </c>
      <c r="C206" s="9">
        <v>77.97</v>
      </c>
      <c r="D206" s="9">
        <v>12.095999999999975</v>
      </c>
    </row>
    <row r="207" spans="1:4" x14ac:dyDescent="0.25">
      <c r="A207" s="2">
        <v>42337</v>
      </c>
      <c r="B207" s="9">
        <v>72.232000000000085</v>
      </c>
      <c r="C207" s="9">
        <v>80.19</v>
      </c>
      <c r="D207" s="9">
        <v>7.9579999999999131</v>
      </c>
    </row>
    <row r="208" spans="1:4" x14ac:dyDescent="0.25">
      <c r="A208" s="2">
        <v>42344</v>
      </c>
      <c r="B208" s="9">
        <v>76.534000000000034</v>
      </c>
      <c r="C208" s="9">
        <v>87.49</v>
      </c>
      <c r="D208" s="9">
        <v>10.95599999999996</v>
      </c>
    </row>
    <row r="209" spans="1:4" x14ac:dyDescent="0.25">
      <c r="A209" s="2">
        <v>42351</v>
      </c>
      <c r="B209" s="9">
        <v>65.100000000000051</v>
      </c>
      <c r="C209" s="9">
        <v>79.319999999999993</v>
      </c>
      <c r="D209" s="9">
        <v>14.219999999999942</v>
      </c>
    </row>
    <row r="210" spans="1:4" x14ac:dyDescent="0.25">
      <c r="A210" s="2">
        <v>42358</v>
      </c>
      <c r="B210" s="9">
        <v>84.734000000000052</v>
      </c>
      <c r="C210" s="9">
        <v>92.36</v>
      </c>
      <c r="D210" s="9">
        <v>7.6259999999999479</v>
      </c>
    </row>
    <row r="211" spans="1:4" x14ac:dyDescent="0.25">
      <c r="A211" s="2">
        <v>42365</v>
      </c>
      <c r="B211" s="9">
        <v>91.052000000000049</v>
      </c>
      <c r="C211" s="9">
        <v>82.94</v>
      </c>
      <c r="D211" s="9">
        <v>-8.1120000000000516</v>
      </c>
    </row>
    <row r="212" spans="1:4" x14ac:dyDescent="0.25">
      <c r="A212" s="2">
        <v>42372</v>
      </c>
      <c r="B212" s="9">
        <v>88.182000000000443</v>
      </c>
      <c r="C212" s="9">
        <v>135.07</v>
      </c>
      <c r="D212" s="9">
        <v>46.88799999999955</v>
      </c>
    </row>
    <row r="213" spans="1:4" x14ac:dyDescent="0.25">
      <c r="A213" s="2">
        <v>42379</v>
      </c>
      <c r="B213" s="9">
        <v>75.294000000000153</v>
      </c>
      <c r="C213" s="9">
        <v>103.83</v>
      </c>
      <c r="D213" s="9">
        <v>28.535999999999845</v>
      </c>
    </row>
    <row r="214" spans="1:4" x14ac:dyDescent="0.25">
      <c r="A214" s="2">
        <v>42386</v>
      </c>
      <c r="B214" s="9">
        <v>68.858000000000104</v>
      </c>
      <c r="C214" s="9">
        <v>69.069999999999993</v>
      </c>
      <c r="D214" s="9">
        <v>0.21199999999988961</v>
      </c>
    </row>
    <row r="215" spans="1:4" x14ac:dyDescent="0.25">
      <c r="A215" s="2">
        <v>42393</v>
      </c>
      <c r="B215" s="9">
        <v>77.603999999999928</v>
      </c>
      <c r="C215" s="9">
        <v>119.59</v>
      </c>
      <c r="D215" s="9">
        <v>41.986000000000075</v>
      </c>
    </row>
    <row r="216" spans="1:4" x14ac:dyDescent="0.25">
      <c r="A216" s="2">
        <v>42400</v>
      </c>
      <c r="B216" s="9">
        <v>67.977999999999852</v>
      </c>
      <c r="C216" s="9">
        <v>65.510000000000005</v>
      </c>
      <c r="D216" s="9">
        <v>-2.4679999999998472</v>
      </c>
    </row>
    <row r="217" spans="1:4" x14ac:dyDescent="0.25">
      <c r="A217" s="2">
        <v>42407</v>
      </c>
      <c r="B217" s="9">
        <v>69.727999999999639</v>
      </c>
      <c r="C217" s="9">
        <v>63.99</v>
      </c>
      <c r="D217" s="9">
        <v>-5.7379999999996372</v>
      </c>
    </row>
    <row r="218" spans="1:4" x14ac:dyDescent="0.25">
      <c r="A218" s="2">
        <v>42414</v>
      </c>
      <c r="B218" s="9">
        <v>70.77600000000038</v>
      </c>
      <c r="C218" s="9">
        <v>50.03</v>
      </c>
      <c r="D218" s="9">
        <v>-20.746000000000379</v>
      </c>
    </row>
    <row r="219" spans="1:4" x14ac:dyDescent="0.25">
      <c r="A219" s="2">
        <v>42421</v>
      </c>
      <c r="B219" s="9">
        <v>78.601999999999677</v>
      </c>
      <c r="C219" s="9">
        <v>82.86</v>
      </c>
      <c r="D219" s="9">
        <v>4.2580000000003224</v>
      </c>
    </row>
    <row r="220" spans="1:4" x14ac:dyDescent="0.25">
      <c r="A220" s="2">
        <v>42428</v>
      </c>
      <c r="B220" s="9">
        <v>101.82000000000015</v>
      </c>
      <c r="C220" s="9">
        <v>82.4</v>
      </c>
      <c r="D220" s="9">
        <v>-19.420000000000144</v>
      </c>
    </row>
    <row r="221" spans="1:4" x14ac:dyDescent="0.25">
      <c r="A221" s="2">
        <v>42435</v>
      </c>
      <c r="B221" s="9">
        <v>66.56600000000013</v>
      </c>
      <c r="C221" s="9">
        <v>47.26</v>
      </c>
      <c r="D221" s="9">
        <v>-19.306000000000132</v>
      </c>
    </row>
    <row r="222" spans="1:4" x14ac:dyDescent="0.25">
      <c r="A222" s="2">
        <v>42442</v>
      </c>
      <c r="B222" s="9">
        <v>69.587999999999852</v>
      </c>
      <c r="C222" s="9">
        <v>47.97</v>
      </c>
      <c r="D222" s="9">
        <v>-21.617999999999853</v>
      </c>
    </row>
    <row r="223" spans="1:4" x14ac:dyDescent="0.25">
      <c r="A223" s="2">
        <v>42449</v>
      </c>
      <c r="B223" s="9">
        <v>94.274000000000157</v>
      </c>
      <c r="C223" s="9">
        <v>96.28</v>
      </c>
      <c r="D223" s="9">
        <v>2.0059999999998439</v>
      </c>
    </row>
    <row r="224" spans="1:4" x14ac:dyDescent="0.25">
      <c r="A224" s="2">
        <v>42456</v>
      </c>
      <c r="B224" s="9">
        <v>63.302000000000277</v>
      </c>
      <c r="C224" s="9">
        <v>46.41</v>
      </c>
      <c r="D224" s="9">
        <v>-16.89200000000028</v>
      </c>
    </row>
    <row r="225" spans="1:4" x14ac:dyDescent="0.25">
      <c r="A225" s="2">
        <v>42463</v>
      </c>
      <c r="B225" s="9">
        <v>67.374000000000294</v>
      </c>
      <c r="C225" s="9">
        <v>33.29</v>
      </c>
      <c r="D225" s="9">
        <v>-34.084000000000295</v>
      </c>
    </row>
    <row r="226" spans="1:4" x14ac:dyDescent="0.25">
      <c r="A226" s="2">
        <v>42470</v>
      </c>
      <c r="B226" s="9">
        <v>49.76999999999984</v>
      </c>
      <c r="C226" s="9">
        <v>40.619999999999997</v>
      </c>
      <c r="D226" s="9">
        <v>-9.1499999999998423</v>
      </c>
    </row>
    <row r="227" spans="1:4" x14ac:dyDescent="0.25">
      <c r="A227" s="2">
        <v>42477</v>
      </c>
      <c r="B227" s="9">
        <v>53.140000000000384</v>
      </c>
      <c r="C227" s="9">
        <v>32.229999999999997</v>
      </c>
      <c r="D227" s="9">
        <v>-20.910000000000387</v>
      </c>
    </row>
    <row r="228" spans="1:4" x14ac:dyDescent="0.25">
      <c r="A228" s="2">
        <v>42484</v>
      </c>
      <c r="B228" s="9">
        <v>44.04199999999976</v>
      </c>
      <c r="C228" s="9">
        <v>30.26</v>
      </c>
      <c r="D228" s="9">
        <v>-13.781999999999758</v>
      </c>
    </row>
    <row r="229" spans="1:4" x14ac:dyDescent="0.25">
      <c r="A229" s="2">
        <v>42491</v>
      </c>
      <c r="B229" s="9">
        <v>42.491999999999933</v>
      </c>
      <c r="C229" s="9">
        <v>29.56</v>
      </c>
      <c r="D229" s="9">
        <v>-12.931999999999935</v>
      </c>
    </row>
    <row r="230" spans="1:4" x14ac:dyDescent="0.25">
      <c r="A230" s="2">
        <v>42498</v>
      </c>
      <c r="B230" s="9">
        <v>47.552000000000348</v>
      </c>
      <c r="C230" s="9">
        <v>33.5</v>
      </c>
      <c r="D230" s="9">
        <v>-14.052000000000348</v>
      </c>
    </row>
    <row r="231" spans="1:4" x14ac:dyDescent="0.25">
      <c r="A231" s="2">
        <v>42505</v>
      </c>
      <c r="B231" s="9">
        <v>45.38799999999965</v>
      </c>
      <c r="C231" s="9">
        <v>32.93</v>
      </c>
      <c r="D231" s="9">
        <v>-12.45799999999965</v>
      </c>
    </row>
    <row r="232" spans="1:4" x14ac:dyDescent="0.25">
      <c r="A232" s="2">
        <v>42512</v>
      </c>
      <c r="B232" s="9">
        <v>52.795999999999935</v>
      </c>
      <c r="C232" s="9">
        <v>41.41</v>
      </c>
      <c r="D232" s="9">
        <v>-11.385999999999939</v>
      </c>
    </row>
    <row r="233" spans="1:4" x14ac:dyDescent="0.25">
      <c r="A233" s="2">
        <v>42519</v>
      </c>
      <c r="B233" s="9">
        <v>47.102000000000061</v>
      </c>
      <c r="C233" s="9">
        <v>49.19</v>
      </c>
      <c r="D233" s="9">
        <v>2.087999999999937</v>
      </c>
    </row>
    <row r="234" spans="1:4" x14ac:dyDescent="0.25">
      <c r="A234" s="2">
        <v>42526</v>
      </c>
      <c r="B234" s="9">
        <v>46.998000000000403</v>
      </c>
      <c r="C234" s="9">
        <v>28.19</v>
      </c>
      <c r="D234" s="9">
        <v>-18.808000000000401</v>
      </c>
    </row>
    <row r="235" spans="1:4" x14ac:dyDescent="0.25">
      <c r="A235" s="2">
        <v>42533</v>
      </c>
      <c r="B235" s="9">
        <v>40.28599999999976</v>
      </c>
      <c r="C235" s="9">
        <v>27.19</v>
      </c>
      <c r="D235" s="9">
        <v>-13.095999999999759</v>
      </c>
    </row>
    <row r="236" spans="1:4" x14ac:dyDescent="0.25">
      <c r="A236" s="2">
        <v>42540</v>
      </c>
      <c r="B236" s="9">
        <v>38.706000000000387</v>
      </c>
      <c r="C236" s="9">
        <v>27.74</v>
      </c>
      <c r="D236" s="9">
        <v>-10.966000000000388</v>
      </c>
    </row>
    <row r="237" spans="1:4" x14ac:dyDescent="0.25">
      <c r="A237" s="2">
        <v>42547</v>
      </c>
      <c r="B237" s="9">
        <v>89.528000000000191</v>
      </c>
      <c r="C237" s="9">
        <v>277.66000000000003</v>
      </c>
      <c r="D237" s="9">
        <v>188.13199999999983</v>
      </c>
    </row>
    <row r="238" spans="1:4" x14ac:dyDescent="0.25">
      <c r="A238" s="2">
        <v>42554</v>
      </c>
      <c r="B238" s="9">
        <v>82.734000000000037</v>
      </c>
      <c r="C238" s="9">
        <v>257.89999999999998</v>
      </c>
      <c r="D238" s="9">
        <v>175.16599999999994</v>
      </c>
    </row>
    <row r="239" spans="1:4" x14ac:dyDescent="0.25">
      <c r="A239" s="2">
        <v>42561</v>
      </c>
      <c r="B239" s="9">
        <v>31.39999999999975</v>
      </c>
      <c r="C239" s="9">
        <v>23.1</v>
      </c>
      <c r="D239" s="9">
        <v>-8.2999999999997485</v>
      </c>
    </row>
    <row r="240" spans="1:4" x14ac:dyDescent="0.25">
      <c r="A240" s="2">
        <v>42568</v>
      </c>
      <c r="B240" s="9">
        <v>32.020000000000223</v>
      </c>
      <c r="C240" s="9">
        <v>22.8</v>
      </c>
      <c r="D240" s="9">
        <v>-9.2200000000002227</v>
      </c>
    </row>
    <row r="241" spans="1:4" x14ac:dyDescent="0.25">
      <c r="A241" s="2">
        <v>42575</v>
      </c>
      <c r="B241" s="9">
        <v>33.104000000000184</v>
      </c>
      <c r="C241" s="9">
        <v>31.29</v>
      </c>
      <c r="D241" s="9">
        <v>-1.8140000000001848</v>
      </c>
    </row>
    <row r="242" spans="1:4" x14ac:dyDescent="0.25">
      <c r="A242" s="2">
        <v>42582</v>
      </c>
      <c r="B242" s="9">
        <v>36.783999999999736</v>
      </c>
      <c r="C242" s="9">
        <v>24.89</v>
      </c>
      <c r="D242" s="9">
        <v>-11.893999999999735</v>
      </c>
    </row>
    <row r="243" spans="1:4" x14ac:dyDescent="0.25">
      <c r="A243" s="2">
        <v>42589</v>
      </c>
      <c r="B243" s="9">
        <v>36.784000000000219</v>
      </c>
      <c r="C243" s="9">
        <v>15.95</v>
      </c>
      <c r="D243" s="9">
        <v>-20.83400000000022</v>
      </c>
    </row>
    <row r="244" spans="1:4" x14ac:dyDescent="0.25">
      <c r="A244" s="2">
        <v>42596</v>
      </c>
      <c r="B244" s="9">
        <v>48.842000000000198</v>
      </c>
      <c r="C244" s="9">
        <v>84.05</v>
      </c>
      <c r="D244" s="9">
        <v>35.207999999999799</v>
      </c>
    </row>
    <row r="245" spans="1:4" x14ac:dyDescent="0.25">
      <c r="A245" s="2">
        <v>42603</v>
      </c>
      <c r="B245" s="9">
        <v>33.294000000000082</v>
      </c>
      <c r="C245" s="9">
        <v>26.14</v>
      </c>
      <c r="D245" s="9">
        <v>-7.1540000000000816</v>
      </c>
    </row>
    <row r="246" spans="1:4" x14ac:dyDescent="0.25">
      <c r="A246" s="2">
        <v>42610</v>
      </c>
      <c r="B246" s="9">
        <v>32.455999999999889</v>
      </c>
      <c r="C246" s="9">
        <v>16.21</v>
      </c>
      <c r="D246" s="9">
        <v>-16.245999999999889</v>
      </c>
    </row>
    <row r="247" spans="1:4" x14ac:dyDescent="0.25">
      <c r="A247" s="2">
        <v>42617</v>
      </c>
      <c r="B247" s="9">
        <v>33.666000000000082</v>
      </c>
      <c r="C247" s="9">
        <v>24.63</v>
      </c>
      <c r="D247" s="9">
        <v>-9.0360000000000831</v>
      </c>
    </row>
    <row r="248" spans="1:4" x14ac:dyDescent="0.25">
      <c r="A248" s="2">
        <v>42624</v>
      </c>
      <c r="B248" s="9">
        <v>32.846000000000004</v>
      </c>
      <c r="C248" s="9">
        <v>23.48</v>
      </c>
      <c r="D248" s="9">
        <v>-9.3660000000000032</v>
      </c>
    </row>
    <row r="249" spans="1:4" x14ac:dyDescent="0.25">
      <c r="A249" s="2">
        <v>42631</v>
      </c>
      <c r="B249" s="9">
        <v>41.1460000000001</v>
      </c>
      <c r="C249" s="9">
        <v>16.760000000000002</v>
      </c>
      <c r="D249" s="9">
        <v>-24.386000000000099</v>
      </c>
    </row>
    <row r="250" spans="1:4" x14ac:dyDescent="0.25">
      <c r="A250" s="2">
        <v>42638</v>
      </c>
      <c r="B250" s="9">
        <v>57.903999999999954</v>
      </c>
      <c r="C250" s="9">
        <v>30.69</v>
      </c>
      <c r="D250" s="9">
        <v>-27.213999999999952</v>
      </c>
    </row>
    <row r="251" spans="1:4" x14ac:dyDescent="0.25">
      <c r="A251" s="2">
        <v>42645</v>
      </c>
      <c r="B251" s="9">
        <v>66.397999999999982</v>
      </c>
      <c r="C251" s="9">
        <v>30.89</v>
      </c>
      <c r="D251" s="9">
        <v>-35.507999999999981</v>
      </c>
    </row>
    <row r="252" spans="1:4" x14ac:dyDescent="0.25">
      <c r="A252" s="2">
        <v>42652</v>
      </c>
      <c r="B252" s="9">
        <v>64.098000000000027</v>
      </c>
      <c r="C252" s="9">
        <v>57.61</v>
      </c>
      <c r="D252" s="9">
        <v>-6.488000000000028</v>
      </c>
    </row>
    <row r="253" spans="1:4" x14ac:dyDescent="0.25">
      <c r="A253" s="2">
        <v>42659</v>
      </c>
      <c r="B253" s="9">
        <v>73.822000000000017</v>
      </c>
      <c r="C253" s="9">
        <v>72.83</v>
      </c>
      <c r="D253" s="9">
        <v>-0.99200000000001864</v>
      </c>
    </row>
    <row r="254" spans="1:4" x14ac:dyDescent="0.25">
      <c r="A254" s="2">
        <v>42666</v>
      </c>
      <c r="B254" s="9">
        <v>86.722000000000122</v>
      </c>
      <c r="C254" s="9">
        <v>89</v>
      </c>
      <c r="D254" s="9">
        <v>2.2779999999998779</v>
      </c>
    </row>
    <row r="255" spans="1:4" x14ac:dyDescent="0.25">
      <c r="A255" s="2">
        <v>42673</v>
      </c>
      <c r="B255" s="9">
        <v>83.780000000000058</v>
      </c>
      <c r="C255" s="9">
        <v>139.41</v>
      </c>
      <c r="D255" s="9">
        <v>55.629999999999939</v>
      </c>
    </row>
    <row r="256" spans="1:4" x14ac:dyDescent="0.25">
      <c r="A256" s="2">
        <v>42680</v>
      </c>
      <c r="B256" s="9">
        <v>84.601999999999975</v>
      </c>
      <c r="C256" s="9">
        <v>53.78</v>
      </c>
      <c r="D256" s="9">
        <v>-30.821999999999974</v>
      </c>
    </row>
    <row r="257" spans="1:4" x14ac:dyDescent="0.25">
      <c r="A257" s="2">
        <v>42687</v>
      </c>
      <c r="B257" s="9">
        <v>96.112000000000066</v>
      </c>
      <c r="C257" s="9">
        <v>71.52</v>
      </c>
      <c r="D257" s="9">
        <v>-24.59200000000007</v>
      </c>
    </row>
    <row r="258" spans="1:4" x14ac:dyDescent="0.25">
      <c r="A258" s="2">
        <v>42694</v>
      </c>
      <c r="B258" s="9">
        <v>65.874000000000024</v>
      </c>
      <c r="C258" s="9">
        <v>30.48</v>
      </c>
      <c r="D258" s="9">
        <v>-35.39400000000002</v>
      </c>
    </row>
    <row r="259" spans="1:4" x14ac:dyDescent="0.25">
      <c r="A259" s="2">
        <v>42701</v>
      </c>
      <c r="B259" s="9">
        <v>72.232000000000085</v>
      </c>
      <c r="C259" s="9">
        <v>65.790000000000006</v>
      </c>
      <c r="D259" s="9">
        <v>-6.4420000000000783</v>
      </c>
    </row>
    <row r="260" spans="1:4" x14ac:dyDescent="0.25">
      <c r="A260" s="2">
        <v>42708</v>
      </c>
      <c r="B260" s="9">
        <v>76.534000000000034</v>
      </c>
      <c r="C260" s="9">
        <v>47.4</v>
      </c>
      <c r="D260" s="9">
        <v>-29.134000000000036</v>
      </c>
    </row>
    <row r="261" spans="1:4" x14ac:dyDescent="0.25">
      <c r="A261" s="2">
        <v>42715</v>
      </c>
      <c r="B261" s="9">
        <v>65.100000000000051</v>
      </c>
      <c r="C261" s="9">
        <v>40.51</v>
      </c>
      <c r="D261" s="9">
        <v>-24.590000000000053</v>
      </c>
    </row>
    <row r="262" spans="1:4" x14ac:dyDescent="0.25">
      <c r="A262" s="2">
        <v>42722</v>
      </c>
      <c r="B262" s="9">
        <v>84.734000000000052</v>
      </c>
      <c r="C262" s="9">
        <v>99.11</v>
      </c>
      <c r="D262" s="9">
        <v>14.375999999999948</v>
      </c>
    </row>
    <row r="263" spans="1:4" x14ac:dyDescent="0.25">
      <c r="A263" s="2">
        <v>42729</v>
      </c>
      <c r="B263" s="9">
        <v>91.052000000000049</v>
      </c>
      <c r="C263" s="9">
        <v>132.12</v>
      </c>
      <c r="D263" s="9">
        <v>41.067999999999955</v>
      </c>
    </row>
  </sheetData>
  <mergeCells count="4">
    <mergeCell ref="B1:B2"/>
    <mergeCell ref="C1:C2"/>
    <mergeCell ref="D1:D2"/>
    <mergeCell ref="A1:A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278"/>
  <sheetViews>
    <sheetView showGridLines="0" topLeftCell="A14" workbookViewId="0">
      <selection activeCell="B14" sqref="B14:D276"/>
    </sheetView>
  </sheetViews>
  <sheetFormatPr defaultRowHeight="15" x14ac:dyDescent="0.25"/>
  <cols>
    <col min="17" max="17" width="12.7109375" bestFit="1" customWidth="1"/>
  </cols>
  <sheetData>
    <row r="1" spans="2:62" ht="18.75" x14ac:dyDescent="0.3">
      <c r="B1" s="8" t="s">
        <v>101</v>
      </c>
      <c r="O1" t="s">
        <v>159</v>
      </c>
    </row>
    <row r="3" spans="2:62" ht="15.75" x14ac:dyDescent="0.25">
      <c r="B3" s="44" t="s">
        <v>59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6"/>
      <c r="Q3" s="44" t="s">
        <v>60</v>
      </c>
      <c r="R3" s="45"/>
      <c r="S3" s="45"/>
      <c r="T3" s="46"/>
    </row>
    <row r="4" spans="2:62" x14ac:dyDescent="0.25">
      <c r="B4" s="47" t="s">
        <v>163</v>
      </c>
      <c r="C4" s="40"/>
      <c r="D4" s="47" t="s">
        <v>94</v>
      </c>
      <c r="E4" s="59"/>
      <c r="F4" s="40"/>
      <c r="G4" s="47" t="s">
        <v>95</v>
      </c>
      <c r="H4" s="40"/>
      <c r="I4" s="47" t="s">
        <v>96</v>
      </c>
      <c r="J4" s="40"/>
      <c r="K4" s="47" t="s">
        <v>97</v>
      </c>
      <c r="L4" s="40"/>
      <c r="M4" s="47" t="s">
        <v>99</v>
      </c>
      <c r="N4" s="40"/>
      <c r="Q4" s="12" t="s">
        <v>83</v>
      </c>
      <c r="R4" s="12" t="s">
        <v>84</v>
      </c>
      <c r="S4" s="12" t="s">
        <v>62</v>
      </c>
      <c r="T4" s="12" t="s">
        <v>63</v>
      </c>
    </row>
    <row r="5" spans="2:62" x14ac:dyDescent="0.25">
      <c r="Q5" s="9">
        <v>17</v>
      </c>
      <c r="R5" s="9">
        <v>16</v>
      </c>
      <c r="S5" s="9">
        <v>15</v>
      </c>
      <c r="T5" s="9">
        <v>48</v>
      </c>
    </row>
    <row r="10" spans="2:62" x14ac:dyDescent="0.25">
      <c r="B10" s="11" t="s">
        <v>65</v>
      </c>
      <c r="C10" s="38" t="s">
        <v>66</v>
      </c>
      <c r="D10" s="39"/>
      <c r="E10" s="39"/>
      <c r="F10" s="39"/>
      <c r="G10" s="40"/>
    </row>
    <row r="11" spans="2:62" x14ac:dyDescent="0.25">
      <c r="B11" s="11" t="s">
        <v>67</v>
      </c>
      <c r="C11" s="38" t="s">
        <v>64</v>
      </c>
      <c r="D11" s="39"/>
      <c r="E11" s="39"/>
      <c r="F11" s="39"/>
      <c r="G11" s="40"/>
    </row>
    <row r="12" spans="2:62" x14ac:dyDescent="0.25">
      <c r="B12" s="11" t="s">
        <v>68</v>
      </c>
      <c r="C12" s="38" t="s">
        <v>69</v>
      </c>
      <c r="D12" s="39"/>
      <c r="E12" s="39"/>
      <c r="F12" s="39"/>
      <c r="G12" s="40"/>
    </row>
    <row r="14" spans="2:62" ht="25.5" customHeight="1" x14ac:dyDescent="0.25">
      <c r="B14" s="55" t="s">
        <v>87</v>
      </c>
      <c r="C14" s="55" t="s">
        <v>88</v>
      </c>
      <c r="D14" s="57" t="s">
        <v>89</v>
      </c>
      <c r="E14" s="57" t="s">
        <v>158</v>
      </c>
      <c r="F14" s="50" t="s">
        <v>90</v>
      </c>
      <c r="G14" s="52"/>
      <c r="H14" s="50" t="s">
        <v>91</v>
      </c>
      <c r="I14" s="52"/>
      <c r="K14" s="57" t="s">
        <v>4</v>
      </c>
      <c r="L14" s="57" t="s">
        <v>5</v>
      </c>
      <c r="M14" s="57" t="s">
        <v>6</v>
      </c>
      <c r="N14" s="57" t="s">
        <v>7</v>
      </c>
      <c r="O14" s="57" t="s">
        <v>8</v>
      </c>
      <c r="P14" s="57" t="s">
        <v>9</v>
      </c>
      <c r="Q14" s="57" t="s">
        <v>10</v>
      </c>
      <c r="R14" s="57" t="s">
        <v>11</v>
      </c>
      <c r="S14" s="57" t="s">
        <v>12</v>
      </c>
      <c r="T14" s="57" t="s">
        <v>13</v>
      </c>
      <c r="U14" s="57" t="s">
        <v>14</v>
      </c>
      <c r="V14" s="57" t="s">
        <v>15</v>
      </c>
      <c r="W14" s="57" t="s">
        <v>16</v>
      </c>
      <c r="X14" s="57" t="s">
        <v>17</v>
      </c>
      <c r="Y14" s="57" t="s">
        <v>18</v>
      </c>
      <c r="Z14" s="57" t="s">
        <v>19</v>
      </c>
      <c r="AA14" s="57" t="s">
        <v>20</v>
      </c>
      <c r="AB14" s="57" t="s">
        <v>21</v>
      </c>
      <c r="AC14" s="57" t="s">
        <v>22</v>
      </c>
      <c r="AD14" s="57" t="s">
        <v>23</v>
      </c>
      <c r="AE14" s="57" t="s">
        <v>24</v>
      </c>
      <c r="AF14" s="57" t="s">
        <v>25</v>
      </c>
      <c r="AG14" s="57" t="s">
        <v>26</v>
      </c>
      <c r="AH14" s="57" t="s">
        <v>27</v>
      </c>
      <c r="AI14" s="57" t="s">
        <v>28</v>
      </c>
      <c r="AJ14" s="57" t="s">
        <v>29</v>
      </c>
      <c r="AK14" s="57" t="s">
        <v>30</v>
      </c>
      <c r="AL14" s="57" t="s">
        <v>31</v>
      </c>
      <c r="AM14" s="57" t="s">
        <v>32</v>
      </c>
      <c r="AN14" s="57" t="s">
        <v>33</v>
      </c>
      <c r="AO14" s="57" t="s">
        <v>34</v>
      </c>
      <c r="AP14" s="57" t="s">
        <v>35</v>
      </c>
      <c r="AQ14" s="57" t="s">
        <v>36</v>
      </c>
      <c r="AR14" s="57" t="s">
        <v>37</v>
      </c>
      <c r="AS14" s="57" t="s">
        <v>38</v>
      </c>
      <c r="AT14" s="57" t="s">
        <v>39</v>
      </c>
      <c r="AU14" s="57" t="s">
        <v>40</v>
      </c>
      <c r="AV14" s="57" t="s">
        <v>41</v>
      </c>
      <c r="AW14" s="57" t="s">
        <v>42</v>
      </c>
      <c r="AX14" s="57" t="s">
        <v>43</v>
      </c>
      <c r="AY14" s="57" t="s">
        <v>44</v>
      </c>
      <c r="AZ14" s="57" t="s">
        <v>45</v>
      </c>
      <c r="BA14" s="57" t="s">
        <v>46</v>
      </c>
      <c r="BB14" s="57" t="s">
        <v>47</v>
      </c>
      <c r="BC14" s="57" t="s">
        <v>48</v>
      </c>
      <c r="BD14" s="57" t="s">
        <v>49</v>
      </c>
      <c r="BE14" s="57" t="s">
        <v>50</v>
      </c>
      <c r="BF14" s="57" t="s">
        <v>51</v>
      </c>
      <c r="BG14" s="57" t="s">
        <v>52</v>
      </c>
      <c r="BH14" s="57" t="s">
        <v>53</v>
      </c>
      <c r="BI14" s="57" t="s">
        <v>54</v>
      </c>
      <c r="BJ14" s="57" t="s">
        <v>55</v>
      </c>
    </row>
    <row r="15" spans="2:62" x14ac:dyDescent="0.25">
      <c r="B15" s="56"/>
      <c r="C15" s="56"/>
      <c r="D15" s="58"/>
      <c r="E15" s="58"/>
      <c r="F15" s="15" t="s">
        <v>92</v>
      </c>
      <c r="G15" s="15" t="s">
        <v>93</v>
      </c>
      <c r="H15" s="15" t="s">
        <v>92</v>
      </c>
      <c r="I15" s="15" t="s">
        <v>93</v>
      </c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</row>
    <row r="16" spans="2:62" x14ac:dyDescent="0.25">
      <c r="B16" s="9">
        <v>88.182000000000443</v>
      </c>
      <c r="C16" s="9">
        <v>81.38</v>
      </c>
      <c r="D16" s="9">
        <v>-6.8020000000004472</v>
      </c>
      <c r="E16" s="9">
        <f>ABS(D16/C16)</f>
        <v>8.358318997297183E-2</v>
      </c>
      <c r="F16" s="9">
        <v>61.483220891775908</v>
      </c>
      <c r="G16" s="9">
        <v>114.88077910822497</v>
      </c>
      <c r="H16" s="9">
        <v>22.783614429570449</v>
      </c>
      <c r="I16" s="9">
        <v>153.58038557043045</v>
      </c>
      <c r="K16" s="9">
        <v>1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</row>
    <row r="17" spans="2:62" x14ac:dyDescent="0.25">
      <c r="B17" s="9">
        <v>75.294000000000153</v>
      </c>
      <c r="C17" s="9">
        <v>58.2</v>
      </c>
      <c r="D17" s="9">
        <v>-17.09400000000015</v>
      </c>
      <c r="E17" s="9">
        <f t="shared" ref="E17:E80" si="0">ABS(D17/C17)</f>
        <v>0.29371134020618811</v>
      </c>
      <c r="F17" s="9">
        <v>48.595220891775725</v>
      </c>
      <c r="G17" s="9">
        <v>101.99277910822458</v>
      </c>
      <c r="H17" s="9">
        <v>9.8956144295702018</v>
      </c>
      <c r="I17" s="9">
        <v>140.6923855704301</v>
      </c>
      <c r="K17" s="9">
        <v>0</v>
      </c>
      <c r="L17" s="9">
        <v>1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</row>
    <row r="18" spans="2:62" x14ac:dyDescent="0.25">
      <c r="B18" s="9">
        <v>68.858000000000104</v>
      </c>
      <c r="C18" s="9">
        <v>64.92</v>
      </c>
      <c r="D18" s="9">
        <v>-3.9380000000001019</v>
      </c>
      <c r="E18" s="9">
        <f t="shared" si="0"/>
        <v>6.0659272951326275E-2</v>
      </c>
      <c r="F18" s="9">
        <v>42.159220891775625</v>
      </c>
      <c r="G18" s="9">
        <v>95.556779108224589</v>
      </c>
      <c r="H18" s="9">
        <v>3.4596144295701379</v>
      </c>
      <c r="I18" s="9">
        <v>134.25638557043007</v>
      </c>
      <c r="K18" s="9">
        <v>0</v>
      </c>
      <c r="L18" s="9">
        <v>0</v>
      </c>
      <c r="M18" s="9">
        <v>1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</row>
    <row r="19" spans="2:62" x14ac:dyDescent="0.25">
      <c r="B19" s="9">
        <v>77.603999999999928</v>
      </c>
      <c r="C19" s="9">
        <v>68.45</v>
      </c>
      <c r="D19" s="9">
        <v>-9.1539999999999253</v>
      </c>
      <c r="E19" s="9">
        <f t="shared" si="0"/>
        <v>0.1337326515704883</v>
      </c>
      <c r="F19" s="9">
        <v>50.905220891775357</v>
      </c>
      <c r="G19" s="9">
        <v>104.3027791082245</v>
      </c>
      <c r="H19" s="9">
        <v>12.205614429569934</v>
      </c>
      <c r="I19" s="9">
        <v>143.00238557042991</v>
      </c>
      <c r="K19" s="9">
        <v>0</v>
      </c>
      <c r="L19" s="9">
        <v>0</v>
      </c>
      <c r="M19" s="9">
        <v>0</v>
      </c>
      <c r="N19" s="9">
        <v>1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</row>
    <row r="20" spans="2:62" x14ac:dyDescent="0.25">
      <c r="B20" s="9">
        <v>67.977999999999852</v>
      </c>
      <c r="C20" s="9">
        <v>76.38</v>
      </c>
      <c r="D20" s="9">
        <v>8.4020000000001431</v>
      </c>
      <c r="E20" s="9">
        <f t="shared" si="0"/>
        <v>0.11000261848651667</v>
      </c>
      <c r="F20" s="9">
        <v>41.279220891775182</v>
      </c>
      <c r="G20" s="9">
        <v>94.676779108224522</v>
      </c>
      <c r="H20" s="9">
        <v>2.5796144295698014</v>
      </c>
      <c r="I20" s="9">
        <v>133.3763855704299</v>
      </c>
      <c r="K20" s="9">
        <v>0</v>
      </c>
      <c r="L20" s="9">
        <v>0</v>
      </c>
      <c r="M20" s="9">
        <v>0</v>
      </c>
      <c r="N20" s="9">
        <v>0</v>
      </c>
      <c r="O20" s="9">
        <v>1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</row>
    <row r="21" spans="2:62" x14ac:dyDescent="0.25">
      <c r="B21" s="9">
        <v>69.727999999999639</v>
      </c>
      <c r="C21" s="9">
        <v>89.36</v>
      </c>
      <c r="D21" s="9">
        <v>19.63200000000036</v>
      </c>
      <c r="E21" s="9">
        <f t="shared" si="0"/>
        <v>0.21969561324978021</v>
      </c>
      <c r="F21" s="9">
        <v>43.029220891775012</v>
      </c>
      <c r="G21" s="9">
        <v>96.426779108224267</v>
      </c>
      <c r="H21" s="9">
        <v>4.3296144295696166</v>
      </c>
      <c r="I21" s="9">
        <v>135.12638557042965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1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</row>
    <row r="22" spans="2:62" x14ac:dyDescent="0.25">
      <c r="B22" s="9">
        <v>70.77600000000038</v>
      </c>
      <c r="C22" s="9">
        <v>79.13</v>
      </c>
      <c r="D22" s="9">
        <v>8.3539999999996155</v>
      </c>
      <c r="E22" s="9">
        <f t="shared" si="0"/>
        <v>0.10557310754454209</v>
      </c>
      <c r="F22" s="9">
        <v>44.077220891775632</v>
      </c>
      <c r="G22" s="9">
        <v>97.474779108225135</v>
      </c>
      <c r="H22" s="9">
        <v>5.3776144295703006</v>
      </c>
      <c r="I22" s="9">
        <v>136.17438557043045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1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</row>
    <row r="23" spans="2:62" x14ac:dyDescent="0.25">
      <c r="B23" s="9">
        <v>78.601999999999677</v>
      </c>
      <c r="C23" s="9">
        <v>97.3</v>
      </c>
      <c r="D23" s="9">
        <v>18.69800000000032</v>
      </c>
      <c r="E23" s="9">
        <f t="shared" si="0"/>
        <v>0.19216855087359014</v>
      </c>
      <c r="F23" s="9">
        <v>51.903220891774957</v>
      </c>
      <c r="G23" s="9">
        <v>105.30077910822439</v>
      </c>
      <c r="H23" s="9">
        <v>13.203614429569612</v>
      </c>
      <c r="I23" s="9">
        <v>144.00038557042973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1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</row>
    <row r="24" spans="2:62" x14ac:dyDescent="0.25">
      <c r="B24" s="9">
        <v>101.82000000000015</v>
      </c>
      <c r="C24" s="9">
        <v>88.31</v>
      </c>
      <c r="D24" s="9">
        <v>-13.510000000000147</v>
      </c>
      <c r="E24" s="9">
        <f t="shared" si="0"/>
        <v>0.15298380704337161</v>
      </c>
      <c r="F24" s="9">
        <v>75.121220891775479</v>
      </c>
      <c r="G24" s="9">
        <v>128.51877910822481</v>
      </c>
      <c r="H24" s="9">
        <v>36.421614429570099</v>
      </c>
      <c r="I24" s="9">
        <v>167.2183855704302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1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</row>
    <row r="25" spans="2:62" x14ac:dyDescent="0.25">
      <c r="B25" s="9">
        <v>66.56600000000013</v>
      </c>
      <c r="C25" s="9">
        <v>65.900000000000006</v>
      </c>
      <c r="D25" s="9">
        <v>-0.66600000000012471</v>
      </c>
      <c r="E25" s="9">
        <f t="shared" si="0"/>
        <v>1.0106221547801587E-2</v>
      </c>
      <c r="F25" s="9">
        <v>39.867220891775546</v>
      </c>
      <c r="G25" s="9">
        <v>93.264779108224715</v>
      </c>
      <c r="H25" s="9">
        <v>1.1676144295701221</v>
      </c>
      <c r="I25" s="9">
        <v>131.96438557043012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1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</row>
    <row r="26" spans="2:62" x14ac:dyDescent="0.25">
      <c r="B26" s="9">
        <v>69.587999999999852</v>
      </c>
      <c r="C26" s="9">
        <v>86</v>
      </c>
      <c r="D26" s="9">
        <v>16.412000000000148</v>
      </c>
      <c r="E26" s="9">
        <f t="shared" si="0"/>
        <v>0.19083720930232731</v>
      </c>
      <c r="F26" s="9">
        <v>42.889220891775196</v>
      </c>
      <c r="G26" s="9">
        <v>96.286779108224508</v>
      </c>
      <c r="H26" s="9">
        <v>4.189614429569815</v>
      </c>
      <c r="I26" s="9">
        <v>134.98638557042989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1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</row>
    <row r="27" spans="2:62" x14ac:dyDescent="0.25">
      <c r="B27" s="9">
        <v>94.274000000000157</v>
      </c>
      <c r="C27" s="9">
        <v>192.61</v>
      </c>
      <c r="D27" s="9">
        <v>98.335999999999856</v>
      </c>
      <c r="E27" s="9">
        <f t="shared" si="0"/>
        <v>0.51054462385130495</v>
      </c>
      <c r="F27" s="9">
        <v>67.575220891775515</v>
      </c>
      <c r="G27" s="9">
        <v>120.9727791082248</v>
      </c>
      <c r="H27" s="9">
        <v>28.87561442957012</v>
      </c>
      <c r="I27" s="9">
        <v>159.67238557043021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1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</row>
    <row r="28" spans="2:62" x14ac:dyDescent="0.25">
      <c r="B28" s="9">
        <v>63.302000000000277</v>
      </c>
      <c r="C28" s="9">
        <v>91.4</v>
      </c>
      <c r="D28" s="9">
        <v>28.097999999999729</v>
      </c>
      <c r="E28" s="9">
        <f t="shared" si="0"/>
        <v>0.30741794310721804</v>
      </c>
      <c r="F28" s="9">
        <v>36.603220891775656</v>
      </c>
      <c r="G28" s="9">
        <v>90.00077910822489</v>
      </c>
      <c r="H28" s="9">
        <v>-2.0963855704297458</v>
      </c>
      <c r="I28" s="9">
        <v>128.70038557043029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1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</row>
    <row r="29" spans="2:62" x14ac:dyDescent="0.25">
      <c r="B29" s="9">
        <v>67.374000000000294</v>
      </c>
      <c r="C29" s="9">
        <v>54.17</v>
      </c>
      <c r="D29" s="9">
        <v>-13.204000000000292</v>
      </c>
      <c r="E29" s="9">
        <f t="shared" si="0"/>
        <v>0.24375115377515769</v>
      </c>
      <c r="F29" s="9">
        <v>40.67522089177578</v>
      </c>
      <c r="G29" s="9">
        <v>94.072779108224807</v>
      </c>
      <c r="H29" s="9">
        <v>1.9756144295703137</v>
      </c>
      <c r="I29" s="9">
        <v>132.77238557043029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1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</row>
    <row r="30" spans="2:62" x14ac:dyDescent="0.25">
      <c r="B30" s="9">
        <v>49.76999999999984</v>
      </c>
      <c r="C30" s="9">
        <v>54.64</v>
      </c>
      <c r="D30" s="9">
        <v>4.8700000000001609</v>
      </c>
      <c r="E30" s="9">
        <f t="shared" si="0"/>
        <v>8.9128843338216704E-2</v>
      </c>
      <c r="F30" s="9">
        <v>23.071220891775333</v>
      </c>
      <c r="G30" s="9">
        <v>76.468779108224339</v>
      </c>
      <c r="H30" s="9">
        <v>-15.62838557043014</v>
      </c>
      <c r="I30" s="9">
        <v>115.16838557042982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1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</row>
    <row r="31" spans="2:62" x14ac:dyDescent="0.25">
      <c r="B31" s="9">
        <v>53.140000000000384</v>
      </c>
      <c r="C31" s="9">
        <v>56.52</v>
      </c>
      <c r="D31" s="9">
        <v>3.3799999999996189</v>
      </c>
      <c r="E31" s="9">
        <f t="shared" si="0"/>
        <v>5.9801840056610378E-2</v>
      </c>
      <c r="F31" s="9">
        <v>26.441220891775732</v>
      </c>
      <c r="G31" s="9">
        <v>79.83877910822504</v>
      </c>
      <c r="H31" s="9">
        <v>-12.258385570429652</v>
      </c>
      <c r="I31" s="9">
        <v>118.53838557043042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1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</row>
    <row r="32" spans="2:62" x14ac:dyDescent="0.25">
      <c r="B32" s="9">
        <v>44.04199999999976</v>
      </c>
      <c r="C32" s="9">
        <v>41.48</v>
      </c>
      <c r="D32" s="9">
        <v>-2.5619999999997631</v>
      </c>
      <c r="E32" s="9">
        <f t="shared" si="0"/>
        <v>6.1764705882347233E-2</v>
      </c>
      <c r="F32" s="9">
        <v>17.343220891775196</v>
      </c>
      <c r="G32" s="9">
        <v>70.740779108224331</v>
      </c>
      <c r="H32" s="9">
        <v>-21.356385570430234</v>
      </c>
      <c r="I32" s="9">
        <v>109.44038557042975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1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</row>
    <row r="33" spans="2:62" x14ac:dyDescent="0.25">
      <c r="B33" s="9">
        <v>42.491999999999933</v>
      </c>
      <c r="C33" s="9">
        <v>45.28</v>
      </c>
      <c r="D33" s="9">
        <v>2.7880000000000678</v>
      </c>
      <c r="E33" s="9">
        <f t="shared" si="0"/>
        <v>6.1572438162545665E-2</v>
      </c>
      <c r="F33" s="9">
        <v>15.793220891775249</v>
      </c>
      <c r="G33" s="9">
        <v>69.190779108224618</v>
      </c>
      <c r="H33" s="9">
        <v>-22.906385570430118</v>
      </c>
      <c r="I33" s="9">
        <v>107.89038557042998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1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</row>
    <row r="34" spans="2:62" x14ac:dyDescent="0.25">
      <c r="B34" s="9">
        <v>47.552000000000348</v>
      </c>
      <c r="C34" s="9">
        <v>41.98</v>
      </c>
      <c r="D34" s="9">
        <v>-5.5720000000003509</v>
      </c>
      <c r="E34" s="9">
        <f t="shared" si="0"/>
        <v>0.13272987136732614</v>
      </c>
      <c r="F34" s="9">
        <v>20.853220891775738</v>
      </c>
      <c r="G34" s="9">
        <v>74.250779108224961</v>
      </c>
      <c r="H34" s="9">
        <v>-17.846385570429675</v>
      </c>
      <c r="I34" s="9">
        <v>112.95038557043037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</row>
    <row r="35" spans="2:62" x14ac:dyDescent="0.25">
      <c r="B35" s="9">
        <v>45.38799999999965</v>
      </c>
      <c r="C35" s="9">
        <v>46.78</v>
      </c>
      <c r="D35" s="9">
        <v>1.3920000000003512</v>
      </c>
      <c r="E35" s="9">
        <f t="shared" si="0"/>
        <v>2.9756306113731319E-2</v>
      </c>
      <c r="F35" s="9">
        <v>18.689220891775076</v>
      </c>
      <c r="G35" s="9">
        <v>72.086779108224221</v>
      </c>
      <c r="H35" s="9">
        <v>-20.010385570430358</v>
      </c>
      <c r="I35" s="9">
        <v>110.78638557042966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1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</row>
    <row r="36" spans="2:62" x14ac:dyDescent="0.25">
      <c r="B36" s="9">
        <v>52.795999999999935</v>
      </c>
      <c r="C36" s="9">
        <v>54.47</v>
      </c>
      <c r="D36" s="9">
        <v>1.6740000000000634</v>
      </c>
      <c r="E36" s="9">
        <f t="shared" si="0"/>
        <v>3.0732513310080107E-2</v>
      </c>
      <c r="F36" s="9">
        <v>26.097220891775159</v>
      </c>
      <c r="G36" s="9">
        <v>79.494779108224719</v>
      </c>
      <c r="H36" s="9">
        <v>-12.602385570430158</v>
      </c>
      <c r="I36" s="9">
        <v>118.19438557043003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1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</row>
    <row r="37" spans="2:62" x14ac:dyDescent="0.25">
      <c r="B37" s="9">
        <v>47.102000000000061</v>
      </c>
      <c r="C37" s="9">
        <v>40.74</v>
      </c>
      <c r="D37" s="9">
        <v>-6.3620000000000587</v>
      </c>
      <c r="E37" s="9">
        <f t="shared" si="0"/>
        <v>0.15616102110947616</v>
      </c>
      <c r="F37" s="9">
        <v>20.403220891775362</v>
      </c>
      <c r="G37" s="9">
        <v>73.800779108224759</v>
      </c>
      <c r="H37" s="9">
        <v>-18.296385570430004</v>
      </c>
      <c r="I37" s="9">
        <v>112.50038557043013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1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</row>
    <row r="38" spans="2:62" x14ac:dyDescent="0.25">
      <c r="B38" s="9">
        <v>46.998000000000403</v>
      </c>
      <c r="C38" s="9">
        <v>46.44</v>
      </c>
      <c r="D38" s="9">
        <v>-0.55800000000040484</v>
      </c>
      <c r="E38" s="9">
        <f t="shared" si="0"/>
        <v>1.2015503875977711E-2</v>
      </c>
      <c r="F38" s="9">
        <v>20.299220891775825</v>
      </c>
      <c r="G38" s="9">
        <v>73.696779108224973</v>
      </c>
      <c r="H38" s="9">
        <v>-18.400385570429606</v>
      </c>
      <c r="I38" s="9">
        <v>112.39638557043041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1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</row>
    <row r="39" spans="2:62" x14ac:dyDescent="0.25">
      <c r="B39" s="9">
        <v>40.28599999999976</v>
      </c>
      <c r="C39" s="9">
        <v>43.21</v>
      </c>
      <c r="D39" s="9">
        <v>2.9240000000002411</v>
      </c>
      <c r="E39" s="9">
        <f t="shared" si="0"/>
        <v>6.7669520944231454E-2</v>
      </c>
      <c r="F39" s="9">
        <v>13.587220891775182</v>
      </c>
      <c r="G39" s="9">
        <v>66.98477910822433</v>
      </c>
      <c r="H39" s="9">
        <v>-25.112385570430249</v>
      </c>
      <c r="I39" s="9">
        <v>105.68438557042977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1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</row>
    <row r="40" spans="2:62" x14ac:dyDescent="0.25">
      <c r="B40" s="9">
        <v>38.706000000000387</v>
      </c>
      <c r="C40" s="9">
        <v>41.12</v>
      </c>
      <c r="D40" s="9">
        <v>2.4139999999996107</v>
      </c>
      <c r="E40" s="9">
        <f t="shared" si="0"/>
        <v>5.8706225680924387E-2</v>
      </c>
      <c r="F40" s="9">
        <v>12.007220891775763</v>
      </c>
      <c r="G40" s="9">
        <v>65.404779108225014</v>
      </c>
      <c r="H40" s="9">
        <v>-26.692385570429636</v>
      </c>
      <c r="I40" s="9">
        <v>104.10438557043041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1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</row>
    <row r="41" spans="2:62" x14ac:dyDescent="0.25">
      <c r="B41" s="9">
        <v>89.528000000000191</v>
      </c>
      <c r="C41" s="9">
        <v>36.909999999999997</v>
      </c>
      <c r="D41" s="9">
        <v>-52.618000000000194</v>
      </c>
      <c r="E41" s="9">
        <f t="shared" si="0"/>
        <v>1.4255757247358494</v>
      </c>
      <c r="F41" s="9">
        <v>62.829220891775662</v>
      </c>
      <c r="G41" s="9">
        <v>116.22677910822472</v>
      </c>
      <c r="H41" s="9">
        <v>24.129614429570196</v>
      </c>
      <c r="I41" s="9">
        <v>154.92638557043017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1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</row>
    <row r="42" spans="2:62" x14ac:dyDescent="0.25">
      <c r="B42" s="9">
        <v>82.734000000000037</v>
      </c>
      <c r="C42" s="9">
        <v>34.76</v>
      </c>
      <c r="D42" s="9">
        <v>-47.974000000000039</v>
      </c>
      <c r="E42" s="9">
        <f t="shared" si="0"/>
        <v>1.3801495972382061</v>
      </c>
      <c r="F42" s="9">
        <v>56.035220891775552</v>
      </c>
      <c r="G42" s="9">
        <v>109.43277910822452</v>
      </c>
      <c r="H42" s="9">
        <v>17.335614429570072</v>
      </c>
      <c r="I42" s="9">
        <v>148.13238557043002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1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</row>
    <row r="43" spans="2:62" x14ac:dyDescent="0.25">
      <c r="B43" s="9">
        <v>31.39999999999975</v>
      </c>
      <c r="C43" s="9">
        <v>33.229999999999997</v>
      </c>
      <c r="D43" s="9">
        <v>1.830000000000247</v>
      </c>
      <c r="E43" s="9">
        <f t="shared" si="0"/>
        <v>5.5070719229619237E-2</v>
      </c>
      <c r="F43" s="9">
        <v>4.7012208917751437</v>
      </c>
      <c r="G43" s="9">
        <v>58.098779108224356</v>
      </c>
      <c r="H43" s="9">
        <v>-33.998385570430273</v>
      </c>
      <c r="I43" s="9">
        <v>96.798385570429772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1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</row>
    <row r="44" spans="2:62" x14ac:dyDescent="0.25">
      <c r="B44" s="9">
        <v>32.020000000000223</v>
      </c>
      <c r="C44" s="9">
        <v>30.73</v>
      </c>
      <c r="D44" s="9">
        <v>-1.290000000000223</v>
      </c>
      <c r="E44" s="9">
        <f t="shared" si="0"/>
        <v>4.1978522616343085E-2</v>
      </c>
      <c r="F44" s="9">
        <v>5.3212208917755568</v>
      </c>
      <c r="G44" s="9">
        <v>58.718779108224894</v>
      </c>
      <c r="H44" s="9">
        <v>-33.378385570429828</v>
      </c>
      <c r="I44" s="9">
        <v>97.418385570430274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1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</row>
    <row r="45" spans="2:62" x14ac:dyDescent="0.25">
      <c r="B45" s="9">
        <v>33.104000000000184</v>
      </c>
      <c r="C45" s="9">
        <v>26.19</v>
      </c>
      <c r="D45" s="9">
        <v>-6.9140000000001827</v>
      </c>
      <c r="E45" s="9">
        <f t="shared" si="0"/>
        <v>0.26399389079802149</v>
      </c>
      <c r="F45" s="9">
        <v>6.4052208917755991</v>
      </c>
      <c r="G45" s="9">
        <v>59.802779108224769</v>
      </c>
      <c r="H45" s="9">
        <v>-32.294385570429824</v>
      </c>
      <c r="I45" s="9">
        <v>98.502385570430192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1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</row>
    <row r="46" spans="2:62" x14ac:dyDescent="0.25">
      <c r="B46" s="9">
        <v>36.783999999999736</v>
      </c>
      <c r="C46" s="9">
        <v>28.75</v>
      </c>
      <c r="D46" s="9">
        <v>-8.033999999999736</v>
      </c>
      <c r="E46" s="9">
        <f t="shared" si="0"/>
        <v>0.27944347826086036</v>
      </c>
      <c r="F46" s="9">
        <v>10.085220891775133</v>
      </c>
      <c r="G46" s="9">
        <v>63.482779108224335</v>
      </c>
      <c r="H46" s="9">
        <v>-28.614385570430287</v>
      </c>
      <c r="I46" s="9">
        <v>102.18238557042976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1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</row>
    <row r="47" spans="2:62" x14ac:dyDescent="0.25">
      <c r="B47" s="9">
        <v>36.784000000000219</v>
      </c>
      <c r="C47" s="9">
        <v>27.81</v>
      </c>
      <c r="D47" s="9">
        <v>-8.9740000000002205</v>
      </c>
      <c r="E47" s="9">
        <f t="shared" si="0"/>
        <v>0.32268967997124132</v>
      </c>
      <c r="F47" s="9">
        <v>10.085220891775567</v>
      </c>
      <c r="G47" s="9">
        <v>63.482779108224875</v>
      </c>
      <c r="H47" s="9">
        <v>-28.614385570429818</v>
      </c>
      <c r="I47" s="9">
        <v>102.18238557043026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1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</row>
    <row r="48" spans="2:62" x14ac:dyDescent="0.25">
      <c r="B48" s="9">
        <v>48.842000000000198</v>
      </c>
      <c r="C48" s="9">
        <v>26.71</v>
      </c>
      <c r="D48" s="9">
        <v>-22.132000000000197</v>
      </c>
      <c r="E48" s="9">
        <f t="shared" si="0"/>
        <v>0.82860351928117548</v>
      </c>
      <c r="F48" s="9">
        <v>22.14322089177562</v>
      </c>
      <c r="G48" s="9">
        <v>75.540779108224768</v>
      </c>
      <c r="H48" s="9">
        <v>-16.556385570429811</v>
      </c>
      <c r="I48" s="9">
        <v>114.24038557043021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1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</row>
    <row r="49" spans="2:62" x14ac:dyDescent="0.25">
      <c r="B49" s="9">
        <v>33.294000000000082</v>
      </c>
      <c r="C49" s="9">
        <v>23.77</v>
      </c>
      <c r="D49" s="9">
        <v>-9.5240000000000826</v>
      </c>
      <c r="E49" s="9">
        <f t="shared" si="0"/>
        <v>0.40067311737484573</v>
      </c>
      <c r="F49" s="9">
        <v>6.5952208917755293</v>
      </c>
      <c r="G49" s="9">
        <v>59.992779108224639</v>
      </c>
      <c r="H49" s="9">
        <v>-32.104385570429912</v>
      </c>
      <c r="I49" s="9">
        <v>98.692385570430076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1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</row>
    <row r="50" spans="2:62" x14ac:dyDescent="0.25">
      <c r="B50" s="9">
        <v>32.455999999999889</v>
      </c>
      <c r="C50" s="9">
        <v>31.46</v>
      </c>
      <c r="D50" s="9">
        <v>-0.99599999999988853</v>
      </c>
      <c r="E50" s="9">
        <f t="shared" si="0"/>
        <v>3.1659249841064475E-2</v>
      </c>
      <c r="F50" s="9">
        <v>5.7572208917752796</v>
      </c>
      <c r="G50" s="9">
        <v>59.154779108224503</v>
      </c>
      <c r="H50" s="9">
        <v>-32.942385570430133</v>
      </c>
      <c r="I50" s="9">
        <v>97.854385570429912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1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</row>
    <row r="51" spans="2:62" x14ac:dyDescent="0.25">
      <c r="B51" s="9">
        <v>33.666000000000082</v>
      </c>
      <c r="C51" s="9">
        <v>19.829999999999998</v>
      </c>
      <c r="D51" s="9">
        <v>-13.836000000000084</v>
      </c>
      <c r="E51" s="9">
        <f t="shared" si="0"/>
        <v>0.69773071104387718</v>
      </c>
      <c r="F51" s="9">
        <v>6.9672208917754155</v>
      </c>
      <c r="G51" s="9">
        <v>60.364779108224752</v>
      </c>
      <c r="H51" s="9">
        <v>-31.732385570429969</v>
      </c>
      <c r="I51" s="9">
        <v>99.064385570430133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1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</row>
    <row r="52" spans="2:62" x14ac:dyDescent="0.25">
      <c r="B52" s="9">
        <v>32.846000000000004</v>
      </c>
      <c r="C52" s="9">
        <v>24.24</v>
      </c>
      <c r="D52" s="9">
        <v>-8.6060000000000052</v>
      </c>
      <c r="E52" s="9">
        <f t="shared" si="0"/>
        <v>0.35503300330033027</v>
      </c>
      <c r="F52" s="9">
        <v>6.1472208917753726</v>
      </c>
      <c r="G52" s="9">
        <v>59.544779108224631</v>
      </c>
      <c r="H52" s="9">
        <v>-32.552385570430033</v>
      </c>
      <c r="I52" s="9">
        <v>98.24438557043004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1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</row>
    <row r="53" spans="2:62" x14ac:dyDescent="0.25">
      <c r="B53" s="9">
        <v>41.1460000000001</v>
      </c>
      <c r="C53" s="9">
        <v>42.13</v>
      </c>
      <c r="D53" s="9">
        <v>0.98399999999990229</v>
      </c>
      <c r="E53" s="9">
        <f t="shared" si="0"/>
        <v>2.3356278186563072E-2</v>
      </c>
      <c r="F53" s="9">
        <v>14.447220891775473</v>
      </c>
      <c r="G53" s="9">
        <v>67.844779108224728</v>
      </c>
      <c r="H53" s="9">
        <v>-24.252385570429922</v>
      </c>
      <c r="I53" s="9">
        <v>106.54438557043012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1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</row>
    <row r="54" spans="2:62" x14ac:dyDescent="0.25">
      <c r="B54" s="9">
        <v>57.903999999999954</v>
      </c>
      <c r="C54" s="9">
        <v>48.42</v>
      </c>
      <c r="D54" s="9">
        <v>-9.483999999999952</v>
      </c>
      <c r="E54" s="9">
        <f t="shared" si="0"/>
        <v>0.19586947542337776</v>
      </c>
      <c r="F54" s="9">
        <v>31.205220891775358</v>
      </c>
      <c r="G54" s="9">
        <v>84.602779108224553</v>
      </c>
      <c r="H54" s="9">
        <v>-7.4943855704300546</v>
      </c>
      <c r="I54" s="9">
        <v>123.30238557042996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1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</row>
    <row r="55" spans="2:62" x14ac:dyDescent="0.25">
      <c r="B55" s="9">
        <v>66.397999999999982</v>
      </c>
      <c r="C55" s="9">
        <v>67.8</v>
      </c>
      <c r="D55" s="9">
        <v>1.4020000000000152</v>
      </c>
      <c r="E55" s="9">
        <f t="shared" si="0"/>
        <v>2.0678466076696392E-2</v>
      </c>
      <c r="F55" s="9">
        <v>39.699220891775312</v>
      </c>
      <c r="G55" s="9">
        <v>93.096779108224652</v>
      </c>
      <c r="H55" s="9">
        <v>0.99961442956993096</v>
      </c>
      <c r="I55" s="9">
        <v>131.79638557043003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1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</row>
    <row r="56" spans="2:62" x14ac:dyDescent="0.25">
      <c r="B56" s="9">
        <v>64.098000000000027</v>
      </c>
      <c r="C56" s="9">
        <v>52.93</v>
      </c>
      <c r="D56" s="9">
        <v>-11.168000000000028</v>
      </c>
      <c r="E56" s="9">
        <f t="shared" si="0"/>
        <v>0.21099565463820191</v>
      </c>
      <c r="F56" s="9">
        <v>37.399220891775357</v>
      </c>
      <c r="G56" s="9">
        <v>90.796779108224698</v>
      </c>
      <c r="H56" s="9">
        <v>-1.3003855704300236</v>
      </c>
      <c r="I56" s="9">
        <v>129.49638557043008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1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</row>
    <row r="57" spans="2:62" x14ac:dyDescent="0.25">
      <c r="B57" s="9">
        <v>73.822000000000017</v>
      </c>
      <c r="C57" s="9">
        <v>52.65</v>
      </c>
      <c r="D57" s="9">
        <v>-21.172000000000018</v>
      </c>
      <c r="E57" s="9">
        <f t="shared" si="0"/>
        <v>0.40212725546058914</v>
      </c>
      <c r="F57" s="9">
        <v>47.123220891775375</v>
      </c>
      <c r="G57" s="9">
        <v>100.52077910822466</v>
      </c>
      <c r="H57" s="9">
        <v>8.4236144295699802</v>
      </c>
      <c r="I57" s="9">
        <v>139.22038557043004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1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</row>
    <row r="58" spans="2:62" x14ac:dyDescent="0.25">
      <c r="B58" s="9">
        <v>86.722000000000122</v>
      </c>
      <c r="C58" s="9">
        <v>56.17</v>
      </c>
      <c r="D58" s="9">
        <v>-30.55200000000012</v>
      </c>
      <c r="E58" s="9">
        <f t="shared" si="0"/>
        <v>0.54392024212213141</v>
      </c>
      <c r="F58" s="9">
        <v>60.023220891775509</v>
      </c>
      <c r="G58" s="9">
        <v>113.42077910822474</v>
      </c>
      <c r="H58" s="9">
        <v>21.3236144295701</v>
      </c>
      <c r="I58" s="9">
        <v>152.12038557043013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1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</row>
    <row r="59" spans="2:62" x14ac:dyDescent="0.25">
      <c r="B59" s="9">
        <v>83.780000000000058</v>
      </c>
      <c r="C59" s="9">
        <v>52.83</v>
      </c>
      <c r="D59" s="9">
        <v>-30.95000000000006</v>
      </c>
      <c r="E59" s="9">
        <f t="shared" si="0"/>
        <v>0.58584137800492264</v>
      </c>
      <c r="F59" s="9">
        <v>57.081220891775473</v>
      </c>
      <c r="G59" s="9">
        <v>110.47877910822464</v>
      </c>
      <c r="H59" s="9">
        <v>18.38161442957005</v>
      </c>
      <c r="I59" s="9">
        <v>149.17838557043007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1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</row>
    <row r="60" spans="2:62" x14ac:dyDescent="0.25">
      <c r="B60" s="9">
        <v>84.601999999999975</v>
      </c>
      <c r="C60" s="9">
        <v>86.06</v>
      </c>
      <c r="D60" s="9">
        <v>1.4580000000000268</v>
      </c>
      <c r="E60" s="9">
        <f t="shared" si="0"/>
        <v>1.6941668603300333E-2</v>
      </c>
      <c r="F60" s="9">
        <v>57.903220891775376</v>
      </c>
      <c r="G60" s="9">
        <v>111.30077910822457</v>
      </c>
      <c r="H60" s="9">
        <v>19.203614429569967</v>
      </c>
      <c r="I60" s="9">
        <v>150.00038557042998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1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</row>
    <row r="61" spans="2:62" x14ac:dyDescent="0.25">
      <c r="B61" s="9">
        <v>96.112000000000066</v>
      </c>
      <c r="C61" s="9">
        <v>181.94</v>
      </c>
      <c r="D61" s="9">
        <v>85.827999999999932</v>
      </c>
      <c r="E61" s="9">
        <f t="shared" si="0"/>
        <v>0.47173793558315891</v>
      </c>
      <c r="F61" s="9">
        <v>69.413220891775424</v>
      </c>
      <c r="G61" s="9">
        <v>122.81077910822471</v>
      </c>
      <c r="H61" s="9">
        <v>30.713614429570029</v>
      </c>
      <c r="I61" s="9">
        <v>161.51038557043012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1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</row>
    <row r="62" spans="2:62" x14ac:dyDescent="0.25">
      <c r="B62" s="9">
        <v>65.874000000000024</v>
      </c>
      <c r="C62" s="9">
        <v>79.67</v>
      </c>
      <c r="D62" s="9">
        <v>13.795999999999978</v>
      </c>
      <c r="E62" s="9">
        <f t="shared" si="0"/>
        <v>0.17316430274883868</v>
      </c>
      <c r="F62" s="9">
        <v>39.175220891775368</v>
      </c>
      <c r="G62" s="9">
        <v>92.57277910822468</v>
      </c>
      <c r="H62" s="9">
        <v>0.4756144295699869</v>
      </c>
      <c r="I62" s="9">
        <v>131.27238557043006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1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</row>
    <row r="63" spans="2:62" x14ac:dyDescent="0.25">
      <c r="B63" s="9">
        <v>72.232000000000085</v>
      </c>
      <c r="C63" s="9">
        <v>91.81</v>
      </c>
      <c r="D63" s="9">
        <v>19.577999999999918</v>
      </c>
      <c r="E63" s="9">
        <f t="shared" si="0"/>
        <v>0.21324474458119941</v>
      </c>
      <c r="F63" s="9">
        <v>45.533220891775436</v>
      </c>
      <c r="G63" s="9">
        <v>98.930779108224726</v>
      </c>
      <c r="H63" s="9">
        <v>6.8336144295700478</v>
      </c>
      <c r="I63" s="9">
        <v>137.63038557043012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1</v>
      </c>
      <c r="BG63" s="9">
        <v>0</v>
      </c>
      <c r="BH63" s="9">
        <v>0</v>
      </c>
      <c r="BI63" s="9">
        <v>0</v>
      </c>
      <c r="BJ63" s="9">
        <v>0</v>
      </c>
    </row>
    <row r="64" spans="2:62" x14ac:dyDescent="0.25">
      <c r="B64" s="9">
        <v>76.534000000000034</v>
      </c>
      <c r="C64" s="9">
        <v>89.93</v>
      </c>
      <c r="D64" s="9">
        <v>13.395999999999972</v>
      </c>
      <c r="E64" s="9">
        <f t="shared" si="0"/>
        <v>0.14896030245746661</v>
      </c>
      <c r="F64" s="9">
        <v>49.835220891775421</v>
      </c>
      <c r="G64" s="9">
        <v>103.23277910822465</v>
      </c>
      <c r="H64" s="9">
        <v>11.135614429570012</v>
      </c>
      <c r="I64" s="9">
        <v>141.93238557043006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1</v>
      </c>
      <c r="BH64" s="9">
        <v>0</v>
      </c>
      <c r="BI64" s="9">
        <v>0</v>
      </c>
      <c r="BJ64" s="9">
        <v>0</v>
      </c>
    </row>
    <row r="65" spans="2:62" x14ac:dyDescent="0.25">
      <c r="B65" s="9">
        <v>65.100000000000051</v>
      </c>
      <c r="C65" s="9">
        <v>75.099999999999994</v>
      </c>
      <c r="D65" s="9">
        <v>9.9999999999999432</v>
      </c>
      <c r="E65" s="9">
        <f t="shared" si="0"/>
        <v>0.13315579227696331</v>
      </c>
      <c r="F65" s="9">
        <v>38.401220891775409</v>
      </c>
      <c r="G65" s="9">
        <v>91.798779108224693</v>
      </c>
      <c r="H65" s="9">
        <v>-0.29838557042998559</v>
      </c>
      <c r="I65" s="9">
        <v>130.49838557043009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1</v>
      </c>
      <c r="BI65" s="9">
        <v>0</v>
      </c>
      <c r="BJ65" s="9">
        <v>0</v>
      </c>
    </row>
    <row r="66" spans="2:62" x14ac:dyDescent="0.25">
      <c r="B66" s="9">
        <v>84.734000000000052</v>
      </c>
      <c r="C66" s="9">
        <v>85.1</v>
      </c>
      <c r="D66" s="9">
        <v>0.36599999999994282</v>
      </c>
      <c r="E66" s="9">
        <f t="shared" si="0"/>
        <v>4.3008225616914557E-3</v>
      </c>
      <c r="F66" s="9">
        <v>58.035220891775424</v>
      </c>
      <c r="G66" s="9">
        <v>111.43277910822468</v>
      </c>
      <c r="H66" s="9">
        <v>19.335614429570015</v>
      </c>
      <c r="I66" s="9">
        <v>150.13238557043007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1</v>
      </c>
      <c r="BJ66" s="9">
        <v>0</v>
      </c>
    </row>
    <row r="67" spans="2:62" x14ac:dyDescent="0.25">
      <c r="B67" s="9">
        <v>91.052000000000049</v>
      </c>
      <c r="C67" s="9">
        <v>107.51</v>
      </c>
      <c r="D67" s="9">
        <v>16.457999999999956</v>
      </c>
      <c r="E67" s="9">
        <f t="shared" si="0"/>
        <v>0.15308343409915315</v>
      </c>
      <c r="F67" s="9">
        <v>64.353220891775436</v>
      </c>
      <c r="G67" s="9">
        <v>117.75077910822466</v>
      </c>
      <c r="H67" s="9">
        <v>25.653614429570027</v>
      </c>
      <c r="I67" s="9">
        <v>156.45038557043006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1</v>
      </c>
    </row>
    <row r="68" spans="2:62" x14ac:dyDescent="0.25">
      <c r="B68" s="9">
        <v>135.23999999999808</v>
      </c>
      <c r="C68" s="9">
        <v>135.24</v>
      </c>
      <c r="D68" s="9">
        <v>1.9326762412674725E-12</v>
      </c>
      <c r="E68" s="9">
        <f t="shared" si="0"/>
        <v>1.4290714590856792E-14</v>
      </c>
      <c r="F68" s="9">
        <v>75.539714997756604</v>
      </c>
      <c r="G68" s="9">
        <v>194.94028500223953</v>
      </c>
      <c r="H68" s="9">
        <v>50.811047272289102</v>
      </c>
      <c r="I68" s="9">
        <v>219.66895272770705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</row>
    <row r="69" spans="2:62" x14ac:dyDescent="0.25">
      <c r="B69" s="9">
        <v>88.182000000000443</v>
      </c>
      <c r="C69" s="9">
        <v>102.11</v>
      </c>
      <c r="D69" s="9">
        <v>13.927999999999557</v>
      </c>
      <c r="E69" s="9">
        <f t="shared" si="0"/>
        <v>0.13640191949857564</v>
      </c>
      <c r="F69" s="9">
        <v>61.4832208917759</v>
      </c>
      <c r="G69" s="9">
        <v>114.88077910822498</v>
      </c>
      <c r="H69" s="9">
        <v>22.783614429570449</v>
      </c>
      <c r="I69" s="9">
        <v>153.58038557043045</v>
      </c>
      <c r="K69" s="9">
        <v>1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</row>
    <row r="70" spans="2:62" x14ac:dyDescent="0.25">
      <c r="B70" s="9">
        <v>75.294000000000153</v>
      </c>
      <c r="C70" s="9">
        <v>91.87</v>
      </c>
      <c r="D70" s="9">
        <v>16.575999999999851</v>
      </c>
      <c r="E70" s="9">
        <f t="shared" si="0"/>
        <v>0.18042886687710732</v>
      </c>
      <c r="F70" s="9">
        <v>48.595220891775568</v>
      </c>
      <c r="G70" s="9">
        <v>101.99277910822474</v>
      </c>
      <c r="H70" s="9">
        <v>9.8956144295701449</v>
      </c>
      <c r="I70" s="9">
        <v>140.69238557043016</v>
      </c>
      <c r="K70" s="9">
        <v>0</v>
      </c>
      <c r="L70" s="9">
        <v>1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</row>
    <row r="71" spans="2:62" x14ac:dyDescent="0.25">
      <c r="B71" s="9">
        <v>68.858000000000104</v>
      </c>
      <c r="C71" s="9">
        <v>88.65</v>
      </c>
      <c r="D71" s="9">
        <v>19.791999999999902</v>
      </c>
      <c r="E71" s="9">
        <f t="shared" si="0"/>
        <v>0.22326001128031472</v>
      </c>
      <c r="F71" s="9">
        <v>42.159220891775533</v>
      </c>
      <c r="G71" s="9">
        <v>95.556779108224674</v>
      </c>
      <c r="H71" s="9">
        <v>3.4596144295700952</v>
      </c>
      <c r="I71" s="9">
        <v>134.2563855704301</v>
      </c>
      <c r="K71" s="9">
        <v>0</v>
      </c>
      <c r="L71" s="9">
        <v>0</v>
      </c>
      <c r="M71" s="9">
        <v>1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</row>
    <row r="72" spans="2:62" x14ac:dyDescent="0.25">
      <c r="B72" s="9">
        <v>77.603999999999928</v>
      </c>
      <c r="C72" s="9">
        <v>88.84</v>
      </c>
      <c r="D72" s="9">
        <v>11.236000000000075</v>
      </c>
      <c r="E72" s="9">
        <f t="shared" si="0"/>
        <v>0.12647456100855556</v>
      </c>
      <c r="F72" s="9">
        <v>50.905220891775251</v>
      </c>
      <c r="G72" s="9">
        <v>104.3027791082246</v>
      </c>
      <c r="H72" s="9">
        <v>12.205614429569877</v>
      </c>
      <c r="I72" s="9">
        <v>143.00238557042996</v>
      </c>
      <c r="K72" s="9">
        <v>0</v>
      </c>
      <c r="L72" s="9">
        <v>0</v>
      </c>
      <c r="M72" s="9">
        <v>0</v>
      </c>
      <c r="N72" s="9">
        <v>1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</row>
    <row r="73" spans="2:62" x14ac:dyDescent="0.25">
      <c r="B73" s="9">
        <v>67.977999999999852</v>
      </c>
      <c r="C73" s="9">
        <v>67.22</v>
      </c>
      <c r="D73" s="9">
        <v>-0.75799999999985346</v>
      </c>
      <c r="E73" s="9">
        <f t="shared" si="0"/>
        <v>1.127640583159556E-2</v>
      </c>
      <c r="F73" s="9">
        <v>41.279220891775246</v>
      </c>
      <c r="G73" s="9">
        <v>94.676779108224451</v>
      </c>
      <c r="H73" s="9">
        <v>2.5796144295698298</v>
      </c>
      <c r="I73" s="9">
        <v>133.37638557042987</v>
      </c>
      <c r="K73" s="9">
        <v>0</v>
      </c>
      <c r="L73" s="9">
        <v>0</v>
      </c>
      <c r="M73" s="9">
        <v>0</v>
      </c>
      <c r="N73" s="9">
        <v>0</v>
      </c>
      <c r="O73" s="9">
        <v>1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0</v>
      </c>
      <c r="BB73" s="9">
        <v>0</v>
      </c>
      <c r="BC73" s="9">
        <v>0</v>
      </c>
      <c r="BD73" s="9">
        <v>0</v>
      </c>
      <c r="BE73" s="9">
        <v>0</v>
      </c>
      <c r="BF73" s="9">
        <v>0</v>
      </c>
      <c r="BG73" s="9">
        <v>0</v>
      </c>
      <c r="BH73" s="9">
        <v>0</v>
      </c>
      <c r="BI73" s="9">
        <v>0</v>
      </c>
      <c r="BJ73" s="9">
        <v>0</v>
      </c>
    </row>
    <row r="74" spans="2:62" x14ac:dyDescent="0.25">
      <c r="B74" s="9">
        <v>69.727999999999639</v>
      </c>
      <c r="C74" s="9">
        <v>83.95</v>
      </c>
      <c r="D74" s="9">
        <v>14.222000000000364</v>
      </c>
      <c r="E74" s="9">
        <f t="shared" si="0"/>
        <v>0.16941036331149925</v>
      </c>
      <c r="F74" s="9">
        <v>43.029220891774969</v>
      </c>
      <c r="G74" s="9">
        <v>96.426779108224309</v>
      </c>
      <c r="H74" s="9">
        <v>4.3296144295695882</v>
      </c>
      <c r="I74" s="9">
        <v>135.1263855704297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1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0</v>
      </c>
      <c r="BB74" s="9">
        <v>0</v>
      </c>
      <c r="BC74" s="9">
        <v>0</v>
      </c>
      <c r="BD74" s="9">
        <v>0</v>
      </c>
      <c r="BE74" s="9">
        <v>0</v>
      </c>
      <c r="BF74" s="9">
        <v>0</v>
      </c>
      <c r="BG74" s="9">
        <v>0</v>
      </c>
      <c r="BH74" s="9">
        <v>0</v>
      </c>
      <c r="BI74" s="9">
        <v>0</v>
      </c>
      <c r="BJ74" s="9">
        <v>0</v>
      </c>
    </row>
    <row r="75" spans="2:62" x14ac:dyDescent="0.25">
      <c r="B75" s="9">
        <v>70.77600000000038</v>
      </c>
      <c r="C75" s="9">
        <v>70.67</v>
      </c>
      <c r="D75" s="9">
        <v>-0.10600000000037824</v>
      </c>
      <c r="E75" s="9">
        <f t="shared" si="0"/>
        <v>1.4999292486257002E-3</v>
      </c>
      <c r="F75" s="9">
        <v>44.077220891775752</v>
      </c>
      <c r="G75" s="9">
        <v>97.474779108225007</v>
      </c>
      <c r="H75" s="9">
        <v>5.3776144295703432</v>
      </c>
      <c r="I75" s="9">
        <v>136.17438557043042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1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0</v>
      </c>
      <c r="BH75" s="9">
        <v>0</v>
      </c>
      <c r="BI75" s="9">
        <v>0</v>
      </c>
      <c r="BJ75" s="9">
        <v>0</v>
      </c>
    </row>
    <row r="76" spans="2:62" x14ac:dyDescent="0.25">
      <c r="B76" s="9">
        <v>78.601999999999677</v>
      </c>
      <c r="C76" s="9">
        <v>65.78</v>
      </c>
      <c r="D76" s="9">
        <v>-12.821999999999676</v>
      </c>
      <c r="E76" s="9">
        <f t="shared" si="0"/>
        <v>0.19492246883550737</v>
      </c>
      <c r="F76" s="9">
        <v>51.903220891775007</v>
      </c>
      <c r="G76" s="9">
        <v>105.30077910822435</v>
      </c>
      <c r="H76" s="9">
        <v>13.203614429569626</v>
      </c>
      <c r="I76" s="9">
        <v>144.00038557042973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1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  <c r="AZ76" s="9">
        <v>0</v>
      </c>
      <c r="BA76" s="9">
        <v>0</v>
      </c>
      <c r="BB76" s="9">
        <v>0</v>
      </c>
      <c r="BC76" s="9">
        <v>0</v>
      </c>
      <c r="BD76" s="9">
        <v>0</v>
      </c>
      <c r="BE76" s="9">
        <v>0</v>
      </c>
      <c r="BF76" s="9">
        <v>0</v>
      </c>
      <c r="BG76" s="9">
        <v>0</v>
      </c>
      <c r="BH76" s="9">
        <v>0</v>
      </c>
      <c r="BI76" s="9">
        <v>0</v>
      </c>
      <c r="BJ76" s="9">
        <v>0</v>
      </c>
    </row>
    <row r="77" spans="2:62" x14ac:dyDescent="0.25">
      <c r="B77" s="9">
        <v>101.82000000000015</v>
      </c>
      <c r="C77" s="9">
        <v>83.22</v>
      </c>
      <c r="D77" s="9">
        <v>-18.600000000000151</v>
      </c>
      <c r="E77" s="9">
        <f t="shared" si="0"/>
        <v>0.22350396539293621</v>
      </c>
      <c r="F77" s="9">
        <v>75.121220891775579</v>
      </c>
      <c r="G77" s="9">
        <v>128.51877910822472</v>
      </c>
      <c r="H77" s="9">
        <v>36.421614429570141</v>
      </c>
      <c r="I77" s="9">
        <v>167.21838557043014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1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0</v>
      </c>
      <c r="BB77" s="9">
        <v>0</v>
      </c>
      <c r="BC77" s="9">
        <v>0</v>
      </c>
      <c r="BD77" s="9">
        <v>0</v>
      </c>
      <c r="BE77" s="9">
        <v>0</v>
      </c>
      <c r="BF77" s="9">
        <v>0</v>
      </c>
      <c r="BG77" s="9">
        <v>0</v>
      </c>
      <c r="BH77" s="9">
        <v>0</v>
      </c>
      <c r="BI77" s="9">
        <v>0</v>
      </c>
      <c r="BJ77" s="9">
        <v>0</v>
      </c>
    </row>
    <row r="78" spans="2:62" x14ac:dyDescent="0.25">
      <c r="B78" s="9">
        <v>66.56600000000013</v>
      </c>
      <c r="C78" s="9">
        <v>59.23</v>
      </c>
      <c r="D78" s="9">
        <v>-7.3360000000001335</v>
      </c>
      <c r="E78" s="9">
        <f t="shared" si="0"/>
        <v>0.12385615397602792</v>
      </c>
      <c r="F78" s="9">
        <v>39.867220891775474</v>
      </c>
      <c r="G78" s="9">
        <v>93.264779108224786</v>
      </c>
      <c r="H78" s="9">
        <v>1.1676144295700936</v>
      </c>
      <c r="I78" s="9">
        <v>131.96438557043018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1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</row>
    <row r="79" spans="2:62" x14ac:dyDescent="0.25">
      <c r="B79" s="9">
        <v>69.587999999999852</v>
      </c>
      <c r="C79" s="9">
        <v>50.05</v>
      </c>
      <c r="D79" s="9">
        <v>-19.537999999999855</v>
      </c>
      <c r="E79" s="9">
        <f t="shared" si="0"/>
        <v>0.39036963036962746</v>
      </c>
      <c r="F79" s="9">
        <v>42.889220891775224</v>
      </c>
      <c r="G79" s="9">
        <v>96.286779108224479</v>
      </c>
      <c r="H79" s="9">
        <v>4.189614429569815</v>
      </c>
      <c r="I79" s="9">
        <v>134.98638557042989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1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</row>
    <row r="80" spans="2:62" x14ac:dyDescent="0.25">
      <c r="B80" s="9">
        <v>94.274000000000157</v>
      </c>
      <c r="C80" s="9">
        <v>45.7</v>
      </c>
      <c r="D80" s="9">
        <v>-48.574000000000154</v>
      </c>
      <c r="E80" s="9">
        <f t="shared" si="0"/>
        <v>1.0628884026258238</v>
      </c>
      <c r="F80" s="9">
        <v>67.57522089177553</v>
      </c>
      <c r="G80" s="9">
        <v>120.97277910822478</v>
      </c>
      <c r="H80" s="9">
        <v>28.875614429570135</v>
      </c>
      <c r="I80" s="9">
        <v>159.67238557043018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1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</row>
    <row r="81" spans="2:62" x14ac:dyDescent="0.25">
      <c r="B81" s="9">
        <v>63.302000000000277</v>
      </c>
      <c r="C81" s="9">
        <v>40.57</v>
      </c>
      <c r="D81" s="9">
        <v>-22.732000000000276</v>
      </c>
      <c r="E81" s="9">
        <f t="shared" ref="E81:E144" si="1">ABS(D81/C81)</f>
        <v>0.56031550406705144</v>
      </c>
      <c r="F81" s="9">
        <v>36.603220891775692</v>
      </c>
      <c r="G81" s="9">
        <v>90.000779108224862</v>
      </c>
      <c r="H81" s="9">
        <v>-2.0963855704297316</v>
      </c>
      <c r="I81" s="9">
        <v>128.70038557043029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1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9">
        <v>0</v>
      </c>
    </row>
    <row r="82" spans="2:62" x14ac:dyDescent="0.25">
      <c r="B82" s="9">
        <v>67.374000000000294</v>
      </c>
      <c r="C82" s="9">
        <v>83.85</v>
      </c>
      <c r="D82" s="9">
        <v>16.475999999999701</v>
      </c>
      <c r="E82" s="9">
        <f t="shared" si="1"/>
        <v>0.19649373881931667</v>
      </c>
      <c r="F82" s="9">
        <v>40.675220891775723</v>
      </c>
      <c r="G82" s="9">
        <v>94.072779108224864</v>
      </c>
      <c r="H82" s="9">
        <v>1.9756144295702853</v>
      </c>
      <c r="I82" s="9">
        <v>132.77238557043029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1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9">
        <v>0</v>
      </c>
      <c r="AZ82" s="9">
        <v>0</v>
      </c>
      <c r="BA82" s="9">
        <v>0</v>
      </c>
      <c r="BB82" s="9">
        <v>0</v>
      </c>
      <c r="BC82" s="9">
        <v>0</v>
      </c>
      <c r="BD82" s="9">
        <v>0</v>
      </c>
      <c r="BE82" s="9">
        <v>0</v>
      </c>
      <c r="BF82" s="9">
        <v>0</v>
      </c>
      <c r="BG82" s="9">
        <v>0</v>
      </c>
      <c r="BH82" s="9">
        <v>0</v>
      </c>
      <c r="BI82" s="9">
        <v>0</v>
      </c>
      <c r="BJ82" s="9">
        <v>0</v>
      </c>
    </row>
    <row r="83" spans="2:62" x14ac:dyDescent="0.25">
      <c r="B83" s="9">
        <v>49.76999999999984</v>
      </c>
      <c r="C83" s="9">
        <v>36.450000000000003</v>
      </c>
      <c r="D83" s="9">
        <v>-13.319999999999837</v>
      </c>
      <c r="E83" s="9">
        <f t="shared" si="1"/>
        <v>0.36543209876542759</v>
      </c>
      <c r="F83" s="9">
        <v>23.071220891775205</v>
      </c>
      <c r="G83" s="9">
        <v>76.468779108224481</v>
      </c>
      <c r="H83" s="9">
        <v>-15.628385570430197</v>
      </c>
      <c r="I83" s="9">
        <v>115.16838557042988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1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</row>
    <row r="84" spans="2:62" x14ac:dyDescent="0.25">
      <c r="B84" s="9">
        <v>53.140000000000384</v>
      </c>
      <c r="C84" s="9">
        <v>45.92</v>
      </c>
      <c r="D84" s="9">
        <v>-7.2200000000003826</v>
      </c>
      <c r="E84" s="9">
        <f t="shared" si="1"/>
        <v>0.15722996515680274</v>
      </c>
      <c r="F84" s="9">
        <v>26.44122089177581</v>
      </c>
      <c r="G84" s="9">
        <v>79.838779108224955</v>
      </c>
      <c r="H84" s="9">
        <v>-12.258385570429624</v>
      </c>
      <c r="I84" s="9">
        <v>118.53838557043039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1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0</v>
      </c>
      <c r="BG84" s="9">
        <v>0</v>
      </c>
      <c r="BH84" s="9">
        <v>0</v>
      </c>
      <c r="BI84" s="9">
        <v>0</v>
      </c>
      <c r="BJ84" s="9">
        <v>0</v>
      </c>
    </row>
    <row r="85" spans="2:62" x14ac:dyDescent="0.25">
      <c r="B85" s="9">
        <v>44.04199999999976</v>
      </c>
      <c r="C85" s="9">
        <v>39.74</v>
      </c>
      <c r="D85" s="9">
        <v>-4.301999999999758</v>
      </c>
      <c r="E85" s="9">
        <f t="shared" si="1"/>
        <v>0.10825364871665219</v>
      </c>
      <c r="F85" s="9">
        <v>17.343220891775104</v>
      </c>
      <c r="G85" s="9">
        <v>70.740779108224416</v>
      </c>
      <c r="H85" s="9">
        <v>-21.356385570430277</v>
      </c>
      <c r="I85" s="9">
        <v>109.4403855704298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1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</row>
    <row r="86" spans="2:62" x14ac:dyDescent="0.25">
      <c r="B86" s="9">
        <v>42.491999999999933</v>
      </c>
      <c r="C86" s="9">
        <v>47.36</v>
      </c>
      <c r="D86" s="9">
        <v>4.8680000000000661</v>
      </c>
      <c r="E86" s="9">
        <f t="shared" si="1"/>
        <v>0.10278716216216356</v>
      </c>
      <c r="F86" s="9">
        <v>15.793220891775285</v>
      </c>
      <c r="G86" s="9">
        <v>69.190779108224575</v>
      </c>
      <c r="H86" s="9">
        <v>-22.906385570430103</v>
      </c>
      <c r="I86" s="9">
        <v>107.89038557042997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1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</row>
    <row r="87" spans="2:62" x14ac:dyDescent="0.25">
      <c r="B87" s="9">
        <v>47.552000000000348</v>
      </c>
      <c r="C87" s="9">
        <v>59.53</v>
      </c>
      <c r="D87" s="9">
        <v>11.977999999999653</v>
      </c>
      <c r="E87" s="9">
        <f t="shared" si="1"/>
        <v>0.20120947421467586</v>
      </c>
      <c r="F87" s="9">
        <v>20.853220891775774</v>
      </c>
      <c r="G87" s="9">
        <v>74.250779108224918</v>
      </c>
      <c r="H87" s="9">
        <v>-17.846385570429661</v>
      </c>
      <c r="I87" s="9">
        <v>112.95038557043036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1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</row>
    <row r="88" spans="2:62" x14ac:dyDescent="0.25">
      <c r="B88" s="9">
        <v>45.38799999999965</v>
      </c>
      <c r="C88" s="9">
        <v>36.090000000000003</v>
      </c>
      <c r="D88" s="9">
        <v>-9.2979999999996465</v>
      </c>
      <c r="E88" s="9">
        <f t="shared" si="1"/>
        <v>0.25763369354390814</v>
      </c>
      <c r="F88" s="9">
        <v>18.689220891774976</v>
      </c>
      <c r="G88" s="9">
        <v>72.08677910822432</v>
      </c>
      <c r="H88" s="9">
        <v>-20.010385570430401</v>
      </c>
      <c r="I88" s="9">
        <v>110.7863855704297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1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</row>
    <row r="89" spans="2:62" x14ac:dyDescent="0.25">
      <c r="B89" s="9">
        <v>52.795999999999935</v>
      </c>
      <c r="C89" s="9">
        <v>52.43</v>
      </c>
      <c r="D89" s="9">
        <v>-0.36599999999993571</v>
      </c>
      <c r="E89" s="9">
        <f t="shared" si="1"/>
        <v>6.9807362197203075E-3</v>
      </c>
      <c r="F89" s="9">
        <v>26.097220891775269</v>
      </c>
      <c r="G89" s="9">
        <v>79.494779108224606</v>
      </c>
      <c r="H89" s="9">
        <v>-12.602385570430116</v>
      </c>
      <c r="I89" s="9">
        <v>118.19438557042999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1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</row>
    <row r="90" spans="2:62" x14ac:dyDescent="0.25">
      <c r="B90" s="9">
        <v>47.102000000000061</v>
      </c>
      <c r="C90" s="9">
        <v>27.77</v>
      </c>
      <c r="D90" s="9">
        <v>-19.332000000000061</v>
      </c>
      <c r="E90" s="9">
        <f t="shared" si="1"/>
        <v>0.69614692113792087</v>
      </c>
      <c r="F90" s="9">
        <v>20.403220891775437</v>
      </c>
      <c r="G90" s="9">
        <v>73.800779108224688</v>
      </c>
      <c r="H90" s="9">
        <v>-18.296385570429962</v>
      </c>
      <c r="I90" s="9">
        <v>112.50038557043008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1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</row>
    <row r="91" spans="2:62" x14ac:dyDescent="0.25">
      <c r="B91" s="9">
        <v>46.998000000000403</v>
      </c>
      <c r="C91" s="9">
        <v>58.99</v>
      </c>
      <c r="D91" s="9">
        <v>11.991999999999599</v>
      </c>
      <c r="E91" s="9">
        <f t="shared" si="1"/>
        <v>0.20328869299880656</v>
      </c>
      <c r="F91" s="9">
        <v>20.299220891775839</v>
      </c>
      <c r="G91" s="9">
        <v>73.696779108224973</v>
      </c>
      <c r="H91" s="9">
        <v>-18.400385570429592</v>
      </c>
      <c r="I91" s="9">
        <v>112.3963855704304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1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</row>
    <row r="92" spans="2:62" x14ac:dyDescent="0.25">
      <c r="B92" s="9">
        <v>40.28599999999976</v>
      </c>
      <c r="C92" s="9">
        <v>27.67</v>
      </c>
      <c r="D92" s="9">
        <v>-12.615999999999758</v>
      </c>
      <c r="E92" s="9">
        <f t="shared" si="1"/>
        <v>0.45594506685940578</v>
      </c>
      <c r="F92" s="9">
        <v>13.5872208917751</v>
      </c>
      <c r="G92" s="9">
        <v>66.984779108224416</v>
      </c>
      <c r="H92" s="9">
        <v>-25.112385570430291</v>
      </c>
      <c r="I92" s="9">
        <v>105.68438557042981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1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 s="9">
        <v>0</v>
      </c>
      <c r="BG92" s="9">
        <v>0</v>
      </c>
      <c r="BH92" s="9">
        <v>0</v>
      </c>
      <c r="BI92" s="9">
        <v>0</v>
      </c>
      <c r="BJ92" s="9">
        <v>0</v>
      </c>
    </row>
    <row r="93" spans="2:62" x14ac:dyDescent="0.25">
      <c r="B93" s="9">
        <v>38.706000000000387</v>
      </c>
      <c r="C93" s="9">
        <v>22.84</v>
      </c>
      <c r="D93" s="9">
        <v>-15.866000000000387</v>
      </c>
      <c r="E93" s="9">
        <f t="shared" si="1"/>
        <v>0.69465849387041978</v>
      </c>
      <c r="F93" s="9">
        <v>12.007220891775798</v>
      </c>
      <c r="G93" s="9">
        <v>65.404779108224972</v>
      </c>
      <c r="H93" s="9">
        <v>-26.692385570429622</v>
      </c>
      <c r="I93" s="9">
        <v>104.1043855704304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1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0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  <c r="BF93" s="9">
        <v>0</v>
      </c>
      <c r="BG93" s="9">
        <v>0</v>
      </c>
      <c r="BH93" s="9">
        <v>0</v>
      </c>
      <c r="BI93" s="9">
        <v>0</v>
      </c>
      <c r="BJ93" s="9">
        <v>0</v>
      </c>
    </row>
    <row r="94" spans="2:62" x14ac:dyDescent="0.25">
      <c r="B94" s="9">
        <v>89.528000000000191</v>
      </c>
      <c r="C94" s="9">
        <v>29.85</v>
      </c>
      <c r="D94" s="9">
        <v>-59.678000000000189</v>
      </c>
      <c r="E94" s="9">
        <f t="shared" si="1"/>
        <v>1.9992629815745455</v>
      </c>
      <c r="F94" s="9">
        <v>62.829220891775606</v>
      </c>
      <c r="G94" s="9">
        <v>116.22677910822478</v>
      </c>
      <c r="H94" s="9">
        <v>24.129614429570182</v>
      </c>
      <c r="I94" s="9">
        <v>154.9263855704302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1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  <c r="BF94" s="9">
        <v>0</v>
      </c>
      <c r="BG94" s="9">
        <v>0</v>
      </c>
      <c r="BH94" s="9">
        <v>0</v>
      </c>
      <c r="BI94" s="9">
        <v>0</v>
      </c>
      <c r="BJ94" s="9">
        <v>0</v>
      </c>
    </row>
    <row r="95" spans="2:62" x14ac:dyDescent="0.25">
      <c r="B95" s="9">
        <v>82.734000000000037</v>
      </c>
      <c r="C95" s="9">
        <v>35.53</v>
      </c>
      <c r="D95" s="9">
        <v>-47.204000000000036</v>
      </c>
      <c r="E95" s="9">
        <f t="shared" si="1"/>
        <v>1.3285674078243748</v>
      </c>
      <c r="F95" s="9">
        <v>56.035220891775438</v>
      </c>
      <c r="G95" s="9">
        <v>109.43277910822464</v>
      </c>
      <c r="H95" s="9">
        <v>17.335614429570029</v>
      </c>
      <c r="I95" s="9">
        <v>148.13238557043005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1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0</v>
      </c>
      <c r="BI95" s="9">
        <v>0</v>
      </c>
      <c r="BJ95" s="9">
        <v>0</v>
      </c>
    </row>
    <row r="96" spans="2:62" x14ac:dyDescent="0.25">
      <c r="B96" s="9">
        <v>31.39999999999975</v>
      </c>
      <c r="C96" s="9">
        <v>35.61</v>
      </c>
      <c r="D96" s="9">
        <v>4.2100000000002495</v>
      </c>
      <c r="E96" s="9">
        <f t="shared" si="1"/>
        <v>0.11822521763550266</v>
      </c>
      <c r="F96" s="9">
        <v>4.7012208917750868</v>
      </c>
      <c r="G96" s="9">
        <v>58.098779108224413</v>
      </c>
      <c r="H96" s="9">
        <v>-33.998385570430301</v>
      </c>
      <c r="I96" s="9">
        <v>96.798385570429801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1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0</v>
      </c>
      <c r="BG96" s="9">
        <v>0</v>
      </c>
      <c r="BH96" s="9">
        <v>0</v>
      </c>
      <c r="BI96" s="9">
        <v>0</v>
      </c>
      <c r="BJ96" s="9">
        <v>0</v>
      </c>
    </row>
    <row r="97" spans="2:62" x14ac:dyDescent="0.25">
      <c r="B97" s="9">
        <v>32.020000000000223</v>
      </c>
      <c r="C97" s="9">
        <v>30.6</v>
      </c>
      <c r="D97" s="9">
        <v>-1.420000000000222</v>
      </c>
      <c r="E97" s="9">
        <f t="shared" si="1"/>
        <v>4.6405228758177187E-2</v>
      </c>
      <c r="F97" s="9">
        <v>5.3212208917756136</v>
      </c>
      <c r="G97" s="9">
        <v>58.718779108224837</v>
      </c>
      <c r="H97" s="9">
        <v>-33.378385570429799</v>
      </c>
      <c r="I97" s="9">
        <v>97.418385570430246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1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</row>
    <row r="98" spans="2:62" x14ac:dyDescent="0.25">
      <c r="B98" s="9">
        <v>33.104000000000184</v>
      </c>
      <c r="C98" s="9">
        <v>32.04</v>
      </c>
      <c r="D98" s="9">
        <v>-1.0640000000001848</v>
      </c>
      <c r="E98" s="9">
        <f t="shared" si="1"/>
        <v>3.3208489388270437E-2</v>
      </c>
      <c r="F98" s="9">
        <v>6.4052208917755777</v>
      </c>
      <c r="G98" s="9">
        <v>59.80277910822479</v>
      </c>
      <c r="H98" s="9">
        <v>-32.294385570429839</v>
      </c>
      <c r="I98" s="9">
        <v>98.502385570430206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1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  <c r="BJ98" s="9">
        <v>0</v>
      </c>
    </row>
    <row r="99" spans="2:62" x14ac:dyDescent="0.25">
      <c r="B99" s="9">
        <v>36.783999999999736</v>
      </c>
      <c r="C99" s="9">
        <v>33.380000000000003</v>
      </c>
      <c r="D99" s="9">
        <v>-3.4039999999997335</v>
      </c>
      <c r="E99" s="9">
        <f t="shared" si="1"/>
        <v>0.10197723187536649</v>
      </c>
      <c r="F99" s="9">
        <v>10.08522089177508</v>
      </c>
      <c r="G99" s="9">
        <v>63.482779108224392</v>
      </c>
      <c r="H99" s="9">
        <v>-28.614385570430301</v>
      </c>
      <c r="I99" s="9">
        <v>102.18238557042977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1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9">
        <v>0</v>
      </c>
      <c r="BI99" s="9">
        <v>0</v>
      </c>
      <c r="BJ99" s="9">
        <v>0</v>
      </c>
    </row>
    <row r="100" spans="2:62" x14ac:dyDescent="0.25">
      <c r="B100" s="9">
        <v>36.784000000000219</v>
      </c>
      <c r="C100" s="9">
        <v>37.479999999999997</v>
      </c>
      <c r="D100" s="9">
        <v>0.69599999999977769</v>
      </c>
      <c r="E100" s="9">
        <f t="shared" si="1"/>
        <v>1.8569903948766748E-2</v>
      </c>
      <c r="F100" s="9">
        <v>10.085220891775609</v>
      </c>
      <c r="G100" s="9">
        <v>63.482779108224832</v>
      </c>
      <c r="H100" s="9">
        <v>-28.614385570429803</v>
      </c>
      <c r="I100" s="9">
        <v>102.18238557043024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1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</row>
    <row r="101" spans="2:62" x14ac:dyDescent="0.25">
      <c r="B101" s="9">
        <v>48.842000000000198</v>
      </c>
      <c r="C101" s="9">
        <v>43.34</v>
      </c>
      <c r="D101" s="9">
        <v>-5.5020000000001943</v>
      </c>
      <c r="E101" s="9">
        <f t="shared" si="1"/>
        <v>0.12694970004615122</v>
      </c>
      <c r="F101" s="9">
        <v>22.143220891775595</v>
      </c>
      <c r="G101" s="9">
        <v>75.540779108224797</v>
      </c>
      <c r="H101" s="9">
        <v>-16.556385570429825</v>
      </c>
      <c r="I101" s="9">
        <v>114.24038557043022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1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>
        <v>0</v>
      </c>
      <c r="BI101" s="9">
        <v>0</v>
      </c>
      <c r="BJ101" s="9">
        <v>0</v>
      </c>
    </row>
    <row r="102" spans="2:62" x14ac:dyDescent="0.25">
      <c r="B102" s="9">
        <v>33.294000000000082</v>
      </c>
      <c r="C102" s="9">
        <v>35.869999999999997</v>
      </c>
      <c r="D102" s="9">
        <v>2.5759999999999152</v>
      </c>
      <c r="E102" s="9">
        <f t="shared" si="1"/>
        <v>7.1814887092275306E-2</v>
      </c>
      <c r="F102" s="9">
        <v>6.5952208917754582</v>
      </c>
      <c r="G102" s="9">
        <v>59.99277910822471</v>
      </c>
      <c r="H102" s="9">
        <v>-32.10438557042994</v>
      </c>
      <c r="I102" s="9">
        <v>98.692385570430105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1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</row>
    <row r="103" spans="2:62" x14ac:dyDescent="0.25">
      <c r="B103" s="9">
        <v>32.455999999999889</v>
      </c>
      <c r="C103" s="9">
        <v>29.49</v>
      </c>
      <c r="D103" s="9">
        <v>-2.9659999999998909</v>
      </c>
      <c r="E103" s="9">
        <f t="shared" si="1"/>
        <v>0.10057646659884338</v>
      </c>
      <c r="F103" s="9">
        <v>5.7572208917752405</v>
      </c>
      <c r="G103" s="9">
        <v>59.154779108224538</v>
      </c>
      <c r="H103" s="9">
        <v>-32.942385570430147</v>
      </c>
      <c r="I103" s="9">
        <v>97.854385570429926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1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</row>
    <row r="104" spans="2:62" x14ac:dyDescent="0.25">
      <c r="B104" s="9">
        <v>33.666000000000082</v>
      </c>
      <c r="C104" s="9">
        <v>33.93</v>
      </c>
      <c r="D104" s="9">
        <v>0.26399999999991763</v>
      </c>
      <c r="E104" s="9">
        <f t="shared" si="1"/>
        <v>7.780725022101905E-3</v>
      </c>
      <c r="F104" s="9">
        <v>6.9672208917754617</v>
      </c>
      <c r="G104" s="9">
        <v>60.364779108224702</v>
      </c>
      <c r="H104" s="9">
        <v>-31.73238557042994</v>
      </c>
      <c r="I104" s="9">
        <v>99.064385570430105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1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</row>
    <row r="105" spans="2:62" x14ac:dyDescent="0.25">
      <c r="B105" s="9">
        <v>32.846000000000004</v>
      </c>
      <c r="C105" s="9">
        <v>25.55</v>
      </c>
      <c r="D105" s="9">
        <v>-7.2960000000000029</v>
      </c>
      <c r="E105" s="9">
        <f t="shared" si="1"/>
        <v>0.28555772994129169</v>
      </c>
      <c r="F105" s="9">
        <v>6.1472208917753797</v>
      </c>
      <c r="G105" s="9">
        <v>59.544779108224631</v>
      </c>
      <c r="H105" s="9">
        <v>-32.552385570430019</v>
      </c>
      <c r="I105" s="9">
        <v>98.244385570430026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1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</row>
    <row r="106" spans="2:62" x14ac:dyDescent="0.25">
      <c r="B106" s="9">
        <v>41.1460000000001</v>
      </c>
      <c r="C106" s="9">
        <v>19.739999999999998</v>
      </c>
      <c r="D106" s="9">
        <v>-21.406000000000102</v>
      </c>
      <c r="E106" s="9">
        <f t="shared" si="1"/>
        <v>1.0843971631205727</v>
      </c>
      <c r="F106" s="9">
        <v>14.447220891775483</v>
      </c>
      <c r="G106" s="9">
        <v>67.844779108224714</v>
      </c>
      <c r="H106" s="9">
        <v>-24.252385570429922</v>
      </c>
      <c r="I106" s="9">
        <v>106.54438557043012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1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</row>
    <row r="107" spans="2:62" x14ac:dyDescent="0.25">
      <c r="B107" s="9">
        <v>57.903999999999954</v>
      </c>
      <c r="C107" s="9">
        <v>32.08</v>
      </c>
      <c r="D107" s="9">
        <v>-25.823999999999955</v>
      </c>
      <c r="E107" s="9">
        <f t="shared" si="1"/>
        <v>0.80498753117206845</v>
      </c>
      <c r="F107" s="9">
        <v>31.205220891775301</v>
      </c>
      <c r="G107" s="9">
        <v>84.60277910822461</v>
      </c>
      <c r="H107" s="9">
        <v>-7.494385570430083</v>
      </c>
      <c r="I107" s="9">
        <v>123.30238557042999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1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</row>
    <row r="108" spans="2:62" x14ac:dyDescent="0.25">
      <c r="B108" s="9">
        <v>66.397999999999982</v>
      </c>
      <c r="C108" s="9">
        <v>36.19</v>
      </c>
      <c r="D108" s="9">
        <v>-30.207999999999984</v>
      </c>
      <c r="E108" s="9">
        <f t="shared" si="1"/>
        <v>0.8347057198121024</v>
      </c>
      <c r="F108" s="9">
        <v>39.69922089177534</v>
      </c>
      <c r="G108" s="9">
        <v>93.096779108224624</v>
      </c>
      <c r="H108" s="9">
        <v>0.99961442956994517</v>
      </c>
      <c r="I108" s="9">
        <v>131.79638557043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1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H108" s="9">
        <v>0</v>
      </c>
      <c r="BI108" s="9">
        <v>0</v>
      </c>
      <c r="BJ108" s="9">
        <v>0</v>
      </c>
    </row>
    <row r="109" spans="2:62" x14ac:dyDescent="0.25">
      <c r="B109" s="9">
        <v>64.098000000000027</v>
      </c>
      <c r="C109" s="9">
        <v>46.27</v>
      </c>
      <c r="D109" s="9">
        <v>-17.828000000000024</v>
      </c>
      <c r="E109" s="9">
        <f t="shared" si="1"/>
        <v>0.38530365247460607</v>
      </c>
      <c r="F109" s="9">
        <v>37.3992208917754</v>
      </c>
      <c r="G109" s="9">
        <v>90.796779108224655</v>
      </c>
      <c r="H109" s="9">
        <v>-1.3003855704300094</v>
      </c>
      <c r="I109" s="9">
        <v>129.49638557043005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1</v>
      </c>
      <c r="AZ109" s="9">
        <v>0</v>
      </c>
      <c r="BA109" s="9">
        <v>0</v>
      </c>
      <c r="BB109" s="9">
        <v>0</v>
      </c>
      <c r="BC109" s="9">
        <v>0</v>
      </c>
      <c r="BD109" s="9">
        <v>0</v>
      </c>
      <c r="BE109" s="9">
        <v>0</v>
      </c>
      <c r="BF109" s="9">
        <v>0</v>
      </c>
      <c r="BG109" s="9">
        <v>0</v>
      </c>
      <c r="BH109" s="9">
        <v>0</v>
      </c>
      <c r="BI109" s="9">
        <v>0</v>
      </c>
      <c r="BJ109" s="9">
        <v>0</v>
      </c>
    </row>
    <row r="110" spans="2:62" x14ac:dyDescent="0.25">
      <c r="B110" s="9">
        <v>73.822000000000017</v>
      </c>
      <c r="C110" s="9">
        <v>44.73</v>
      </c>
      <c r="D110" s="9">
        <v>-29.09200000000002</v>
      </c>
      <c r="E110" s="9">
        <f t="shared" si="1"/>
        <v>0.65039123630672979</v>
      </c>
      <c r="F110" s="9">
        <v>47.123220891775389</v>
      </c>
      <c r="G110" s="9">
        <v>100.52077910822464</v>
      </c>
      <c r="H110" s="9">
        <v>8.4236144295699802</v>
      </c>
      <c r="I110" s="9">
        <v>139.22038557043004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1</v>
      </c>
      <c r="BA110" s="9">
        <v>0</v>
      </c>
      <c r="BB110" s="9">
        <v>0</v>
      </c>
      <c r="BC110" s="9">
        <v>0</v>
      </c>
      <c r="BD110" s="9">
        <v>0</v>
      </c>
      <c r="BE110" s="9">
        <v>0</v>
      </c>
      <c r="BF110" s="9">
        <v>0</v>
      </c>
      <c r="BG110" s="9">
        <v>0</v>
      </c>
      <c r="BH110" s="9">
        <v>0</v>
      </c>
      <c r="BI110" s="9">
        <v>0</v>
      </c>
      <c r="BJ110" s="9">
        <v>0</v>
      </c>
    </row>
    <row r="111" spans="2:62" x14ac:dyDescent="0.25">
      <c r="B111" s="9">
        <v>86.722000000000122</v>
      </c>
      <c r="C111" s="9">
        <v>53.48</v>
      </c>
      <c r="D111" s="9">
        <v>-33.242000000000125</v>
      </c>
      <c r="E111" s="9">
        <f t="shared" si="1"/>
        <v>0.62157816005983779</v>
      </c>
      <c r="F111" s="9">
        <v>60.023220891775509</v>
      </c>
      <c r="G111" s="9">
        <v>113.42077910822474</v>
      </c>
      <c r="H111" s="9">
        <v>21.3236144295701</v>
      </c>
      <c r="I111" s="9">
        <v>152.12038557043013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9">
        <v>0</v>
      </c>
      <c r="BA111" s="9">
        <v>1</v>
      </c>
      <c r="BB111" s="9">
        <v>0</v>
      </c>
      <c r="BC111" s="9">
        <v>0</v>
      </c>
      <c r="BD111" s="9">
        <v>0</v>
      </c>
      <c r="BE111" s="9">
        <v>0</v>
      </c>
      <c r="BF111" s="9">
        <v>0</v>
      </c>
      <c r="BG111" s="9">
        <v>0</v>
      </c>
      <c r="BH111" s="9">
        <v>0</v>
      </c>
      <c r="BI111" s="9">
        <v>0</v>
      </c>
      <c r="BJ111" s="9">
        <v>0</v>
      </c>
    </row>
    <row r="112" spans="2:62" x14ac:dyDescent="0.25">
      <c r="B112" s="9">
        <v>83.780000000000058</v>
      </c>
      <c r="C112" s="9">
        <v>65.099999999999994</v>
      </c>
      <c r="D112" s="9">
        <v>-18.680000000000064</v>
      </c>
      <c r="E112" s="9">
        <f t="shared" si="1"/>
        <v>0.28694316436252021</v>
      </c>
      <c r="F112" s="9">
        <v>57.08122089177543</v>
      </c>
      <c r="G112" s="9">
        <v>110.47877910822469</v>
      </c>
      <c r="H112" s="9">
        <v>18.381614429570035</v>
      </c>
      <c r="I112" s="9">
        <v>149.17838557043007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0</v>
      </c>
      <c r="BA112" s="9">
        <v>0</v>
      </c>
      <c r="BB112" s="9">
        <v>1</v>
      </c>
      <c r="BC112" s="9">
        <v>0</v>
      </c>
      <c r="BD112" s="9">
        <v>0</v>
      </c>
      <c r="BE112" s="9">
        <v>0</v>
      </c>
      <c r="BF112" s="9">
        <v>0</v>
      </c>
      <c r="BG112" s="9">
        <v>0</v>
      </c>
      <c r="BH112" s="9">
        <v>0</v>
      </c>
      <c r="BI112" s="9">
        <v>0</v>
      </c>
      <c r="BJ112" s="9">
        <v>0</v>
      </c>
    </row>
    <row r="113" spans="2:62" x14ac:dyDescent="0.25">
      <c r="B113" s="9">
        <v>84.601999999999975</v>
      </c>
      <c r="C113" s="9">
        <v>55.86</v>
      </c>
      <c r="D113" s="9">
        <v>-28.741999999999976</v>
      </c>
      <c r="E113" s="9">
        <f t="shared" si="1"/>
        <v>0.51453634085212985</v>
      </c>
      <c r="F113" s="9">
        <v>57.903220891775334</v>
      </c>
      <c r="G113" s="9">
        <v>111.30077910822462</v>
      </c>
      <c r="H113" s="9">
        <v>19.203614429569939</v>
      </c>
      <c r="I113" s="9">
        <v>150.00038557043001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1</v>
      </c>
      <c r="BD113" s="9">
        <v>0</v>
      </c>
      <c r="BE113" s="9">
        <v>0</v>
      </c>
      <c r="BF113" s="9">
        <v>0</v>
      </c>
      <c r="BG113" s="9">
        <v>0</v>
      </c>
      <c r="BH113" s="9">
        <v>0</v>
      </c>
      <c r="BI113" s="9">
        <v>0</v>
      </c>
      <c r="BJ113" s="9">
        <v>0</v>
      </c>
    </row>
    <row r="114" spans="2:62" x14ac:dyDescent="0.25">
      <c r="B114" s="9">
        <v>96.112000000000066</v>
      </c>
      <c r="C114" s="9">
        <v>52.48</v>
      </c>
      <c r="D114" s="9">
        <v>-43.632000000000069</v>
      </c>
      <c r="E114" s="9">
        <f t="shared" si="1"/>
        <v>0.83140243902439159</v>
      </c>
      <c r="F114" s="9">
        <v>69.413220891775438</v>
      </c>
      <c r="G114" s="9">
        <v>122.81077910822469</v>
      </c>
      <c r="H114" s="9">
        <v>30.713614429570029</v>
      </c>
      <c r="I114" s="9">
        <v>161.51038557043012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9">
        <v>0</v>
      </c>
      <c r="BA114" s="9">
        <v>0</v>
      </c>
      <c r="BB114" s="9">
        <v>0</v>
      </c>
      <c r="BC114" s="9">
        <v>0</v>
      </c>
      <c r="BD114" s="9">
        <v>1</v>
      </c>
      <c r="BE114" s="9">
        <v>0</v>
      </c>
      <c r="BF114" s="9">
        <v>0</v>
      </c>
      <c r="BG114" s="9">
        <v>0</v>
      </c>
      <c r="BH114" s="9">
        <v>0</v>
      </c>
      <c r="BI114" s="9">
        <v>0</v>
      </c>
      <c r="BJ114" s="9">
        <v>0</v>
      </c>
    </row>
    <row r="115" spans="2:62" x14ac:dyDescent="0.25">
      <c r="B115" s="9">
        <v>65.874000000000024</v>
      </c>
      <c r="C115" s="9">
        <v>51.35</v>
      </c>
      <c r="D115" s="9">
        <v>-14.524000000000022</v>
      </c>
      <c r="E115" s="9">
        <f t="shared" si="1"/>
        <v>0.28284323271665085</v>
      </c>
      <c r="F115" s="9">
        <v>39.175220891775396</v>
      </c>
      <c r="G115" s="9">
        <v>92.572779108224651</v>
      </c>
      <c r="H115" s="9">
        <v>0.4756144295699869</v>
      </c>
      <c r="I115" s="9">
        <v>131.27238557043006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0</v>
      </c>
      <c r="AS115" s="9">
        <v>0</v>
      </c>
      <c r="AT115" s="9">
        <v>0</v>
      </c>
      <c r="AU115" s="9">
        <v>0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1</v>
      </c>
      <c r="BF115" s="9">
        <v>0</v>
      </c>
      <c r="BG115" s="9">
        <v>0</v>
      </c>
      <c r="BH115" s="9">
        <v>0</v>
      </c>
      <c r="BI115" s="9">
        <v>0</v>
      </c>
      <c r="BJ115" s="9">
        <v>0</v>
      </c>
    </row>
    <row r="116" spans="2:62" x14ac:dyDescent="0.25">
      <c r="B116" s="9">
        <v>72.232000000000085</v>
      </c>
      <c r="C116" s="9">
        <v>43.48</v>
      </c>
      <c r="D116" s="9">
        <v>-28.752000000000088</v>
      </c>
      <c r="E116" s="9">
        <f t="shared" si="1"/>
        <v>0.66126954921803338</v>
      </c>
      <c r="F116" s="9">
        <v>45.533220891775457</v>
      </c>
      <c r="G116" s="9">
        <v>98.930779108224712</v>
      </c>
      <c r="H116" s="9">
        <v>6.833614429570062</v>
      </c>
      <c r="I116" s="9">
        <v>137.63038557043012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9">
        <v>0</v>
      </c>
      <c r="BA116" s="9">
        <v>0</v>
      </c>
      <c r="BB116" s="9">
        <v>0</v>
      </c>
      <c r="BC116" s="9">
        <v>0</v>
      </c>
      <c r="BD116" s="9">
        <v>0</v>
      </c>
      <c r="BE116" s="9">
        <v>0</v>
      </c>
      <c r="BF116" s="9">
        <v>1</v>
      </c>
      <c r="BG116" s="9">
        <v>0</v>
      </c>
      <c r="BH116" s="9">
        <v>0</v>
      </c>
      <c r="BI116" s="9">
        <v>0</v>
      </c>
      <c r="BJ116" s="9">
        <v>0</v>
      </c>
    </row>
    <row r="117" spans="2:62" x14ac:dyDescent="0.25">
      <c r="B117" s="9">
        <v>76.534000000000034</v>
      </c>
      <c r="C117" s="9">
        <v>57.97</v>
      </c>
      <c r="D117" s="9">
        <v>-18.564000000000036</v>
      </c>
      <c r="E117" s="9">
        <f t="shared" si="1"/>
        <v>0.32023460410557247</v>
      </c>
      <c r="F117" s="9">
        <v>49.835220891775407</v>
      </c>
      <c r="G117" s="9">
        <v>103.23277910822466</v>
      </c>
      <c r="H117" s="9">
        <v>11.135614429569998</v>
      </c>
      <c r="I117" s="9">
        <v>141.93238557043009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9">
        <v>0</v>
      </c>
      <c r="BA117" s="9">
        <v>0</v>
      </c>
      <c r="BB117" s="9">
        <v>0</v>
      </c>
      <c r="BC117" s="9">
        <v>0</v>
      </c>
      <c r="BD117" s="9">
        <v>0</v>
      </c>
      <c r="BE117" s="9">
        <v>0</v>
      </c>
      <c r="BF117" s="9">
        <v>0</v>
      </c>
      <c r="BG117" s="9">
        <v>1</v>
      </c>
      <c r="BH117" s="9">
        <v>0</v>
      </c>
      <c r="BI117" s="9">
        <v>0</v>
      </c>
      <c r="BJ117" s="9">
        <v>0</v>
      </c>
    </row>
    <row r="118" spans="2:62" x14ac:dyDescent="0.25">
      <c r="B118" s="9">
        <v>65.100000000000051</v>
      </c>
      <c r="C118" s="9">
        <v>63.82</v>
      </c>
      <c r="D118" s="9">
        <v>-1.2800000000000509</v>
      </c>
      <c r="E118" s="9">
        <f t="shared" si="1"/>
        <v>2.0056408649327027E-2</v>
      </c>
      <c r="F118" s="9">
        <v>38.401220891775424</v>
      </c>
      <c r="G118" s="9">
        <v>91.798779108224679</v>
      </c>
      <c r="H118" s="9">
        <v>-0.29838557042997138</v>
      </c>
      <c r="I118" s="9">
        <v>130.49838557043006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0</v>
      </c>
      <c r="AZ118" s="9">
        <v>0</v>
      </c>
      <c r="BA118" s="9">
        <v>0</v>
      </c>
      <c r="BB118" s="9">
        <v>0</v>
      </c>
      <c r="BC118" s="9">
        <v>0</v>
      </c>
      <c r="BD118" s="9">
        <v>0</v>
      </c>
      <c r="BE118" s="9">
        <v>0</v>
      </c>
      <c r="BF118" s="9">
        <v>0</v>
      </c>
      <c r="BG118" s="9">
        <v>0</v>
      </c>
      <c r="BH118" s="9">
        <v>1</v>
      </c>
      <c r="BI118" s="9">
        <v>0</v>
      </c>
      <c r="BJ118" s="9">
        <v>0</v>
      </c>
    </row>
    <row r="119" spans="2:62" x14ac:dyDescent="0.25">
      <c r="B119" s="9">
        <v>84.734000000000052</v>
      </c>
      <c r="C119" s="9">
        <v>58.56</v>
      </c>
      <c r="D119" s="9">
        <v>-26.174000000000049</v>
      </c>
      <c r="E119" s="9">
        <f t="shared" si="1"/>
        <v>0.44696038251366205</v>
      </c>
      <c r="F119" s="9">
        <v>58.035220891775431</v>
      </c>
      <c r="G119" s="9">
        <v>111.43277910822468</v>
      </c>
      <c r="H119" s="9">
        <v>19.335614429570029</v>
      </c>
      <c r="I119" s="9">
        <v>150.13238557043007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 s="9">
        <v>0</v>
      </c>
      <c r="AV119" s="9">
        <v>0</v>
      </c>
      <c r="AW119" s="9">
        <v>0</v>
      </c>
      <c r="AX119" s="9">
        <v>0</v>
      </c>
      <c r="AY119" s="9">
        <v>0</v>
      </c>
      <c r="AZ119" s="9">
        <v>0</v>
      </c>
      <c r="BA119" s="9">
        <v>0</v>
      </c>
      <c r="BB119" s="9">
        <v>0</v>
      </c>
      <c r="BC119" s="9">
        <v>0</v>
      </c>
      <c r="BD119" s="9">
        <v>0</v>
      </c>
      <c r="BE119" s="9">
        <v>0</v>
      </c>
      <c r="BF119" s="9">
        <v>0</v>
      </c>
      <c r="BG119" s="9">
        <v>0</v>
      </c>
      <c r="BH119" s="9">
        <v>0</v>
      </c>
      <c r="BI119" s="9">
        <v>1</v>
      </c>
      <c r="BJ119" s="9">
        <v>0</v>
      </c>
    </row>
    <row r="120" spans="2:62" x14ac:dyDescent="0.25">
      <c r="B120" s="9">
        <v>91.052000000000049</v>
      </c>
      <c r="C120" s="9">
        <v>54.84</v>
      </c>
      <c r="D120" s="9">
        <v>-36.212000000000046</v>
      </c>
      <c r="E120" s="9">
        <f t="shared" si="1"/>
        <v>0.66032093362509192</v>
      </c>
      <c r="F120" s="9">
        <v>64.353220891775422</v>
      </c>
      <c r="G120" s="9">
        <v>117.75077910822468</v>
      </c>
      <c r="H120" s="9">
        <v>25.653614429570027</v>
      </c>
      <c r="I120" s="9">
        <v>156.45038557043006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0</v>
      </c>
      <c r="AU120" s="9">
        <v>0</v>
      </c>
      <c r="AV120" s="9">
        <v>0</v>
      </c>
      <c r="AW120" s="9">
        <v>0</v>
      </c>
      <c r="AX120" s="9">
        <v>0</v>
      </c>
      <c r="AY120" s="9">
        <v>0</v>
      </c>
      <c r="AZ120" s="9">
        <v>0</v>
      </c>
      <c r="BA120" s="9">
        <v>0</v>
      </c>
      <c r="BB120" s="9">
        <v>0</v>
      </c>
      <c r="BC120" s="9">
        <v>0</v>
      </c>
      <c r="BD120" s="9">
        <v>0</v>
      </c>
      <c r="BE120" s="9">
        <v>0</v>
      </c>
      <c r="BF120" s="9">
        <v>0</v>
      </c>
      <c r="BG120" s="9">
        <v>0</v>
      </c>
      <c r="BH120" s="9">
        <v>0</v>
      </c>
      <c r="BI120" s="9">
        <v>0</v>
      </c>
      <c r="BJ120" s="9">
        <v>1</v>
      </c>
    </row>
    <row r="121" spans="2:62" x14ac:dyDescent="0.25">
      <c r="B121" s="9">
        <v>88.182000000000443</v>
      </c>
      <c r="C121" s="9">
        <v>55.09</v>
      </c>
      <c r="D121" s="9">
        <v>-33.092000000000439</v>
      </c>
      <c r="E121" s="9">
        <f t="shared" si="1"/>
        <v>0.60068978035941978</v>
      </c>
      <c r="F121" s="9">
        <v>61.4832208917759</v>
      </c>
      <c r="G121" s="9">
        <v>114.88077910822498</v>
      </c>
      <c r="H121" s="9">
        <v>22.783614429570449</v>
      </c>
      <c r="I121" s="9">
        <v>153.58038557043045</v>
      </c>
      <c r="K121" s="9">
        <v>1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0</v>
      </c>
      <c r="AU121" s="9">
        <v>0</v>
      </c>
      <c r="AV121" s="9">
        <v>0</v>
      </c>
      <c r="AW121" s="9">
        <v>0</v>
      </c>
      <c r="AX121" s="9">
        <v>0</v>
      </c>
      <c r="AY121" s="9">
        <v>0</v>
      </c>
      <c r="AZ121" s="9">
        <v>0</v>
      </c>
      <c r="BA121" s="9">
        <v>0</v>
      </c>
      <c r="BB121" s="9">
        <v>0</v>
      </c>
      <c r="BC121" s="9">
        <v>0</v>
      </c>
      <c r="BD121" s="9">
        <v>0</v>
      </c>
      <c r="BE121" s="9">
        <v>0</v>
      </c>
      <c r="BF121" s="9">
        <v>0</v>
      </c>
      <c r="BG121" s="9">
        <v>0</v>
      </c>
      <c r="BH121" s="9">
        <v>0</v>
      </c>
      <c r="BI121" s="9">
        <v>0</v>
      </c>
      <c r="BJ121" s="9">
        <v>0</v>
      </c>
    </row>
    <row r="122" spans="2:62" x14ac:dyDescent="0.25">
      <c r="B122" s="9">
        <v>75.294000000000153</v>
      </c>
      <c r="C122" s="9">
        <v>50.19</v>
      </c>
      <c r="D122" s="9">
        <v>-25.104000000000156</v>
      </c>
      <c r="E122" s="9">
        <f t="shared" si="1"/>
        <v>0.5001793185893636</v>
      </c>
      <c r="F122" s="9">
        <v>48.595220891775568</v>
      </c>
      <c r="G122" s="9">
        <v>101.99277910822474</v>
      </c>
      <c r="H122" s="9">
        <v>9.8956144295701449</v>
      </c>
      <c r="I122" s="9">
        <v>140.69238557043016</v>
      </c>
      <c r="K122" s="9">
        <v>0</v>
      </c>
      <c r="L122" s="9">
        <v>1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9">
        <v>0</v>
      </c>
      <c r="BA122" s="9">
        <v>0</v>
      </c>
      <c r="BB122" s="9">
        <v>0</v>
      </c>
      <c r="BC122" s="9">
        <v>0</v>
      </c>
      <c r="BD122" s="9">
        <v>0</v>
      </c>
      <c r="BE122" s="9">
        <v>0</v>
      </c>
      <c r="BF122" s="9">
        <v>0</v>
      </c>
      <c r="BG122" s="9">
        <v>0</v>
      </c>
      <c r="BH122" s="9">
        <v>0</v>
      </c>
      <c r="BI122" s="9">
        <v>0</v>
      </c>
      <c r="BJ122" s="9">
        <v>0</v>
      </c>
    </row>
    <row r="123" spans="2:62" x14ac:dyDescent="0.25">
      <c r="B123" s="9">
        <v>68.858000000000104</v>
      </c>
      <c r="C123" s="9">
        <v>52.94</v>
      </c>
      <c r="D123" s="9">
        <v>-15.918000000000106</v>
      </c>
      <c r="E123" s="9">
        <f t="shared" si="1"/>
        <v>0.30068001511144893</v>
      </c>
      <c r="F123" s="9">
        <v>42.159220891775533</v>
      </c>
      <c r="G123" s="9">
        <v>95.556779108224674</v>
      </c>
      <c r="H123" s="9">
        <v>3.4596144295700952</v>
      </c>
      <c r="I123" s="9">
        <v>134.2563855704301</v>
      </c>
      <c r="K123" s="9">
        <v>0</v>
      </c>
      <c r="L123" s="9">
        <v>0</v>
      </c>
      <c r="M123" s="9">
        <v>1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9">
        <v>0</v>
      </c>
      <c r="AZ123" s="9">
        <v>0</v>
      </c>
      <c r="BA123" s="9">
        <v>0</v>
      </c>
      <c r="BB123" s="9">
        <v>0</v>
      </c>
      <c r="BC123" s="9">
        <v>0</v>
      </c>
      <c r="BD123" s="9">
        <v>0</v>
      </c>
      <c r="BE123" s="9">
        <v>0</v>
      </c>
      <c r="BF123" s="9">
        <v>0</v>
      </c>
      <c r="BG123" s="9">
        <v>0</v>
      </c>
      <c r="BH123" s="9">
        <v>0</v>
      </c>
      <c r="BI123" s="9">
        <v>0</v>
      </c>
      <c r="BJ123" s="9">
        <v>0</v>
      </c>
    </row>
    <row r="124" spans="2:62" x14ac:dyDescent="0.25">
      <c r="B124" s="9">
        <v>77.603999999999928</v>
      </c>
      <c r="C124" s="9">
        <v>53.52</v>
      </c>
      <c r="D124" s="9">
        <v>-24.083999999999925</v>
      </c>
      <c r="E124" s="9">
        <f t="shared" si="1"/>
        <v>0.44999999999999857</v>
      </c>
      <c r="F124" s="9">
        <v>50.905220891775251</v>
      </c>
      <c r="G124" s="9">
        <v>104.3027791082246</v>
      </c>
      <c r="H124" s="9">
        <v>12.205614429569877</v>
      </c>
      <c r="I124" s="9">
        <v>143.00238557042996</v>
      </c>
      <c r="K124" s="9">
        <v>0</v>
      </c>
      <c r="L124" s="9">
        <v>0</v>
      </c>
      <c r="M124" s="9">
        <v>0</v>
      </c>
      <c r="N124" s="9">
        <v>1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0</v>
      </c>
      <c r="AV124" s="9">
        <v>0</v>
      </c>
      <c r="AW124" s="9">
        <v>0</v>
      </c>
      <c r="AX124" s="9">
        <v>0</v>
      </c>
      <c r="AY124" s="9">
        <v>0</v>
      </c>
      <c r="AZ124" s="9">
        <v>0</v>
      </c>
      <c r="BA124" s="9">
        <v>0</v>
      </c>
      <c r="BB124" s="9">
        <v>0</v>
      </c>
      <c r="BC124" s="9">
        <v>0</v>
      </c>
      <c r="BD124" s="9">
        <v>0</v>
      </c>
      <c r="BE124" s="9">
        <v>0</v>
      </c>
      <c r="BF124" s="9">
        <v>0</v>
      </c>
      <c r="BG124" s="9">
        <v>0</v>
      </c>
      <c r="BH124" s="9">
        <v>0</v>
      </c>
      <c r="BI124" s="9">
        <v>0</v>
      </c>
      <c r="BJ124" s="9">
        <v>0</v>
      </c>
    </row>
    <row r="125" spans="2:62" x14ac:dyDescent="0.25">
      <c r="B125" s="9">
        <v>67.977999999999852</v>
      </c>
      <c r="C125" s="9">
        <v>63.32</v>
      </c>
      <c r="D125" s="9">
        <v>-4.657999999999852</v>
      </c>
      <c r="E125" s="9">
        <f t="shared" si="1"/>
        <v>7.3562855337963556E-2</v>
      </c>
      <c r="F125" s="9">
        <v>41.279220891775246</v>
      </c>
      <c r="G125" s="9">
        <v>94.676779108224451</v>
      </c>
      <c r="H125" s="9">
        <v>2.5796144295698298</v>
      </c>
      <c r="I125" s="9">
        <v>133.37638557042987</v>
      </c>
      <c r="K125" s="9">
        <v>0</v>
      </c>
      <c r="L125" s="9">
        <v>0</v>
      </c>
      <c r="M125" s="9">
        <v>0</v>
      </c>
      <c r="N125" s="9">
        <v>0</v>
      </c>
      <c r="O125" s="9">
        <v>1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9">
        <v>0</v>
      </c>
      <c r="BA125" s="9">
        <v>0</v>
      </c>
      <c r="BB125" s="9">
        <v>0</v>
      </c>
      <c r="BC125" s="9">
        <v>0</v>
      </c>
      <c r="BD125" s="9">
        <v>0</v>
      </c>
      <c r="BE125" s="9">
        <v>0</v>
      </c>
      <c r="BF125" s="9">
        <v>0</v>
      </c>
      <c r="BG125" s="9">
        <v>0</v>
      </c>
      <c r="BH125" s="9">
        <v>0</v>
      </c>
      <c r="BI125" s="9">
        <v>0</v>
      </c>
      <c r="BJ125" s="9">
        <v>0</v>
      </c>
    </row>
    <row r="126" spans="2:62" x14ac:dyDescent="0.25">
      <c r="B126" s="9">
        <v>69.727999999999639</v>
      </c>
      <c r="C126" s="9">
        <v>52.14</v>
      </c>
      <c r="D126" s="9">
        <v>-17.587999999999639</v>
      </c>
      <c r="E126" s="9">
        <f t="shared" si="1"/>
        <v>0.33732259301878864</v>
      </c>
      <c r="F126" s="9">
        <v>43.029220891774969</v>
      </c>
      <c r="G126" s="9">
        <v>96.426779108224309</v>
      </c>
      <c r="H126" s="9">
        <v>4.3296144295695882</v>
      </c>
      <c r="I126" s="9">
        <v>135.1263855704297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1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0</v>
      </c>
      <c r="AX126" s="9">
        <v>0</v>
      </c>
      <c r="AY126" s="9">
        <v>0</v>
      </c>
      <c r="AZ126" s="9">
        <v>0</v>
      </c>
      <c r="BA126" s="9">
        <v>0</v>
      </c>
      <c r="BB126" s="9">
        <v>0</v>
      </c>
      <c r="BC126" s="9">
        <v>0</v>
      </c>
      <c r="BD126" s="9">
        <v>0</v>
      </c>
      <c r="BE126" s="9">
        <v>0</v>
      </c>
      <c r="BF126" s="9">
        <v>0</v>
      </c>
      <c r="BG126" s="9">
        <v>0</v>
      </c>
      <c r="BH126" s="9">
        <v>0</v>
      </c>
      <c r="BI126" s="9">
        <v>0</v>
      </c>
      <c r="BJ126" s="9">
        <v>0</v>
      </c>
    </row>
    <row r="127" spans="2:62" x14ac:dyDescent="0.25">
      <c r="B127" s="9">
        <v>70.77600000000038</v>
      </c>
      <c r="C127" s="9">
        <v>99.75</v>
      </c>
      <c r="D127" s="9">
        <v>28.97399999999962</v>
      </c>
      <c r="E127" s="9">
        <f t="shared" si="1"/>
        <v>0.29046616541353004</v>
      </c>
      <c r="F127" s="9">
        <v>44.077220891775752</v>
      </c>
      <c r="G127" s="9">
        <v>97.474779108225007</v>
      </c>
      <c r="H127" s="9">
        <v>5.3776144295703432</v>
      </c>
      <c r="I127" s="9">
        <v>136.17438557043042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1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9">
        <v>0</v>
      </c>
      <c r="AK127" s="9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0</v>
      </c>
      <c r="AX127" s="9">
        <v>0</v>
      </c>
      <c r="AY127" s="9">
        <v>0</v>
      </c>
      <c r="AZ127" s="9">
        <v>0</v>
      </c>
      <c r="BA127" s="9">
        <v>0</v>
      </c>
      <c r="BB127" s="9">
        <v>0</v>
      </c>
      <c r="BC127" s="9">
        <v>0</v>
      </c>
      <c r="BD127" s="9">
        <v>0</v>
      </c>
      <c r="BE127" s="9">
        <v>0</v>
      </c>
      <c r="BF127" s="9">
        <v>0</v>
      </c>
      <c r="BG127" s="9">
        <v>0</v>
      </c>
      <c r="BH127" s="9">
        <v>0</v>
      </c>
      <c r="BI127" s="9">
        <v>0</v>
      </c>
      <c r="BJ127" s="9">
        <v>0</v>
      </c>
    </row>
    <row r="128" spans="2:62" x14ac:dyDescent="0.25">
      <c r="B128" s="9">
        <v>78.601999999999677</v>
      </c>
      <c r="C128" s="9">
        <v>87.35</v>
      </c>
      <c r="D128" s="9">
        <v>8.7480000000003173</v>
      </c>
      <c r="E128" s="9">
        <f t="shared" si="1"/>
        <v>0.10014882655982046</v>
      </c>
      <c r="F128" s="9">
        <v>51.903220891775007</v>
      </c>
      <c r="G128" s="9">
        <v>105.30077910822435</v>
      </c>
      <c r="H128" s="9">
        <v>13.203614429569626</v>
      </c>
      <c r="I128" s="9">
        <v>144.00038557042973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1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9">
        <v>0</v>
      </c>
      <c r="AK128" s="9">
        <v>0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0</v>
      </c>
      <c r="AW128" s="9">
        <v>0</v>
      </c>
      <c r="AX128" s="9">
        <v>0</v>
      </c>
      <c r="AY128" s="9">
        <v>0</v>
      </c>
      <c r="AZ128" s="9">
        <v>0</v>
      </c>
      <c r="BA128" s="9">
        <v>0</v>
      </c>
      <c r="BB128" s="9">
        <v>0</v>
      </c>
      <c r="BC128" s="9">
        <v>0</v>
      </c>
      <c r="BD128" s="9">
        <v>0</v>
      </c>
      <c r="BE128" s="9">
        <v>0</v>
      </c>
      <c r="BF128" s="9">
        <v>0</v>
      </c>
      <c r="BG128" s="9">
        <v>0</v>
      </c>
      <c r="BH128" s="9">
        <v>0</v>
      </c>
      <c r="BI128" s="9">
        <v>0</v>
      </c>
      <c r="BJ128" s="9">
        <v>0</v>
      </c>
    </row>
    <row r="129" spans="2:62" x14ac:dyDescent="0.25">
      <c r="B129" s="9">
        <v>101.82000000000015</v>
      </c>
      <c r="C129" s="9">
        <v>83.47</v>
      </c>
      <c r="D129" s="9">
        <v>-18.350000000000151</v>
      </c>
      <c r="E129" s="9">
        <f t="shared" si="1"/>
        <v>0.21983946328022225</v>
      </c>
      <c r="F129" s="9">
        <v>75.121220891775579</v>
      </c>
      <c r="G129" s="9">
        <v>128.51877910822472</v>
      </c>
      <c r="H129" s="9">
        <v>36.421614429570141</v>
      </c>
      <c r="I129" s="9">
        <v>167.21838557043014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1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0</v>
      </c>
      <c r="AK129" s="9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0</v>
      </c>
      <c r="AW129" s="9">
        <v>0</v>
      </c>
      <c r="AX129" s="9">
        <v>0</v>
      </c>
      <c r="AY129" s="9">
        <v>0</v>
      </c>
      <c r="AZ129" s="9">
        <v>0</v>
      </c>
      <c r="BA129" s="9">
        <v>0</v>
      </c>
      <c r="BB129" s="9">
        <v>0</v>
      </c>
      <c r="BC129" s="9">
        <v>0</v>
      </c>
      <c r="BD129" s="9">
        <v>0</v>
      </c>
      <c r="BE129" s="9">
        <v>0</v>
      </c>
      <c r="BF129" s="9">
        <v>0</v>
      </c>
      <c r="BG129" s="9">
        <v>0</v>
      </c>
      <c r="BH129" s="9">
        <v>0</v>
      </c>
      <c r="BI129" s="9">
        <v>0</v>
      </c>
      <c r="BJ129" s="9">
        <v>0</v>
      </c>
    </row>
    <row r="130" spans="2:62" x14ac:dyDescent="0.25">
      <c r="B130" s="9">
        <v>66.56600000000013</v>
      </c>
      <c r="C130" s="9">
        <v>86.94</v>
      </c>
      <c r="D130" s="9">
        <v>20.373999999999867</v>
      </c>
      <c r="E130" s="9">
        <f t="shared" si="1"/>
        <v>0.23434552564987196</v>
      </c>
      <c r="F130" s="9">
        <v>39.867220891775474</v>
      </c>
      <c r="G130" s="9">
        <v>93.264779108224786</v>
      </c>
      <c r="H130" s="9">
        <v>1.1676144295700936</v>
      </c>
      <c r="I130" s="9">
        <v>131.96438557043018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1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0</v>
      </c>
      <c r="AX130" s="9">
        <v>0</v>
      </c>
      <c r="AY130" s="9">
        <v>0</v>
      </c>
      <c r="AZ130" s="9">
        <v>0</v>
      </c>
      <c r="BA130" s="9">
        <v>0</v>
      </c>
      <c r="BB130" s="9">
        <v>0</v>
      </c>
      <c r="BC130" s="9">
        <v>0</v>
      </c>
      <c r="BD130" s="9">
        <v>0</v>
      </c>
      <c r="BE130" s="9">
        <v>0</v>
      </c>
      <c r="BF130" s="9">
        <v>0</v>
      </c>
      <c r="BG130" s="9">
        <v>0</v>
      </c>
      <c r="BH130" s="9">
        <v>0</v>
      </c>
      <c r="BI130" s="9">
        <v>0</v>
      </c>
      <c r="BJ130" s="9">
        <v>0</v>
      </c>
    </row>
    <row r="131" spans="2:62" x14ac:dyDescent="0.25">
      <c r="B131" s="9">
        <v>69.587999999999852</v>
      </c>
      <c r="C131" s="9">
        <v>89.62</v>
      </c>
      <c r="D131" s="9">
        <v>20.032000000000153</v>
      </c>
      <c r="E131" s="9">
        <f t="shared" si="1"/>
        <v>0.22352153537157055</v>
      </c>
      <c r="F131" s="9">
        <v>42.889220891775224</v>
      </c>
      <c r="G131" s="9">
        <v>96.286779108224479</v>
      </c>
      <c r="H131" s="9">
        <v>4.189614429569815</v>
      </c>
      <c r="I131" s="9">
        <v>134.98638557042989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1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  <c r="AK131" s="9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0</v>
      </c>
      <c r="AZ131" s="9">
        <v>0</v>
      </c>
      <c r="BA131" s="9">
        <v>0</v>
      </c>
      <c r="BB131" s="9">
        <v>0</v>
      </c>
      <c r="BC131" s="9">
        <v>0</v>
      </c>
      <c r="BD131" s="9">
        <v>0</v>
      </c>
      <c r="BE131" s="9">
        <v>0</v>
      </c>
      <c r="BF131" s="9">
        <v>0</v>
      </c>
      <c r="BG131" s="9">
        <v>0</v>
      </c>
      <c r="BH131" s="9">
        <v>0</v>
      </c>
      <c r="BI131" s="9">
        <v>0</v>
      </c>
      <c r="BJ131" s="9">
        <v>0</v>
      </c>
    </row>
    <row r="132" spans="2:62" x14ac:dyDescent="0.25">
      <c r="B132" s="9">
        <v>94.274000000000157</v>
      </c>
      <c r="C132" s="9">
        <v>69.040000000000006</v>
      </c>
      <c r="D132" s="9">
        <v>-25.234000000000151</v>
      </c>
      <c r="E132" s="9">
        <f t="shared" si="1"/>
        <v>0.36549826187717482</v>
      </c>
      <c r="F132" s="9">
        <v>67.57522089177553</v>
      </c>
      <c r="G132" s="9">
        <v>120.97277910822478</v>
      </c>
      <c r="H132" s="9">
        <v>28.875614429570135</v>
      </c>
      <c r="I132" s="9">
        <v>159.67238557043018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1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9">
        <v>0</v>
      </c>
      <c r="BA132" s="9">
        <v>0</v>
      </c>
      <c r="BB132" s="9">
        <v>0</v>
      </c>
      <c r="BC132" s="9">
        <v>0</v>
      </c>
      <c r="BD132" s="9">
        <v>0</v>
      </c>
      <c r="BE132" s="9">
        <v>0</v>
      </c>
      <c r="BF132" s="9">
        <v>0</v>
      </c>
      <c r="BG132" s="9">
        <v>0</v>
      </c>
      <c r="BH132" s="9">
        <v>0</v>
      </c>
      <c r="BI132" s="9">
        <v>0</v>
      </c>
      <c r="BJ132" s="9">
        <v>0</v>
      </c>
    </row>
    <row r="133" spans="2:62" x14ac:dyDescent="0.25">
      <c r="B133" s="9">
        <v>63.302000000000277</v>
      </c>
      <c r="C133" s="9">
        <v>86.41</v>
      </c>
      <c r="D133" s="9">
        <v>23.10799999999972</v>
      </c>
      <c r="E133" s="9">
        <f t="shared" si="1"/>
        <v>0.26742275199629351</v>
      </c>
      <c r="F133" s="9">
        <v>36.603220891775692</v>
      </c>
      <c r="G133" s="9">
        <v>90.000779108224862</v>
      </c>
      <c r="H133" s="9">
        <v>-2.0963855704297316</v>
      </c>
      <c r="I133" s="9">
        <v>128.70038557043029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1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9">
        <v>0</v>
      </c>
      <c r="BA133" s="9">
        <v>0</v>
      </c>
      <c r="BB133" s="9">
        <v>0</v>
      </c>
      <c r="BC133" s="9">
        <v>0</v>
      </c>
      <c r="BD133" s="9">
        <v>0</v>
      </c>
      <c r="BE133" s="9">
        <v>0</v>
      </c>
      <c r="BF133" s="9">
        <v>0</v>
      </c>
      <c r="BG133" s="9">
        <v>0</v>
      </c>
      <c r="BH133" s="9">
        <v>0</v>
      </c>
      <c r="BI133" s="9">
        <v>0</v>
      </c>
      <c r="BJ133" s="9">
        <v>0</v>
      </c>
    </row>
    <row r="134" spans="2:62" x14ac:dyDescent="0.25">
      <c r="B134" s="9">
        <v>67.374000000000294</v>
      </c>
      <c r="C134" s="9">
        <v>102.31</v>
      </c>
      <c r="D134" s="9">
        <v>34.935999999999709</v>
      </c>
      <c r="E134" s="9">
        <f t="shared" si="1"/>
        <v>0.34147199687224816</v>
      </c>
      <c r="F134" s="9">
        <v>40.675220891775723</v>
      </c>
      <c r="G134" s="9">
        <v>94.072779108224864</v>
      </c>
      <c r="H134" s="9">
        <v>1.9756144295702853</v>
      </c>
      <c r="I134" s="9">
        <v>132.77238557043029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1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9">
        <v>0</v>
      </c>
      <c r="BA134" s="9">
        <v>0</v>
      </c>
      <c r="BB134" s="9">
        <v>0</v>
      </c>
      <c r="BC134" s="9">
        <v>0</v>
      </c>
      <c r="BD134" s="9">
        <v>0</v>
      </c>
      <c r="BE134" s="9">
        <v>0</v>
      </c>
      <c r="BF134" s="9">
        <v>0</v>
      </c>
      <c r="BG134" s="9">
        <v>0</v>
      </c>
      <c r="BH134" s="9">
        <v>0</v>
      </c>
      <c r="BI134" s="9">
        <v>0</v>
      </c>
      <c r="BJ134" s="9">
        <v>0</v>
      </c>
    </row>
    <row r="135" spans="2:62" x14ac:dyDescent="0.25">
      <c r="B135" s="9">
        <v>49.76999999999984</v>
      </c>
      <c r="C135" s="9">
        <v>68.47</v>
      </c>
      <c r="D135" s="9">
        <v>18.700000000000159</v>
      </c>
      <c r="E135" s="9">
        <f t="shared" si="1"/>
        <v>0.27311231196144531</v>
      </c>
      <c r="F135" s="9">
        <v>23.071220891775205</v>
      </c>
      <c r="G135" s="9">
        <v>76.468779108224481</v>
      </c>
      <c r="H135" s="9">
        <v>-15.628385570430197</v>
      </c>
      <c r="I135" s="9">
        <v>115.16838557042988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1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  <c r="BF135" s="9">
        <v>0</v>
      </c>
      <c r="BG135" s="9">
        <v>0</v>
      </c>
      <c r="BH135" s="9">
        <v>0</v>
      </c>
      <c r="BI135" s="9">
        <v>0</v>
      </c>
      <c r="BJ135" s="9">
        <v>0</v>
      </c>
    </row>
    <row r="136" spans="2:62" x14ac:dyDescent="0.25">
      <c r="B136" s="9">
        <v>53.140000000000384</v>
      </c>
      <c r="C136" s="9">
        <v>84.04</v>
      </c>
      <c r="D136" s="9">
        <v>30.899999999999622</v>
      </c>
      <c r="E136" s="9">
        <f t="shared" si="1"/>
        <v>0.36768205616372701</v>
      </c>
      <c r="F136" s="9">
        <v>26.44122089177581</v>
      </c>
      <c r="G136" s="9">
        <v>79.838779108224955</v>
      </c>
      <c r="H136" s="9">
        <v>-12.258385570429624</v>
      </c>
      <c r="I136" s="9">
        <v>118.53838557043039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1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 s="9">
        <v>0</v>
      </c>
      <c r="BG136" s="9">
        <v>0</v>
      </c>
      <c r="BH136" s="9">
        <v>0</v>
      </c>
      <c r="BI136" s="9">
        <v>0</v>
      </c>
      <c r="BJ136" s="9">
        <v>0</v>
      </c>
    </row>
    <row r="137" spans="2:62" x14ac:dyDescent="0.25">
      <c r="B137" s="9">
        <v>44.04199999999976</v>
      </c>
      <c r="C137" s="9">
        <v>64.58</v>
      </c>
      <c r="D137" s="9">
        <v>20.538000000000238</v>
      </c>
      <c r="E137" s="9">
        <f t="shared" si="1"/>
        <v>0.31802415608547907</v>
      </c>
      <c r="F137" s="9">
        <v>17.343220891775104</v>
      </c>
      <c r="G137" s="9">
        <v>70.740779108224416</v>
      </c>
      <c r="H137" s="9">
        <v>-21.356385570430277</v>
      </c>
      <c r="I137" s="9">
        <v>109.4403855704298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1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9">
        <v>0</v>
      </c>
      <c r="BA137" s="9">
        <v>0</v>
      </c>
      <c r="BB137" s="9">
        <v>0</v>
      </c>
      <c r="BC137" s="9">
        <v>0</v>
      </c>
      <c r="BD137" s="9">
        <v>0</v>
      </c>
      <c r="BE137" s="9">
        <v>0</v>
      </c>
      <c r="BF137" s="9">
        <v>0</v>
      </c>
      <c r="BG137" s="9">
        <v>0</v>
      </c>
      <c r="BH137" s="9">
        <v>0</v>
      </c>
      <c r="BI137" s="9">
        <v>0</v>
      </c>
      <c r="BJ137" s="9">
        <v>0</v>
      </c>
    </row>
    <row r="138" spans="2:62" x14ac:dyDescent="0.25">
      <c r="B138" s="9">
        <v>42.491999999999933</v>
      </c>
      <c r="C138" s="9">
        <v>45.63</v>
      </c>
      <c r="D138" s="9">
        <v>3.1380000000000692</v>
      </c>
      <c r="E138" s="9">
        <f t="shared" si="1"/>
        <v>6.8770545693624133E-2</v>
      </c>
      <c r="F138" s="9">
        <v>15.793220891775285</v>
      </c>
      <c r="G138" s="9">
        <v>69.190779108224575</v>
      </c>
      <c r="H138" s="9">
        <v>-22.906385570430103</v>
      </c>
      <c r="I138" s="9">
        <v>107.89038557042997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1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9">
        <v>0</v>
      </c>
      <c r="BG138" s="9">
        <v>0</v>
      </c>
      <c r="BH138" s="9">
        <v>0</v>
      </c>
      <c r="BI138" s="9">
        <v>0</v>
      </c>
      <c r="BJ138" s="9">
        <v>0</v>
      </c>
    </row>
    <row r="139" spans="2:62" x14ac:dyDescent="0.25">
      <c r="B139" s="9">
        <v>47.552000000000348</v>
      </c>
      <c r="C139" s="9">
        <v>59.38</v>
      </c>
      <c r="D139" s="9">
        <v>11.827999999999655</v>
      </c>
      <c r="E139" s="9">
        <f t="shared" si="1"/>
        <v>0.19919164701919256</v>
      </c>
      <c r="F139" s="9">
        <v>20.853220891775774</v>
      </c>
      <c r="G139" s="9">
        <v>74.250779108224918</v>
      </c>
      <c r="H139" s="9">
        <v>-17.846385570429661</v>
      </c>
      <c r="I139" s="9">
        <v>112.95038557043036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1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0</v>
      </c>
      <c r="BE139" s="9">
        <v>0</v>
      </c>
      <c r="BF139" s="9">
        <v>0</v>
      </c>
      <c r="BG139" s="9">
        <v>0</v>
      </c>
      <c r="BH139" s="9">
        <v>0</v>
      </c>
      <c r="BI139" s="9">
        <v>0</v>
      </c>
      <c r="BJ139" s="9">
        <v>0</v>
      </c>
    </row>
    <row r="140" spans="2:62" x14ac:dyDescent="0.25">
      <c r="B140" s="9">
        <v>45.38799999999965</v>
      </c>
      <c r="C140" s="9">
        <v>61.05</v>
      </c>
      <c r="D140" s="9">
        <v>15.662000000000347</v>
      </c>
      <c r="E140" s="9">
        <f t="shared" si="1"/>
        <v>0.25654381654382225</v>
      </c>
      <c r="F140" s="9">
        <v>18.689220891774976</v>
      </c>
      <c r="G140" s="9">
        <v>72.08677910822432</v>
      </c>
      <c r="H140" s="9">
        <v>-20.010385570430401</v>
      </c>
      <c r="I140" s="9">
        <v>110.7863855704297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1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9">
        <v>0</v>
      </c>
      <c r="AV140" s="9">
        <v>0</v>
      </c>
      <c r="AW140" s="9">
        <v>0</v>
      </c>
      <c r="AX140" s="9">
        <v>0</v>
      </c>
      <c r="AY140" s="9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0</v>
      </c>
      <c r="BE140" s="9">
        <v>0</v>
      </c>
      <c r="BF140" s="9">
        <v>0</v>
      </c>
      <c r="BG140" s="9">
        <v>0</v>
      </c>
      <c r="BH140" s="9">
        <v>0</v>
      </c>
      <c r="BI140" s="9">
        <v>0</v>
      </c>
      <c r="BJ140" s="9">
        <v>0</v>
      </c>
    </row>
    <row r="141" spans="2:62" x14ac:dyDescent="0.25">
      <c r="B141" s="9">
        <v>52.795999999999935</v>
      </c>
      <c r="C141" s="9">
        <v>60.38</v>
      </c>
      <c r="D141" s="9">
        <v>7.5840000000000671</v>
      </c>
      <c r="E141" s="9">
        <f t="shared" si="1"/>
        <v>0.12560450480291599</v>
      </c>
      <c r="F141" s="9">
        <v>26.097220891775269</v>
      </c>
      <c r="G141" s="9">
        <v>79.494779108224606</v>
      </c>
      <c r="H141" s="9">
        <v>-12.602385570430116</v>
      </c>
      <c r="I141" s="9">
        <v>118.19438557042999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1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0</v>
      </c>
      <c r="BD141" s="9">
        <v>0</v>
      </c>
      <c r="BE141" s="9">
        <v>0</v>
      </c>
      <c r="BF141" s="9">
        <v>0</v>
      </c>
      <c r="BG141" s="9">
        <v>0</v>
      </c>
      <c r="BH141" s="9">
        <v>0</v>
      </c>
      <c r="BI141" s="9">
        <v>0</v>
      </c>
      <c r="BJ141" s="9">
        <v>0</v>
      </c>
    </row>
    <row r="142" spans="2:62" x14ac:dyDescent="0.25">
      <c r="B142" s="9">
        <v>47.102000000000061</v>
      </c>
      <c r="C142" s="9">
        <v>60.29</v>
      </c>
      <c r="D142" s="9">
        <v>13.187999999999938</v>
      </c>
      <c r="E142" s="9">
        <f t="shared" si="1"/>
        <v>0.21874274340686578</v>
      </c>
      <c r="F142" s="9">
        <v>20.403220891775437</v>
      </c>
      <c r="G142" s="9">
        <v>73.800779108224688</v>
      </c>
      <c r="H142" s="9">
        <v>-18.296385570429962</v>
      </c>
      <c r="I142" s="9">
        <v>112.50038557043008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1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0</v>
      </c>
      <c r="AT142" s="9">
        <v>0</v>
      </c>
      <c r="AU142" s="9">
        <v>0</v>
      </c>
      <c r="AV142" s="9">
        <v>0</v>
      </c>
      <c r="AW142" s="9">
        <v>0</v>
      </c>
      <c r="AX142" s="9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0</v>
      </c>
      <c r="BE142" s="9">
        <v>0</v>
      </c>
      <c r="BF142" s="9">
        <v>0</v>
      </c>
      <c r="BG142" s="9">
        <v>0</v>
      </c>
      <c r="BH142" s="9">
        <v>0</v>
      </c>
      <c r="BI142" s="9">
        <v>0</v>
      </c>
      <c r="BJ142" s="9">
        <v>0</v>
      </c>
    </row>
    <row r="143" spans="2:62" x14ac:dyDescent="0.25">
      <c r="B143" s="9">
        <v>46.998000000000403</v>
      </c>
      <c r="C143" s="9">
        <v>59.86</v>
      </c>
      <c r="D143" s="9">
        <v>12.861999999999597</v>
      </c>
      <c r="E143" s="9">
        <f t="shared" si="1"/>
        <v>0.21486802539257596</v>
      </c>
      <c r="F143" s="9">
        <v>20.299220891775839</v>
      </c>
      <c r="G143" s="9">
        <v>73.696779108224973</v>
      </c>
      <c r="H143" s="9">
        <v>-18.400385570429592</v>
      </c>
      <c r="I143" s="9">
        <v>112.3963855704304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1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9">
        <v>0</v>
      </c>
      <c r="AS143" s="9">
        <v>0</v>
      </c>
      <c r="AT143" s="9">
        <v>0</v>
      </c>
      <c r="AU143" s="9">
        <v>0</v>
      </c>
      <c r="AV143" s="9">
        <v>0</v>
      </c>
      <c r="AW143" s="9">
        <v>0</v>
      </c>
      <c r="AX143" s="9">
        <v>0</v>
      </c>
      <c r="AY143" s="9">
        <v>0</v>
      </c>
      <c r="AZ143" s="9">
        <v>0</v>
      </c>
      <c r="BA143" s="9">
        <v>0</v>
      </c>
      <c r="BB143" s="9">
        <v>0</v>
      </c>
      <c r="BC143" s="9">
        <v>0</v>
      </c>
      <c r="BD143" s="9">
        <v>0</v>
      </c>
      <c r="BE143" s="9">
        <v>0</v>
      </c>
      <c r="BF143" s="9">
        <v>0</v>
      </c>
      <c r="BG143" s="9">
        <v>0</v>
      </c>
      <c r="BH143" s="9">
        <v>0</v>
      </c>
      <c r="BI143" s="9">
        <v>0</v>
      </c>
      <c r="BJ143" s="9">
        <v>0</v>
      </c>
    </row>
    <row r="144" spans="2:62" x14ac:dyDescent="0.25">
      <c r="B144" s="9">
        <v>40.28599999999976</v>
      </c>
      <c r="C144" s="9">
        <v>60.94</v>
      </c>
      <c r="D144" s="9">
        <v>20.654000000000238</v>
      </c>
      <c r="E144" s="9">
        <f t="shared" si="1"/>
        <v>0.33892353134230785</v>
      </c>
      <c r="F144" s="9">
        <v>13.5872208917751</v>
      </c>
      <c r="G144" s="9">
        <v>66.984779108224416</v>
      </c>
      <c r="H144" s="9">
        <v>-25.112385570430291</v>
      </c>
      <c r="I144" s="9">
        <v>105.68438557042981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1</v>
      </c>
      <c r="AI144" s="9">
        <v>0</v>
      </c>
      <c r="AJ144" s="9">
        <v>0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AU144" s="9">
        <v>0</v>
      </c>
      <c r="AV144" s="9">
        <v>0</v>
      </c>
      <c r="AW144" s="9">
        <v>0</v>
      </c>
      <c r="AX144" s="9">
        <v>0</v>
      </c>
      <c r="AY144" s="9">
        <v>0</v>
      </c>
      <c r="AZ144" s="9">
        <v>0</v>
      </c>
      <c r="BA144" s="9">
        <v>0</v>
      </c>
      <c r="BB144" s="9">
        <v>0</v>
      </c>
      <c r="BC144" s="9">
        <v>0</v>
      </c>
      <c r="BD144" s="9">
        <v>0</v>
      </c>
      <c r="BE144" s="9">
        <v>0</v>
      </c>
      <c r="BF144" s="9">
        <v>0</v>
      </c>
      <c r="BG144" s="9">
        <v>0</v>
      </c>
      <c r="BH144" s="9">
        <v>0</v>
      </c>
      <c r="BI144" s="9">
        <v>0</v>
      </c>
      <c r="BJ144" s="9">
        <v>0</v>
      </c>
    </row>
    <row r="145" spans="2:62" x14ac:dyDescent="0.25">
      <c r="B145" s="9">
        <v>38.706000000000387</v>
      </c>
      <c r="C145" s="9">
        <v>60.31</v>
      </c>
      <c r="D145" s="9">
        <v>21.603999999999616</v>
      </c>
      <c r="E145" s="9">
        <f t="shared" ref="E145:E208" si="2">ABS(D145/C145)</f>
        <v>0.35821588459624631</v>
      </c>
      <c r="F145" s="9">
        <v>12.007220891775798</v>
      </c>
      <c r="G145" s="9">
        <v>65.404779108224972</v>
      </c>
      <c r="H145" s="9">
        <v>-26.692385570429622</v>
      </c>
      <c r="I145" s="9">
        <v>104.1043855704304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1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0</v>
      </c>
      <c r="AS145" s="9">
        <v>0</v>
      </c>
      <c r="AT145" s="9">
        <v>0</v>
      </c>
      <c r="AU145" s="9">
        <v>0</v>
      </c>
      <c r="AV145" s="9">
        <v>0</v>
      </c>
      <c r="AW145" s="9">
        <v>0</v>
      </c>
      <c r="AX145" s="9">
        <v>0</v>
      </c>
      <c r="AY145" s="9">
        <v>0</v>
      </c>
      <c r="AZ145" s="9">
        <v>0</v>
      </c>
      <c r="BA145" s="9">
        <v>0</v>
      </c>
      <c r="BB145" s="9">
        <v>0</v>
      </c>
      <c r="BC145" s="9">
        <v>0</v>
      </c>
      <c r="BD145" s="9">
        <v>0</v>
      </c>
      <c r="BE145" s="9">
        <v>0</v>
      </c>
      <c r="BF145" s="9">
        <v>0</v>
      </c>
      <c r="BG145" s="9">
        <v>0</v>
      </c>
      <c r="BH145" s="9">
        <v>0</v>
      </c>
      <c r="BI145" s="9">
        <v>0</v>
      </c>
      <c r="BJ145" s="9">
        <v>0</v>
      </c>
    </row>
    <row r="146" spans="2:62" x14ac:dyDescent="0.25">
      <c r="B146" s="9">
        <v>89.528000000000191</v>
      </c>
      <c r="C146" s="9">
        <v>59.62</v>
      </c>
      <c r="D146" s="9">
        <v>-29.908000000000193</v>
      </c>
      <c r="E146" s="9">
        <f t="shared" si="2"/>
        <v>0.50164374371016762</v>
      </c>
      <c r="F146" s="9">
        <v>62.829220891775606</v>
      </c>
      <c r="G146" s="9">
        <v>116.22677910822478</v>
      </c>
      <c r="H146" s="9">
        <v>24.129614429570182</v>
      </c>
      <c r="I146" s="9">
        <v>154.9263855704302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1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0</v>
      </c>
      <c r="AV146" s="9">
        <v>0</v>
      </c>
      <c r="AW146" s="9">
        <v>0</v>
      </c>
      <c r="AX146" s="9">
        <v>0</v>
      </c>
      <c r="AY146" s="9">
        <v>0</v>
      </c>
      <c r="AZ146" s="9">
        <v>0</v>
      </c>
      <c r="BA146" s="9">
        <v>0</v>
      </c>
      <c r="BB146" s="9">
        <v>0</v>
      </c>
      <c r="BC146" s="9">
        <v>0</v>
      </c>
      <c r="BD146" s="9">
        <v>0</v>
      </c>
      <c r="BE146" s="9">
        <v>0</v>
      </c>
      <c r="BF146" s="9">
        <v>0</v>
      </c>
      <c r="BG146" s="9">
        <v>0</v>
      </c>
      <c r="BH146" s="9">
        <v>0</v>
      </c>
      <c r="BI146" s="9">
        <v>0</v>
      </c>
      <c r="BJ146" s="9">
        <v>0</v>
      </c>
    </row>
    <row r="147" spans="2:62" x14ac:dyDescent="0.25">
      <c r="B147" s="9">
        <v>82.734000000000037</v>
      </c>
      <c r="C147" s="9">
        <v>38.75</v>
      </c>
      <c r="D147" s="9">
        <v>-43.984000000000037</v>
      </c>
      <c r="E147" s="9">
        <f t="shared" si="2"/>
        <v>1.1350709677419364</v>
      </c>
      <c r="F147" s="9">
        <v>56.035220891775438</v>
      </c>
      <c r="G147" s="9">
        <v>109.43277910822464</v>
      </c>
      <c r="H147" s="9">
        <v>17.335614429570029</v>
      </c>
      <c r="I147" s="9">
        <v>148.13238557043005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9">
        <v>0</v>
      </c>
      <c r="AK147" s="9">
        <v>1</v>
      </c>
      <c r="AL147" s="9">
        <v>0</v>
      </c>
      <c r="AM147" s="9">
        <v>0</v>
      </c>
      <c r="AN147" s="9">
        <v>0</v>
      </c>
      <c r="AO147" s="9">
        <v>0</v>
      </c>
      <c r="AP147" s="9">
        <v>0</v>
      </c>
      <c r="AQ147" s="9">
        <v>0</v>
      </c>
      <c r="AR147" s="9">
        <v>0</v>
      </c>
      <c r="AS147" s="9">
        <v>0</v>
      </c>
      <c r="AT147" s="9">
        <v>0</v>
      </c>
      <c r="AU147" s="9">
        <v>0</v>
      </c>
      <c r="AV147" s="9">
        <v>0</v>
      </c>
      <c r="AW147" s="9">
        <v>0</v>
      </c>
      <c r="AX147" s="9">
        <v>0</v>
      </c>
      <c r="AY147" s="9">
        <v>0</v>
      </c>
      <c r="AZ147" s="9">
        <v>0</v>
      </c>
      <c r="BA147" s="9">
        <v>0</v>
      </c>
      <c r="BB147" s="9">
        <v>0</v>
      </c>
      <c r="BC147" s="9">
        <v>0</v>
      </c>
      <c r="BD147" s="9">
        <v>0</v>
      </c>
      <c r="BE147" s="9">
        <v>0</v>
      </c>
      <c r="BF147" s="9">
        <v>0</v>
      </c>
      <c r="BG147" s="9">
        <v>0</v>
      </c>
      <c r="BH147" s="9">
        <v>0</v>
      </c>
      <c r="BI147" s="9">
        <v>0</v>
      </c>
      <c r="BJ147" s="9">
        <v>0</v>
      </c>
    </row>
    <row r="148" spans="2:62" x14ac:dyDescent="0.25">
      <c r="B148" s="9">
        <v>31.39999999999975</v>
      </c>
      <c r="C148" s="9">
        <v>19.05</v>
      </c>
      <c r="D148" s="9">
        <v>-12.349999999999749</v>
      </c>
      <c r="E148" s="9">
        <f t="shared" si="2"/>
        <v>0.64829396325458</v>
      </c>
      <c r="F148" s="9">
        <v>4.7012208917750868</v>
      </c>
      <c r="G148" s="9">
        <v>58.098779108224413</v>
      </c>
      <c r="H148" s="9">
        <v>-33.998385570430301</v>
      </c>
      <c r="I148" s="9">
        <v>96.798385570429801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1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9">
        <v>0</v>
      </c>
      <c r="BI148" s="9">
        <v>0</v>
      </c>
      <c r="BJ148" s="9">
        <v>0</v>
      </c>
    </row>
    <row r="149" spans="2:62" x14ac:dyDescent="0.25">
      <c r="B149" s="9">
        <v>32.020000000000223</v>
      </c>
      <c r="C149" s="9">
        <v>37.590000000000003</v>
      </c>
      <c r="D149" s="9">
        <v>5.56999999999978</v>
      </c>
      <c r="E149" s="9">
        <f t="shared" si="2"/>
        <v>0.14817770683691886</v>
      </c>
      <c r="F149" s="9">
        <v>5.3212208917756136</v>
      </c>
      <c r="G149" s="9">
        <v>58.718779108224837</v>
      </c>
      <c r="H149" s="9">
        <v>-33.378385570429799</v>
      </c>
      <c r="I149" s="9">
        <v>97.418385570430246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>
        <v>0</v>
      </c>
      <c r="AM149" s="9">
        <v>1</v>
      </c>
      <c r="AN149" s="9">
        <v>0</v>
      </c>
      <c r="AO149" s="9">
        <v>0</v>
      </c>
      <c r="AP149" s="9">
        <v>0</v>
      </c>
      <c r="AQ149" s="9">
        <v>0</v>
      </c>
      <c r="AR149" s="9">
        <v>0</v>
      </c>
      <c r="AS149" s="9">
        <v>0</v>
      </c>
      <c r="AT149" s="9">
        <v>0</v>
      </c>
      <c r="AU149" s="9">
        <v>0</v>
      </c>
      <c r="AV149" s="9">
        <v>0</v>
      </c>
      <c r="AW149" s="9">
        <v>0</v>
      </c>
      <c r="AX149" s="9">
        <v>0</v>
      </c>
      <c r="AY149" s="9">
        <v>0</v>
      </c>
      <c r="AZ149" s="9">
        <v>0</v>
      </c>
      <c r="BA149" s="9">
        <v>0</v>
      </c>
      <c r="BB149" s="9">
        <v>0</v>
      </c>
      <c r="BC149" s="9">
        <v>0</v>
      </c>
      <c r="BD149" s="9">
        <v>0</v>
      </c>
      <c r="BE149" s="9">
        <v>0</v>
      </c>
      <c r="BF149" s="9">
        <v>0</v>
      </c>
      <c r="BG149" s="9">
        <v>0</v>
      </c>
      <c r="BH149" s="9">
        <v>0</v>
      </c>
      <c r="BI149" s="9">
        <v>0</v>
      </c>
      <c r="BJ149" s="9">
        <v>0</v>
      </c>
    </row>
    <row r="150" spans="2:62" x14ac:dyDescent="0.25">
      <c r="B150" s="9">
        <v>33.104000000000184</v>
      </c>
      <c r="C150" s="9">
        <v>37.56</v>
      </c>
      <c r="D150" s="9">
        <v>4.4559999999998183</v>
      </c>
      <c r="E150" s="9">
        <f t="shared" si="2"/>
        <v>0.11863684771032529</v>
      </c>
      <c r="F150" s="9">
        <v>6.4052208917755777</v>
      </c>
      <c r="G150" s="9">
        <v>59.80277910822479</v>
      </c>
      <c r="H150" s="9">
        <v>-32.294385570429839</v>
      </c>
      <c r="I150" s="9">
        <v>98.502385570430206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>
        <v>0</v>
      </c>
      <c r="AH150" s="9">
        <v>0</v>
      </c>
      <c r="AI150" s="9">
        <v>0</v>
      </c>
      <c r="AJ150" s="9">
        <v>0</v>
      </c>
      <c r="AK150" s="9">
        <v>0</v>
      </c>
      <c r="AL150" s="9">
        <v>0</v>
      </c>
      <c r="AM150" s="9">
        <v>0</v>
      </c>
      <c r="AN150" s="9">
        <v>1</v>
      </c>
      <c r="AO150" s="9">
        <v>0</v>
      </c>
      <c r="AP150" s="9">
        <v>0</v>
      </c>
      <c r="AQ150" s="9">
        <v>0</v>
      </c>
      <c r="AR150" s="9">
        <v>0</v>
      </c>
      <c r="AS150" s="9">
        <v>0</v>
      </c>
      <c r="AT150" s="9">
        <v>0</v>
      </c>
      <c r="AU150" s="9">
        <v>0</v>
      </c>
      <c r="AV150" s="9">
        <v>0</v>
      </c>
      <c r="AW150" s="9">
        <v>0</v>
      </c>
      <c r="AX150" s="9">
        <v>0</v>
      </c>
      <c r="AY150" s="9">
        <v>0</v>
      </c>
      <c r="AZ150" s="9">
        <v>0</v>
      </c>
      <c r="BA150" s="9">
        <v>0</v>
      </c>
      <c r="BB150" s="9">
        <v>0</v>
      </c>
      <c r="BC150" s="9">
        <v>0</v>
      </c>
      <c r="BD150" s="9">
        <v>0</v>
      </c>
      <c r="BE150" s="9">
        <v>0</v>
      </c>
      <c r="BF150" s="9">
        <v>0</v>
      </c>
      <c r="BG150" s="9">
        <v>0</v>
      </c>
      <c r="BH150" s="9">
        <v>0</v>
      </c>
      <c r="BI150" s="9">
        <v>0</v>
      </c>
      <c r="BJ150" s="9">
        <v>0</v>
      </c>
    </row>
    <row r="151" spans="2:62" x14ac:dyDescent="0.25">
      <c r="B151" s="9">
        <v>36.783999999999736</v>
      </c>
      <c r="C151" s="9">
        <v>46.1</v>
      </c>
      <c r="D151" s="9">
        <v>9.3160000000002654</v>
      </c>
      <c r="E151" s="9">
        <f t="shared" si="2"/>
        <v>0.20208242950109034</v>
      </c>
      <c r="F151" s="9">
        <v>10.08522089177508</v>
      </c>
      <c r="G151" s="9">
        <v>63.482779108224392</v>
      </c>
      <c r="H151" s="9">
        <v>-28.614385570430301</v>
      </c>
      <c r="I151" s="9">
        <v>102.18238557042977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>
        <v>0</v>
      </c>
      <c r="AH151" s="9">
        <v>0</v>
      </c>
      <c r="AI151" s="9">
        <v>0</v>
      </c>
      <c r="AJ151" s="9">
        <v>0</v>
      </c>
      <c r="AK151" s="9">
        <v>0</v>
      </c>
      <c r="AL151" s="9">
        <v>0</v>
      </c>
      <c r="AM151" s="9">
        <v>0</v>
      </c>
      <c r="AN151" s="9">
        <v>0</v>
      </c>
      <c r="AO151" s="9">
        <v>1</v>
      </c>
      <c r="AP151" s="9">
        <v>0</v>
      </c>
      <c r="AQ151" s="9">
        <v>0</v>
      </c>
      <c r="AR151" s="9">
        <v>0</v>
      </c>
      <c r="AS151" s="9">
        <v>0</v>
      </c>
      <c r="AT151" s="9">
        <v>0</v>
      </c>
      <c r="AU151" s="9">
        <v>0</v>
      </c>
      <c r="AV151" s="9">
        <v>0</v>
      </c>
      <c r="AW151" s="9">
        <v>0</v>
      </c>
      <c r="AX151" s="9">
        <v>0</v>
      </c>
      <c r="AY151" s="9">
        <v>0</v>
      </c>
      <c r="AZ151" s="9">
        <v>0</v>
      </c>
      <c r="BA151" s="9">
        <v>0</v>
      </c>
      <c r="BB151" s="9">
        <v>0</v>
      </c>
      <c r="BC151" s="9">
        <v>0</v>
      </c>
      <c r="BD151" s="9">
        <v>0</v>
      </c>
      <c r="BE151" s="9">
        <v>0</v>
      </c>
      <c r="BF151" s="9">
        <v>0</v>
      </c>
      <c r="BG151" s="9">
        <v>0</v>
      </c>
      <c r="BH151" s="9">
        <v>0</v>
      </c>
      <c r="BI151" s="9">
        <v>0</v>
      </c>
      <c r="BJ151" s="9">
        <v>0</v>
      </c>
    </row>
    <row r="152" spans="2:62" x14ac:dyDescent="0.25">
      <c r="B152" s="9">
        <v>36.784000000000219</v>
      </c>
      <c r="C152" s="9">
        <v>50.51</v>
      </c>
      <c r="D152" s="9">
        <v>13.725999999999779</v>
      </c>
      <c r="E152" s="9">
        <f t="shared" si="2"/>
        <v>0.27174816867946505</v>
      </c>
      <c r="F152" s="9">
        <v>10.085220891775609</v>
      </c>
      <c r="G152" s="9">
        <v>63.482779108224832</v>
      </c>
      <c r="H152" s="9">
        <v>-28.614385570429803</v>
      </c>
      <c r="I152" s="9">
        <v>102.18238557043024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0</v>
      </c>
      <c r="AO152" s="9">
        <v>0</v>
      </c>
      <c r="AP152" s="9">
        <v>1</v>
      </c>
      <c r="AQ152" s="9">
        <v>0</v>
      </c>
      <c r="AR152" s="9">
        <v>0</v>
      </c>
      <c r="AS152" s="9">
        <v>0</v>
      </c>
      <c r="AT152" s="9">
        <v>0</v>
      </c>
      <c r="AU152" s="9">
        <v>0</v>
      </c>
      <c r="AV152" s="9">
        <v>0</v>
      </c>
      <c r="AW152" s="9">
        <v>0</v>
      </c>
      <c r="AX152" s="9">
        <v>0</v>
      </c>
      <c r="AY152" s="9">
        <v>0</v>
      </c>
      <c r="AZ152" s="9">
        <v>0</v>
      </c>
      <c r="BA152" s="9">
        <v>0</v>
      </c>
      <c r="BB152" s="9">
        <v>0</v>
      </c>
      <c r="BC152" s="9">
        <v>0</v>
      </c>
      <c r="BD152" s="9">
        <v>0</v>
      </c>
      <c r="BE152" s="9">
        <v>0</v>
      </c>
      <c r="BF152" s="9">
        <v>0</v>
      </c>
      <c r="BG152" s="9">
        <v>0</v>
      </c>
      <c r="BH152" s="9">
        <v>0</v>
      </c>
      <c r="BI152" s="9">
        <v>0</v>
      </c>
      <c r="BJ152" s="9">
        <v>0</v>
      </c>
    </row>
    <row r="153" spans="2:62" x14ac:dyDescent="0.25">
      <c r="B153" s="9">
        <v>48.842000000000198</v>
      </c>
      <c r="C153" s="9">
        <v>41.83</v>
      </c>
      <c r="D153" s="9">
        <v>-7.0120000000001994</v>
      </c>
      <c r="E153" s="9">
        <f t="shared" si="2"/>
        <v>0.16763088692326558</v>
      </c>
      <c r="F153" s="9">
        <v>22.143220891775595</v>
      </c>
      <c r="G153" s="9">
        <v>75.540779108224797</v>
      </c>
      <c r="H153" s="9">
        <v>-16.556385570429825</v>
      </c>
      <c r="I153" s="9">
        <v>114.24038557043022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9">
        <v>0</v>
      </c>
      <c r="AK153" s="9">
        <v>0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9">
        <v>1</v>
      </c>
      <c r="AR153" s="9">
        <v>0</v>
      </c>
      <c r="AS153" s="9">
        <v>0</v>
      </c>
      <c r="AT153" s="9">
        <v>0</v>
      </c>
      <c r="AU153" s="9">
        <v>0</v>
      </c>
      <c r="AV153" s="9">
        <v>0</v>
      </c>
      <c r="AW153" s="9">
        <v>0</v>
      </c>
      <c r="AX153" s="9">
        <v>0</v>
      </c>
      <c r="AY153" s="9">
        <v>0</v>
      </c>
      <c r="AZ153" s="9">
        <v>0</v>
      </c>
      <c r="BA153" s="9">
        <v>0</v>
      </c>
      <c r="BB153" s="9">
        <v>0</v>
      </c>
      <c r="BC153" s="9">
        <v>0</v>
      </c>
      <c r="BD153" s="9">
        <v>0</v>
      </c>
      <c r="BE153" s="9">
        <v>0</v>
      </c>
      <c r="BF153" s="9">
        <v>0</v>
      </c>
      <c r="BG153" s="9">
        <v>0</v>
      </c>
      <c r="BH153" s="9">
        <v>0</v>
      </c>
      <c r="BI153" s="9">
        <v>0</v>
      </c>
      <c r="BJ153" s="9">
        <v>0</v>
      </c>
    </row>
    <row r="154" spans="2:62" x14ac:dyDescent="0.25">
      <c r="B154" s="9">
        <v>33.294000000000082</v>
      </c>
      <c r="C154" s="9">
        <v>39.799999999999997</v>
      </c>
      <c r="D154" s="9">
        <v>6.505999999999915</v>
      </c>
      <c r="E154" s="9">
        <f t="shared" si="2"/>
        <v>0.16346733668341495</v>
      </c>
      <c r="F154" s="9">
        <v>6.5952208917754582</v>
      </c>
      <c r="G154" s="9">
        <v>59.99277910822471</v>
      </c>
      <c r="H154" s="9">
        <v>-32.10438557042994</v>
      </c>
      <c r="I154" s="9">
        <v>98.692385570430105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9">
        <v>1</v>
      </c>
      <c r="AS154" s="9">
        <v>0</v>
      </c>
      <c r="AT154" s="9">
        <v>0</v>
      </c>
      <c r="AU154" s="9">
        <v>0</v>
      </c>
      <c r="AV154" s="9">
        <v>0</v>
      </c>
      <c r="AW154" s="9">
        <v>0</v>
      </c>
      <c r="AX154" s="9">
        <v>0</v>
      </c>
      <c r="AY154" s="9">
        <v>0</v>
      </c>
      <c r="AZ154" s="9">
        <v>0</v>
      </c>
      <c r="BA154" s="9">
        <v>0</v>
      </c>
      <c r="BB154" s="9">
        <v>0</v>
      </c>
      <c r="BC154" s="9">
        <v>0</v>
      </c>
      <c r="BD154" s="9">
        <v>0</v>
      </c>
      <c r="BE154" s="9">
        <v>0</v>
      </c>
      <c r="BF154" s="9">
        <v>0</v>
      </c>
      <c r="BG154" s="9">
        <v>0</v>
      </c>
      <c r="BH154" s="9">
        <v>0</v>
      </c>
      <c r="BI154" s="9">
        <v>0</v>
      </c>
      <c r="BJ154" s="9">
        <v>0</v>
      </c>
    </row>
    <row r="155" spans="2:62" x14ac:dyDescent="0.25">
      <c r="B155" s="9">
        <v>32.455999999999889</v>
      </c>
      <c r="C155" s="9">
        <v>43.14</v>
      </c>
      <c r="D155" s="9">
        <v>10.684000000000111</v>
      </c>
      <c r="E155" s="9">
        <f t="shared" si="2"/>
        <v>0.24765878535002575</v>
      </c>
      <c r="F155" s="9">
        <v>5.7572208917752405</v>
      </c>
      <c r="G155" s="9">
        <v>59.154779108224538</v>
      </c>
      <c r="H155" s="9">
        <v>-32.942385570430147</v>
      </c>
      <c r="I155" s="9">
        <v>97.854385570429926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  <c r="AK155" s="9">
        <v>0</v>
      </c>
      <c r="AL155" s="9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0</v>
      </c>
      <c r="AR155" s="9">
        <v>0</v>
      </c>
      <c r="AS155" s="9">
        <v>1</v>
      </c>
      <c r="AT155" s="9">
        <v>0</v>
      </c>
      <c r="AU155" s="9">
        <v>0</v>
      </c>
      <c r="AV155" s="9">
        <v>0</v>
      </c>
      <c r="AW155" s="9">
        <v>0</v>
      </c>
      <c r="AX155" s="9">
        <v>0</v>
      </c>
      <c r="AY155" s="9">
        <v>0</v>
      </c>
      <c r="AZ155" s="9">
        <v>0</v>
      </c>
      <c r="BA155" s="9">
        <v>0</v>
      </c>
      <c r="BB155" s="9">
        <v>0</v>
      </c>
      <c r="BC155" s="9">
        <v>0</v>
      </c>
      <c r="BD155" s="9">
        <v>0</v>
      </c>
      <c r="BE155" s="9">
        <v>0</v>
      </c>
      <c r="BF155" s="9">
        <v>0</v>
      </c>
      <c r="BG155" s="9">
        <v>0</v>
      </c>
      <c r="BH155" s="9">
        <v>0</v>
      </c>
      <c r="BI155" s="9">
        <v>0</v>
      </c>
      <c r="BJ155" s="9">
        <v>0</v>
      </c>
    </row>
    <row r="156" spans="2:62" x14ac:dyDescent="0.25">
      <c r="B156" s="9">
        <v>33.666000000000082</v>
      </c>
      <c r="C156" s="9">
        <v>41.78</v>
      </c>
      <c r="D156" s="9">
        <v>8.1139999999999191</v>
      </c>
      <c r="E156" s="9">
        <f t="shared" si="2"/>
        <v>0.19420775490665196</v>
      </c>
      <c r="F156" s="9">
        <v>6.9672208917754617</v>
      </c>
      <c r="G156" s="9">
        <v>60.364779108224702</v>
      </c>
      <c r="H156" s="9">
        <v>-31.73238557042994</v>
      </c>
      <c r="I156" s="9">
        <v>99.064385570430105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9">
        <v>0</v>
      </c>
      <c r="AK156" s="9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9">
        <v>0</v>
      </c>
      <c r="AS156" s="9">
        <v>0</v>
      </c>
      <c r="AT156" s="9">
        <v>1</v>
      </c>
      <c r="AU156" s="9">
        <v>0</v>
      </c>
      <c r="AV156" s="9">
        <v>0</v>
      </c>
      <c r="AW156" s="9">
        <v>0</v>
      </c>
      <c r="AX156" s="9">
        <v>0</v>
      </c>
      <c r="AY156" s="9">
        <v>0</v>
      </c>
      <c r="AZ156" s="9">
        <v>0</v>
      </c>
      <c r="BA156" s="9">
        <v>0</v>
      </c>
      <c r="BB156" s="9">
        <v>0</v>
      </c>
      <c r="BC156" s="9">
        <v>0</v>
      </c>
      <c r="BD156" s="9">
        <v>0</v>
      </c>
      <c r="BE156" s="9">
        <v>0</v>
      </c>
      <c r="BF156" s="9">
        <v>0</v>
      </c>
      <c r="BG156" s="9">
        <v>0</v>
      </c>
      <c r="BH156" s="9">
        <v>0</v>
      </c>
      <c r="BI156" s="9">
        <v>0</v>
      </c>
      <c r="BJ156" s="9">
        <v>0</v>
      </c>
    </row>
    <row r="157" spans="2:62" x14ac:dyDescent="0.25">
      <c r="B157" s="9">
        <v>32.846000000000004</v>
      </c>
      <c r="C157" s="9">
        <v>51.52</v>
      </c>
      <c r="D157" s="9">
        <v>18.673999999999999</v>
      </c>
      <c r="E157" s="9">
        <f t="shared" si="2"/>
        <v>0.36246118012422357</v>
      </c>
      <c r="F157" s="9">
        <v>6.1472208917753797</v>
      </c>
      <c r="G157" s="9">
        <v>59.544779108224631</v>
      </c>
      <c r="H157" s="9">
        <v>-32.552385570430019</v>
      </c>
      <c r="I157" s="9">
        <v>98.244385570430026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9">
        <v>0</v>
      </c>
      <c r="AK157" s="9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9">
        <v>0</v>
      </c>
      <c r="AS157" s="9">
        <v>0</v>
      </c>
      <c r="AT157" s="9">
        <v>0</v>
      </c>
      <c r="AU157" s="9">
        <v>1</v>
      </c>
      <c r="AV157" s="9">
        <v>0</v>
      </c>
      <c r="AW157" s="9">
        <v>0</v>
      </c>
      <c r="AX157" s="9">
        <v>0</v>
      </c>
      <c r="AY157" s="9">
        <v>0</v>
      </c>
      <c r="AZ157" s="9">
        <v>0</v>
      </c>
      <c r="BA157" s="9">
        <v>0</v>
      </c>
      <c r="BB157" s="9">
        <v>0</v>
      </c>
      <c r="BC157" s="9">
        <v>0</v>
      </c>
      <c r="BD157" s="9">
        <v>0</v>
      </c>
      <c r="BE157" s="9">
        <v>0</v>
      </c>
      <c r="BF157" s="9">
        <v>0</v>
      </c>
      <c r="BG157" s="9">
        <v>0</v>
      </c>
      <c r="BH157" s="9">
        <v>0</v>
      </c>
      <c r="BI157" s="9">
        <v>0</v>
      </c>
      <c r="BJ157" s="9">
        <v>0</v>
      </c>
    </row>
    <row r="158" spans="2:62" x14ac:dyDescent="0.25">
      <c r="B158" s="9">
        <v>41.1460000000001</v>
      </c>
      <c r="C158" s="9">
        <v>76.92</v>
      </c>
      <c r="D158" s="9">
        <v>35.773999999999901</v>
      </c>
      <c r="E158" s="9">
        <f t="shared" si="2"/>
        <v>0.4650806032241277</v>
      </c>
      <c r="F158" s="9">
        <v>14.447220891775483</v>
      </c>
      <c r="G158" s="9">
        <v>67.844779108224714</v>
      </c>
      <c r="H158" s="9">
        <v>-24.252385570429922</v>
      </c>
      <c r="I158" s="9">
        <v>106.54438557043012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>
        <v>0</v>
      </c>
      <c r="AK158" s="9">
        <v>0</v>
      </c>
      <c r="AL158" s="9">
        <v>0</v>
      </c>
      <c r="AM158" s="9">
        <v>0</v>
      </c>
      <c r="AN158" s="9">
        <v>0</v>
      </c>
      <c r="AO158" s="9">
        <v>0</v>
      </c>
      <c r="AP158" s="9">
        <v>0</v>
      </c>
      <c r="AQ158" s="9">
        <v>0</v>
      </c>
      <c r="AR158" s="9">
        <v>0</v>
      </c>
      <c r="AS158" s="9">
        <v>0</v>
      </c>
      <c r="AT158" s="9">
        <v>0</v>
      </c>
      <c r="AU158" s="9">
        <v>0</v>
      </c>
      <c r="AV158" s="9">
        <v>1</v>
      </c>
      <c r="AW158" s="9">
        <v>0</v>
      </c>
      <c r="AX158" s="9">
        <v>0</v>
      </c>
      <c r="AY158" s="9">
        <v>0</v>
      </c>
      <c r="AZ158" s="9">
        <v>0</v>
      </c>
      <c r="BA158" s="9">
        <v>0</v>
      </c>
      <c r="BB158" s="9">
        <v>0</v>
      </c>
      <c r="BC158" s="9">
        <v>0</v>
      </c>
      <c r="BD158" s="9">
        <v>0</v>
      </c>
      <c r="BE158" s="9">
        <v>0</v>
      </c>
      <c r="BF158" s="9">
        <v>0</v>
      </c>
      <c r="BG158" s="9">
        <v>0</v>
      </c>
      <c r="BH158" s="9">
        <v>0</v>
      </c>
      <c r="BI158" s="9">
        <v>0</v>
      </c>
      <c r="BJ158" s="9">
        <v>0</v>
      </c>
    </row>
    <row r="159" spans="2:62" x14ac:dyDescent="0.25">
      <c r="B159" s="9">
        <v>57.903999999999954</v>
      </c>
      <c r="C159" s="9">
        <v>95.23</v>
      </c>
      <c r="D159" s="9">
        <v>37.32600000000005</v>
      </c>
      <c r="E159" s="9">
        <f t="shared" si="2"/>
        <v>0.39195631628688488</v>
      </c>
      <c r="F159" s="9">
        <v>31.205220891775301</v>
      </c>
      <c r="G159" s="9">
        <v>84.60277910822461</v>
      </c>
      <c r="H159" s="9">
        <v>-7.494385570430083</v>
      </c>
      <c r="I159" s="9">
        <v>123.30238557042999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>
        <v>0</v>
      </c>
      <c r="AH159" s="9">
        <v>0</v>
      </c>
      <c r="AI159" s="9">
        <v>0</v>
      </c>
      <c r="AJ159" s="9">
        <v>0</v>
      </c>
      <c r="AK159" s="9">
        <v>0</v>
      </c>
      <c r="AL159" s="9">
        <v>0</v>
      </c>
      <c r="AM159" s="9">
        <v>0</v>
      </c>
      <c r="AN159" s="9">
        <v>0</v>
      </c>
      <c r="AO159" s="9">
        <v>0</v>
      </c>
      <c r="AP159" s="9">
        <v>0</v>
      </c>
      <c r="AQ159" s="9">
        <v>0</v>
      </c>
      <c r="AR159" s="9">
        <v>0</v>
      </c>
      <c r="AS159" s="9">
        <v>0</v>
      </c>
      <c r="AT159" s="9">
        <v>0</v>
      </c>
      <c r="AU159" s="9">
        <v>0</v>
      </c>
      <c r="AV159" s="9">
        <v>0</v>
      </c>
      <c r="AW159" s="9">
        <v>1</v>
      </c>
      <c r="AX159" s="9">
        <v>0</v>
      </c>
      <c r="AY159" s="9">
        <v>0</v>
      </c>
      <c r="AZ159" s="9">
        <v>0</v>
      </c>
      <c r="BA159" s="9">
        <v>0</v>
      </c>
      <c r="BB159" s="9">
        <v>0</v>
      </c>
      <c r="BC159" s="9">
        <v>0</v>
      </c>
      <c r="BD159" s="9">
        <v>0</v>
      </c>
      <c r="BE159" s="9">
        <v>0</v>
      </c>
      <c r="BF159" s="9">
        <v>0</v>
      </c>
      <c r="BG159" s="9">
        <v>0</v>
      </c>
      <c r="BH159" s="9">
        <v>0</v>
      </c>
      <c r="BI159" s="9">
        <v>0</v>
      </c>
      <c r="BJ159" s="9">
        <v>0</v>
      </c>
    </row>
    <row r="160" spans="2:62" x14ac:dyDescent="0.25">
      <c r="B160" s="9">
        <v>66.397999999999982</v>
      </c>
      <c r="C160" s="9">
        <v>104.54</v>
      </c>
      <c r="D160" s="9">
        <v>38.142000000000024</v>
      </c>
      <c r="E160" s="9">
        <f t="shared" si="2"/>
        <v>0.36485555768127054</v>
      </c>
      <c r="F160" s="9">
        <v>39.69922089177534</v>
      </c>
      <c r="G160" s="9">
        <v>93.096779108224624</v>
      </c>
      <c r="H160" s="9">
        <v>0.99961442956994517</v>
      </c>
      <c r="I160" s="9">
        <v>131.79638557043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>
        <v>0</v>
      </c>
      <c r="AH160" s="9">
        <v>0</v>
      </c>
      <c r="AI160" s="9">
        <v>0</v>
      </c>
      <c r="AJ160" s="9">
        <v>0</v>
      </c>
      <c r="AK160" s="9">
        <v>0</v>
      </c>
      <c r="AL160" s="9">
        <v>0</v>
      </c>
      <c r="AM160" s="9">
        <v>0</v>
      </c>
      <c r="AN160" s="9">
        <v>0</v>
      </c>
      <c r="AO160" s="9">
        <v>0</v>
      </c>
      <c r="AP160" s="9">
        <v>0</v>
      </c>
      <c r="AQ160" s="9">
        <v>0</v>
      </c>
      <c r="AR160" s="9">
        <v>0</v>
      </c>
      <c r="AS160" s="9">
        <v>0</v>
      </c>
      <c r="AT160" s="9">
        <v>0</v>
      </c>
      <c r="AU160" s="9">
        <v>0</v>
      </c>
      <c r="AV160" s="9">
        <v>0</v>
      </c>
      <c r="AW160" s="9">
        <v>0</v>
      </c>
      <c r="AX160" s="9">
        <v>1</v>
      </c>
      <c r="AY160" s="9">
        <v>0</v>
      </c>
      <c r="AZ160" s="9">
        <v>0</v>
      </c>
      <c r="BA160" s="9">
        <v>0</v>
      </c>
      <c r="BB160" s="9">
        <v>0</v>
      </c>
      <c r="BC160" s="9">
        <v>0</v>
      </c>
      <c r="BD160" s="9">
        <v>0</v>
      </c>
      <c r="BE160" s="9">
        <v>0</v>
      </c>
      <c r="BF160" s="9">
        <v>0</v>
      </c>
      <c r="BG160" s="9">
        <v>0</v>
      </c>
      <c r="BH160" s="9">
        <v>0</v>
      </c>
      <c r="BI160" s="9">
        <v>0</v>
      </c>
      <c r="BJ160" s="9">
        <v>0</v>
      </c>
    </row>
    <row r="161" spans="2:62" x14ac:dyDescent="0.25">
      <c r="B161" s="9">
        <v>64.098000000000027</v>
      </c>
      <c r="C161" s="9">
        <v>63.97</v>
      </c>
      <c r="D161" s="9">
        <v>-0.12800000000002854</v>
      </c>
      <c r="E161" s="9">
        <f t="shared" si="2"/>
        <v>2.0009379396596612E-3</v>
      </c>
      <c r="F161" s="9">
        <v>37.3992208917754</v>
      </c>
      <c r="G161" s="9">
        <v>90.796779108224655</v>
      </c>
      <c r="H161" s="9">
        <v>-1.3003855704300094</v>
      </c>
      <c r="I161" s="9">
        <v>129.49638557043005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>
        <v>0</v>
      </c>
      <c r="AH161" s="9">
        <v>0</v>
      </c>
      <c r="AI161" s="9">
        <v>0</v>
      </c>
      <c r="AJ161" s="9">
        <v>0</v>
      </c>
      <c r="AK161" s="9">
        <v>0</v>
      </c>
      <c r="AL161" s="9">
        <v>0</v>
      </c>
      <c r="AM161" s="9">
        <v>0</v>
      </c>
      <c r="AN161" s="9">
        <v>0</v>
      </c>
      <c r="AO161" s="9">
        <v>0</v>
      </c>
      <c r="AP161" s="9">
        <v>0</v>
      </c>
      <c r="AQ161" s="9">
        <v>0</v>
      </c>
      <c r="AR161" s="9">
        <v>0</v>
      </c>
      <c r="AS161" s="9">
        <v>0</v>
      </c>
      <c r="AT161" s="9">
        <v>0</v>
      </c>
      <c r="AU161" s="9">
        <v>0</v>
      </c>
      <c r="AV161" s="9">
        <v>0</v>
      </c>
      <c r="AW161" s="9">
        <v>0</v>
      </c>
      <c r="AX161" s="9">
        <v>0</v>
      </c>
      <c r="AY161" s="9">
        <v>1</v>
      </c>
      <c r="AZ161" s="9">
        <v>0</v>
      </c>
      <c r="BA161" s="9">
        <v>0</v>
      </c>
      <c r="BB161" s="9">
        <v>0</v>
      </c>
      <c r="BC161" s="9">
        <v>0</v>
      </c>
      <c r="BD161" s="9">
        <v>0</v>
      </c>
      <c r="BE161" s="9">
        <v>0</v>
      </c>
      <c r="BF161" s="9">
        <v>0</v>
      </c>
      <c r="BG161" s="9">
        <v>0</v>
      </c>
      <c r="BH161" s="9">
        <v>0</v>
      </c>
      <c r="BI161" s="9">
        <v>0</v>
      </c>
      <c r="BJ161" s="9">
        <v>0</v>
      </c>
    </row>
    <row r="162" spans="2:62" x14ac:dyDescent="0.25">
      <c r="B162" s="9">
        <v>73.822000000000017</v>
      </c>
      <c r="C162" s="9">
        <v>90.31</v>
      </c>
      <c r="D162" s="9">
        <v>16.487999999999985</v>
      </c>
      <c r="E162" s="9">
        <f t="shared" si="2"/>
        <v>0.18257114383789155</v>
      </c>
      <c r="F162" s="9">
        <v>47.123220891775389</v>
      </c>
      <c r="G162" s="9">
        <v>100.52077910822464</v>
      </c>
      <c r="H162" s="9">
        <v>8.4236144295699802</v>
      </c>
      <c r="I162" s="9">
        <v>139.22038557043004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9">
        <v>0</v>
      </c>
      <c r="AK162" s="9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9">
        <v>0</v>
      </c>
      <c r="AS162" s="9">
        <v>0</v>
      </c>
      <c r="AT162" s="9">
        <v>0</v>
      </c>
      <c r="AU162" s="9">
        <v>0</v>
      </c>
      <c r="AV162" s="9">
        <v>0</v>
      </c>
      <c r="AW162" s="9">
        <v>0</v>
      </c>
      <c r="AX162" s="9">
        <v>0</v>
      </c>
      <c r="AY162" s="9">
        <v>0</v>
      </c>
      <c r="AZ162" s="9">
        <v>1</v>
      </c>
      <c r="BA162" s="9">
        <v>0</v>
      </c>
      <c r="BB162" s="9">
        <v>0</v>
      </c>
      <c r="BC162" s="9">
        <v>0</v>
      </c>
      <c r="BD162" s="9">
        <v>0</v>
      </c>
      <c r="BE162" s="9">
        <v>0</v>
      </c>
      <c r="BF162" s="9">
        <v>0</v>
      </c>
      <c r="BG162" s="9">
        <v>0</v>
      </c>
      <c r="BH162" s="9">
        <v>0</v>
      </c>
      <c r="BI162" s="9">
        <v>0</v>
      </c>
      <c r="BJ162" s="9">
        <v>0</v>
      </c>
    </row>
    <row r="163" spans="2:62" x14ac:dyDescent="0.25">
      <c r="B163" s="9">
        <v>86.722000000000122</v>
      </c>
      <c r="C163" s="9">
        <v>68.930000000000007</v>
      </c>
      <c r="D163" s="9">
        <v>-17.792000000000115</v>
      </c>
      <c r="E163" s="9">
        <f t="shared" si="2"/>
        <v>0.25811693021906446</v>
      </c>
      <c r="F163" s="9">
        <v>60.023220891775509</v>
      </c>
      <c r="G163" s="9">
        <v>113.42077910822474</v>
      </c>
      <c r="H163" s="9">
        <v>21.3236144295701</v>
      </c>
      <c r="I163" s="9">
        <v>152.12038557043013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9">
        <v>0</v>
      </c>
      <c r="AK163" s="9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0</v>
      </c>
      <c r="AR163" s="9">
        <v>0</v>
      </c>
      <c r="AS163" s="9">
        <v>0</v>
      </c>
      <c r="AT163" s="9">
        <v>0</v>
      </c>
      <c r="AU163" s="9">
        <v>0</v>
      </c>
      <c r="AV163" s="9">
        <v>0</v>
      </c>
      <c r="AW163" s="9">
        <v>0</v>
      </c>
      <c r="AX163" s="9">
        <v>0</v>
      </c>
      <c r="AY163" s="9">
        <v>0</v>
      </c>
      <c r="AZ163" s="9">
        <v>0</v>
      </c>
      <c r="BA163" s="9">
        <v>1</v>
      </c>
      <c r="BB163" s="9">
        <v>0</v>
      </c>
      <c r="BC163" s="9">
        <v>0</v>
      </c>
      <c r="BD163" s="9">
        <v>0</v>
      </c>
      <c r="BE163" s="9">
        <v>0</v>
      </c>
      <c r="BF163" s="9">
        <v>0</v>
      </c>
      <c r="BG163" s="9">
        <v>0</v>
      </c>
      <c r="BH163" s="9">
        <v>0</v>
      </c>
      <c r="BI163" s="9">
        <v>0</v>
      </c>
      <c r="BJ163" s="9">
        <v>0</v>
      </c>
    </row>
    <row r="164" spans="2:62" x14ac:dyDescent="0.25">
      <c r="B164" s="9">
        <v>83.780000000000058</v>
      </c>
      <c r="C164" s="9">
        <v>97.01</v>
      </c>
      <c r="D164" s="9">
        <v>13.229999999999947</v>
      </c>
      <c r="E164" s="9">
        <f t="shared" si="2"/>
        <v>0.13637769302133745</v>
      </c>
      <c r="F164" s="9">
        <v>57.08122089177543</v>
      </c>
      <c r="G164" s="9">
        <v>110.47877910822469</v>
      </c>
      <c r="H164" s="9">
        <v>18.381614429570035</v>
      </c>
      <c r="I164" s="9">
        <v>149.17838557043007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9">
        <v>0</v>
      </c>
      <c r="AK164" s="9">
        <v>0</v>
      </c>
      <c r="AL164" s="9">
        <v>0</v>
      </c>
      <c r="AM164" s="9">
        <v>0</v>
      </c>
      <c r="AN164" s="9">
        <v>0</v>
      </c>
      <c r="AO164" s="9">
        <v>0</v>
      </c>
      <c r="AP164" s="9">
        <v>0</v>
      </c>
      <c r="AQ164" s="9">
        <v>0</v>
      </c>
      <c r="AR164" s="9">
        <v>0</v>
      </c>
      <c r="AS164" s="9">
        <v>0</v>
      </c>
      <c r="AT164" s="9">
        <v>0</v>
      </c>
      <c r="AU164" s="9">
        <v>0</v>
      </c>
      <c r="AV164" s="9">
        <v>0</v>
      </c>
      <c r="AW164" s="9">
        <v>0</v>
      </c>
      <c r="AX164" s="9">
        <v>0</v>
      </c>
      <c r="AY164" s="9">
        <v>0</v>
      </c>
      <c r="AZ164" s="9">
        <v>0</v>
      </c>
      <c r="BA164" s="9">
        <v>0</v>
      </c>
      <c r="BB164" s="9">
        <v>1</v>
      </c>
      <c r="BC164" s="9">
        <v>0</v>
      </c>
      <c r="BD164" s="9">
        <v>0</v>
      </c>
      <c r="BE164" s="9">
        <v>0</v>
      </c>
      <c r="BF164" s="9">
        <v>0</v>
      </c>
      <c r="BG164" s="9">
        <v>0</v>
      </c>
      <c r="BH164" s="9">
        <v>0</v>
      </c>
      <c r="BI164" s="9">
        <v>0</v>
      </c>
      <c r="BJ164" s="9">
        <v>0</v>
      </c>
    </row>
    <row r="165" spans="2:62" x14ac:dyDescent="0.25">
      <c r="B165" s="9">
        <v>84.601999999999975</v>
      </c>
      <c r="C165" s="9">
        <v>112.34</v>
      </c>
      <c r="D165" s="9">
        <v>27.738000000000028</v>
      </c>
      <c r="E165" s="9">
        <f t="shared" si="2"/>
        <v>0.2469111625422826</v>
      </c>
      <c r="F165" s="9">
        <v>57.903220891775334</v>
      </c>
      <c r="G165" s="9">
        <v>111.30077910822462</v>
      </c>
      <c r="H165" s="9">
        <v>19.203614429569939</v>
      </c>
      <c r="I165" s="9">
        <v>150.00038557043001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  <c r="AK165" s="9">
        <v>0</v>
      </c>
      <c r="AL165" s="9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9">
        <v>0</v>
      </c>
      <c r="AS165" s="9">
        <v>0</v>
      </c>
      <c r="AT165" s="9">
        <v>0</v>
      </c>
      <c r="AU165" s="9">
        <v>0</v>
      </c>
      <c r="AV165" s="9">
        <v>0</v>
      </c>
      <c r="AW165" s="9">
        <v>0</v>
      </c>
      <c r="AX165" s="9">
        <v>0</v>
      </c>
      <c r="AY165" s="9">
        <v>0</v>
      </c>
      <c r="AZ165" s="9">
        <v>0</v>
      </c>
      <c r="BA165" s="9">
        <v>0</v>
      </c>
      <c r="BB165" s="9">
        <v>0</v>
      </c>
      <c r="BC165" s="9">
        <v>1</v>
      </c>
      <c r="BD165" s="9">
        <v>0</v>
      </c>
      <c r="BE165" s="9">
        <v>0</v>
      </c>
      <c r="BF165" s="9">
        <v>0</v>
      </c>
      <c r="BG165" s="9">
        <v>0</v>
      </c>
      <c r="BH165" s="9">
        <v>0</v>
      </c>
      <c r="BI165" s="9">
        <v>0</v>
      </c>
      <c r="BJ165" s="9">
        <v>0</v>
      </c>
    </row>
    <row r="166" spans="2:62" x14ac:dyDescent="0.25">
      <c r="B166" s="9">
        <v>96.112000000000066</v>
      </c>
      <c r="C166" s="9">
        <v>110.52</v>
      </c>
      <c r="D166" s="9">
        <v>14.40799999999993</v>
      </c>
      <c r="E166" s="9">
        <f t="shared" si="2"/>
        <v>0.13036554469779163</v>
      </c>
      <c r="F166" s="9">
        <v>69.413220891775438</v>
      </c>
      <c r="G166" s="9">
        <v>122.81077910822469</v>
      </c>
      <c r="H166" s="9">
        <v>30.713614429570029</v>
      </c>
      <c r="I166" s="9">
        <v>161.51038557043012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9">
        <v>0</v>
      </c>
      <c r="AK166" s="9">
        <v>0</v>
      </c>
      <c r="AL166" s="9">
        <v>0</v>
      </c>
      <c r="AM166" s="9">
        <v>0</v>
      </c>
      <c r="AN166" s="9">
        <v>0</v>
      </c>
      <c r="AO166" s="9">
        <v>0</v>
      </c>
      <c r="AP166" s="9">
        <v>0</v>
      </c>
      <c r="AQ166" s="9">
        <v>0</v>
      </c>
      <c r="AR166" s="9">
        <v>0</v>
      </c>
      <c r="AS166" s="9">
        <v>0</v>
      </c>
      <c r="AT166" s="9">
        <v>0</v>
      </c>
      <c r="AU166" s="9">
        <v>0</v>
      </c>
      <c r="AV166" s="9">
        <v>0</v>
      </c>
      <c r="AW166" s="9">
        <v>0</v>
      </c>
      <c r="AX166" s="9">
        <v>0</v>
      </c>
      <c r="AY166" s="9">
        <v>0</v>
      </c>
      <c r="AZ166" s="9">
        <v>0</v>
      </c>
      <c r="BA166" s="9">
        <v>0</v>
      </c>
      <c r="BB166" s="9">
        <v>0</v>
      </c>
      <c r="BC166" s="9">
        <v>0</v>
      </c>
      <c r="BD166" s="9">
        <v>1</v>
      </c>
      <c r="BE166" s="9">
        <v>0</v>
      </c>
      <c r="BF166" s="9">
        <v>0</v>
      </c>
      <c r="BG166" s="9">
        <v>0</v>
      </c>
      <c r="BH166" s="9">
        <v>0</v>
      </c>
      <c r="BI166" s="9">
        <v>0</v>
      </c>
      <c r="BJ166" s="9">
        <v>0</v>
      </c>
    </row>
    <row r="167" spans="2:62" x14ac:dyDescent="0.25">
      <c r="B167" s="9">
        <v>65.874000000000024</v>
      </c>
      <c r="C167" s="9">
        <v>89.9</v>
      </c>
      <c r="D167" s="9">
        <v>24.025999999999982</v>
      </c>
      <c r="E167" s="9">
        <f t="shared" si="2"/>
        <v>0.26725250278086743</v>
      </c>
      <c r="F167" s="9">
        <v>39.175220891775396</v>
      </c>
      <c r="G167" s="9">
        <v>92.572779108224651</v>
      </c>
      <c r="H167" s="9">
        <v>0.4756144295699869</v>
      </c>
      <c r="I167" s="9">
        <v>131.27238557043006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  <c r="AK167" s="9">
        <v>0</v>
      </c>
      <c r="AL167" s="9">
        <v>0</v>
      </c>
      <c r="AM167" s="9">
        <v>0</v>
      </c>
      <c r="AN167" s="9">
        <v>0</v>
      </c>
      <c r="AO167" s="9">
        <v>0</v>
      </c>
      <c r="AP167" s="9">
        <v>0</v>
      </c>
      <c r="AQ167" s="9">
        <v>0</v>
      </c>
      <c r="AR167" s="9">
        <v>0</v>
      </c>
      <c r="AS167" s="9">
        <v>0</v>
      </c>
      <c r="AT167" s="9">
        <v>0</v>
      </c>
      <c r="AU167" s="9">
        <v>0</v>
      </c>
      <c r="AV167" s="9">
        <v>0</v>
      </c>
      <c r="AW167" s="9">
        <v>0</v>
      </c>
      <c r="AX167" s="9">
        <v>0</v>
      </c>
      <c r="AY167" s="9">
        <v>0</v>
      </c>
      <c r="AZ167" s="9">
        <v>0</v>
      </c>
      <c r="BA167" s="9">
        <v>0</v>
      </c>
      <c r="BB167" s="9">
        <v>0</v>
      </c>
      <c r="BC167" s="9">
        <v>0</v>
      </c>
      <c r="BD167" s="9">
        <v>0</v>
      </c>
      <c r="BE167" s="9">
        <v>1</v>
      </c>
      <c r="BF167" s="9">
        <v>0</v>
      </c>
      <c r="BG167" s="9">
        <v>0</v>
      </c>
      <c r="BH167" s="9">
        <v>0</v>
      </c>
      <c r="BI167" s="9">
        <v>0</v>
      </c>
      <c r="BJ167" s="9">
        <v>0</v>
      </c>
    </row>
    <row r="168" spans="2:62" x14ac:dyDescent="0.25">
      <c r="B168" s="9">
        <v>72.232000000000085</v>
      </c>
      <c r="C168" s="9">
        <v>79.89</v>
      </c>
      <c r="D168" s="9">
        <v>7.657999999999916</v>
      </c>
      <c r="E168" s="9">
        <f t="shared" si="2"/>
        <v>9.5856803104267321E-2</v>
      </c>
      <c r="F168" s="9">
        <v>45.533220891775457</v>
      </c>
      <c r="G168" s="9">
        <v>98.930779108224712</v>
      </c>
      <c r="H168" s="9">
        <v>6.833614429570062</v>
      </c>
      <c r="I168" s="9">
        <v>137.63038557043012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9">
        <v>0</v>
      </c>
      <c r="AK168" s="9">
        <v>0</v>
      </c>
      <c r="AL168" s="9">
        <v>0</v>
      </c>
      <c r="AM168" s="9">
        <v>0</v>
      </c>
      <c r="AN168" s="9">
        <v>0</v>
      </c>
      <c r="AO168" s="9">
        <v>0</v>
      </c>
      <c r="AP168" s="9">
        <v>0</v>
      </c>
      <c r="AQ168" s="9">
        <v>0</v>
      </c>
      <c r="AR168" s="9">
        <v>0</v>
      </c>
      <c r="AS168" s="9">
        <v>0</v>
      </c>
      <c r="AT168" s="9">
        <v>0</v>
      </c>
      <c r="AU168" s="9">
        <v>0</v>
      </c>
      <c r="AV168" s="9">
        <v>0</v>
      </c>
      <c r="AW168" s="9">
        <v>0</v>
      </c>
      <c r="AX168" s="9">
        <v>0</v>
      </c>
      <c r="AY168" s="9">
        <v>0</v>
      </c>
      <c r="AZ168" s="9">
        <v>0</v>
      </c>
      <c r="BA168" s="9">
        <v>0</v>
      </c>
      <c r="BB168" s="9">
        <v>0</v>
      </c>
      <c r="BC168" s="9">
        <v>0</v>
      </c>
      <c r="BD168" s="9">
        <v>0</v>
      </c>
      <c r="BE168" s="9">
        <v>0</v>
      </c>
      <c r="BF168" s="9">
        <v>1</v>
      </c>
      <c r="BG168" s="9">
        <v>0</v>
      </c>
      <c r="BH168" s="9">
        <v>0</v>
      </c>
      <c r="BI168" s="9">
        <v>0</v>
      </c>
      <c r="BJ168" s="9">
        <v>0</v>
      </c>
    </row>
    <row r="169" spans="2:62" x14ac:dyDescent="0.25">
      <c r="B169" s="9">
        <v>76.534000000000034</v>
      </c>
      <c r="C169" s="9">
        <v>99.88</v>
      </c>
      <c r="D169" s="9">
        <v>23.345999999999961</v>
      </c>
      <c r="E169" s="9">
        <f t="shared" si="2"/>
        <v>0.2337404885863032</v>
      </c>
      <c r="F169" s="9">
        <v>49.835220891775407</v>
      </c>
      <c r="G169" s="9">
        <v>103.23277910822466</v>
      </c>
      <c r="H169" s="9">
        <v>11.135614429569998</v>
      </c>
      <c r="I169" s="9">
        <v>141.93238557043009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K169" s="9">
        <v>0</v>
      </c>
      <c r="AL169" s="9">
        <v>0</v>
      </c>
      <c r="AM169" s="9">
        <v>0</v>
      </c>
      <c r="AN169" s="9">
        <v>0</v>
      </c>
      <c r="AO169" s="9">
        <v>0</v>
      </c>
      <c r="AP169" s="9">
        <v>0</v>
      </c>
      <c r="AQ169" s="9">
        <v>0</v>
      </c>
      <c r="AR169" s="9">
        <v>0</v>
      </c>
      <c r="AS169" s="9">
        <v>0</v>
      </c>
      <c r="AT169" s="9">
        <v>0</v>
      </c>
      <c r="AU169" s="9">
        <v>0</v>
      </c>
      <c r="AV169" s="9">
        <v>0</v>
      </c>
      <c r="AW169" s="9">
        <v>0</v>
      </c>
      <c r="AX169" s="9">
        <v>0</v>
      </c>
      <c r="AY169" s="9">
        <v>0</v>
      </c>
      <c r="AZ169" s="9">
        <v>0</v>
      </c>
      <c r="BA169" s="9">
        <v>0</v>
      </c>
      <c r="BB169" s="9">
        <v>0</v>
      </c>
      <c r="BC169" s="9">
        <v>0</v>
      </c>
      <c r="BD169" s="9">
        <v>0</v>
      </c>
      <c r="BE169" s="9">
        <v>0</v>
      </c>
      <c r="BF169" s="9">
        <v>0</v>
      </c>
      <c r="BG169" s="9">
        <v>1</v>
      </c>
      <c r="BH169" s="9">
        <v>0</v>
      </c>
      <c r="BI169" s="9">
        <v>0</v>
      </c>
      <c r="BJ169" s="9">
        <v>0</v>
      </c>
    </row>
    <row r="170" spans="2:62" x14ac:dyDescent="0.25">
      <c r="B170" s="9">
        <v>65.100000000000051</v>
      </c>
      <c r="C170" s="9">
        <v>66.75</v>
      </c>
      <c r="D170" s="9">
        <v>1.6499999999999488</v>
      </c>
      <c r="E170" s="9">
        <f t="shared" si="2"/>
        <v>2.4719101123594739E-2</v>
      </c>
      <c r="F170" s="9">
        <v>38.401220891775424</v>
      </c>
      <c r="G170" s="9">
        <v>91.798779108224679</v>
      </c>
      <c r="H170" s="9">
        <v>-0.29838557042997138</v>
      </c>
      <c r="I170" s="9">
        <v>130.49838557043006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9">
        <v>0</v>
      </c>
      <c r="AK170" s="9">
        <v>0</v>
      </c>
      <c r="AL170" s="9">
        <v>0</v>
      </c>
      <c r="AM170" s="9">
        <v>0</v>
      </c>
      <c r="AN170" s="9">
        <v>0</v>
      </c>
      <c r="AO170" s="9">
        <v>0</v>
      </c>
      <c r="AP170" s="9">
        <v>0</v>
      </c>
      <c r="AQ170" s="9">
        <v>0</v>
      </c>
      <c r="AR170" s="9">
        <v>0</v>
      </c>
      <c r="AS170" s="9">
        <v>0</v>
      </c>
      <c r="AT170" s="9">
        <v>0</v>
      </c>
      <c r="AU170" s="9">
        <v>0</v>
      </c>
      <c r="AV170" s="9">
        <v>0</v>
      </c>
      <c r="AW170" s="9">
        <v>0</v>
      </c>
      <c r="AX170" s="9">
        <v>0</v>
      </c>
      <c r="AY170" s="9">
        <v>0</v>
      </c>
      <c r="AZ170" s="9">
        <v>0</v>
      </c>
      <c r="BA170" s="9">
        <v>0</v>
      </c>
      <c r="BB170" s="9">
        <v>0</v>
      </c>
      <c r="BC170" s="9">
        <v>0</v>
      </c>
      <c r="BD170" s="9">
        <v>0</v>
      </c>
      <c r="BE170" s="9">
        <v>0</v>
      </c>
      <c r="BF170" s="9">
        <v>0</v>
      </c>
      <c r="BG170" s="9">
        <v>0</v>
      </c>
      <c r="BH170" s="9">
        <v>1</v>
      </c>
      <c r="BI170" s="9">
        <v>0</v>
      </c>
      <c r="BJ170" s="9">
        <v>0</v>
      </c>
    </row>
    <row r="171" spans="2:62" x14ac:dyDescent="0.25">
      <c r="B171" s="9">
        <v>84.734000000000052</v>
      </c>
      <c r="C171" s="9">
        <v>88.54</v>
      </c>
      <c r="D171" s="9">
        <v>3.8059999999999548</v>
      </c>
      <c r="E171" s="9">
        <f t="shared" si="2"/>
        <v>4.2986220917099104E-2</v>
      </c>
      <c r="F171" s="9">
        <v>58.035220891775431</v>
      </c>
      <c r="G171" s="9">
        <v>111.43277910822468</v>
      </c>
      <c r="H171" s="9">
        <v>19.335614429570029</v>
      </c>
      <c r="I171" s="9">
        <v>150.13238557043007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K171" s="9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0</v>
      </c>
      <c r="AQ171" s="9">
        <v>0</v>
      </c>
      <c r="AR171" s="9">
        <v>0</v>
      </c>
      <c r="AS171" s="9">
        <v>0</v>
      </c>
      <c r="AT171" s="9">
        <v>0</v>
      </c>
      <c r="AU171" s="9">
        <v>0</v>
      </c>
      <c r="AV171" s="9">
        <v>0</v>
      </c>
      <c r="AW171" s="9">
        <v>0</v>
      </c>
      <c r="AX171" s="9">
        <v>0</v>
      </c>
      <c r="AY171" s="9">
        <v>0</v>
      </c>
      <c r="AZ171" s="9">
        <v>0</v>
      </c>
      <c r="BA171" s="9">
        <v>0</v>
      </c>
      <c r="BB171" s="9">
        <v>0</v>
      </c>
      <c r="BC171" s="9">
        <v>0</v>
      </c>
      <c r="BD171" s="9">
        <v>0</v>
      </c>
      <c r="BE171" s="9">
        <v>0</v>
      </c>
      <c r="BF171" s="9">
        <v>0</v>
      </c>
      <c r="BG171" s="9">
        <v>0</v>
      </c>
      <c r="BH171" s="9">
        <v>0</v>
      </c>
      <c r="BI171" s="9">
        <v>1</v>
      </c>
      <c r="BJ171" s="9">
        <v>0</v>
      </c>
    </row>
    <row r="172" spans="2:62" x14ac:dyDescent="0.25">
      <c r="B172" s="9">
        <v>91.052000000000049</v>
      </c>
      <c r="C172" s="9">
        <v>77.849999999999994</v>
      </c>
      <c r="D172" s="9">
        <v>-13.202000000000055</v>
      </c>
      <c r="E172" s="9">
        <f t="shared" si="2"/>
        <v>0.16958253050738673</v>
      </c>
      <c r="F172" s="9">
        <v>64.353220891775422</v>
      </c>
      <c r="G172" s="9">
        <v>117.75077910822468</v>
      </c>
      <c r="H172" s="9">
        <v>25.653614429570027</v>
      </c>
      <c r="I172" s="9">
        <v>156.45038557043006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9">
        <v>0</v>
      </c>
      <c r="AK172" s="9">
        <v>0</v>
      </c>
      <c r="AL172" s="9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0</v>
      </c>
      <c r="AR172" s="9">
        <v>0</v>
      </c>
      <c r="AS172" s="9">
        <v>0</v>
      </c>
      <c r="AT172" s="9">
        <v>0</v>
      </c>
      <c r="AU172" s="9">
        <v>0</v>
      </c>
      <c r="AV172" s="9">
        <v>0</v>
      </c>
      <c r="AW172" s="9">
        <v>0</v>
      </c>
      <c r="AX172" s="9">
        <v>0</v>
      </c>
      <c r="AY172" s="9">
        <v>0</v>
      </c>
      <c r="AZ172" s="9">
        <v>0</v>
      </c>
      <c r="BA172" s="9">
        <v>0</v>
      </c>
      <c r="BB172" s="9">
        <v>0</v>
      </c>
      <c r="BC172" s="9">
        <v>0</v>
      </c>
      <c r="BD172" s="9">
        <v>0</v>
      </c>
      <c r="BE172" s="9">
        <v>0</v>
      </c>
      <c r="BF172" s="9">
        <v>0</v>
      </c>
      <c r="BG172" s="9">
        <v>0</v>
      </c>
      <c r="BH172" s="9">
        <v>0</v>
      </c>
      <c r="BI172" s="9">
        <v>0</v>
      </c>
      <c r="BJ172" s="9">
        <v>1</v>
      </c>
    </row>
    <row r="173" spans="2:62" x14ac:dyDescent="0.25">
      <c r="B173" s="9">
        <v>88.182000000000443</v>
      </c>
      <c r="C173" s="9">
        <v>67.260000000000005</v>
      </c>
      <c r="D173" s="9">
        <v>-20.922000000000438</v>
      </c>
      <c r="E173" s="9">
        <f t="shared" si="2"/>
        <v>0.31106155218555509</v>
      </c>
      <c r="F173" s="9">
        <v>61.4832208917759</v>
      </c>
      <c r="G173" s="9">
        <v>114.88077910822498</v>
      </c>
      <c r="H173" s="9">
        <v>22.783614429570449</v>
      </c>
      <c r="I173" s="9">
        <v>153.58038557043045</v>
      </c>
      <c r="K173" s="9">
        <v>1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9">
        <v>0</v>
      </c>
      <c r="AK173" s="9">
        <v>0</v>
      </c>
      <c r="AL173" s="9">
        <v>0</v>
      </c>
      <c r="AM173" s="9">
        <v>0</v>
      </c>
      <c r="AN173" s="9">
        <v>0</v>
      </c>
      <c r="AO173" s="9">
        <v>0</v>
      </c>
      <c r="AP173" s="9">
        <v>0</v>
      </c>
      <c r="AQ173" s="9">
        <v>0</v>
      </c>
      <c r="AR173" s="9">
        <v>0</v>
      </c>
      <c r="AS173" s="9">
        <v>0</v>
      </c>
      <c r="AT173" s="9">
        <v>0</v>
      </c>
      <c r="AU173" s="9">
        <v>0</v>
      </c>
      <c r="AV173" s="9">
        <v>0</v>
      </c>
      <c r="AW173" s="9">
        <v>0</v>
      </c>
      <c r="AX173" s="9">
        <v>0</v>
      </c>
      <c r="AY173" s="9">
        <v>0</v>
      </c>
      <c r="AZ173" s="9">
        <v>0</v>
      </c>
      <c r="BA173" s="9">
        <v>0</v>
      </c>
      <c r="BB173" s="9">
        <v>0</v>
      </c>
      <c r="BC173" s="9">
        <v>0</v>
      </c>
      <c r="BD173" s="9">
        <v>0</v>
      </c>
      <c r="BE173" s="9">
        <v>0</v>
      </c>
      <c r="BF173" s="9">
        <v>0</v>
      </c>
      <c r="BG173" s="9">
        <v>0</v>
      </c>
      <c r="BH173" s="9">
        <v>0</v>
      </c>
      <c r="BI173" s="9">
        <v>0</v>
      </c>
      <c r="BJ173" s="9">
        <v>0</v>
      </c>
    </row>
    <row r="174" spans="2:62" x14ac:dyDescent="0.25">
      <c r="B174" s="9">
        <v>75.294000000000153</v>
      </c>
      <c r="C174" s="9">
        <v>72.38</v>
      </c>
      <c r="D174" s="9">
        <v>-2.9140000000001578</v>
      </c>
      <c r="E174" s="9">
        <f t="shared" si="2"/>
        <v>4.0259740259742445E-2</v>
      </c>
      <c r="F174" s="9">
        <v>48.595220891775568</v>
      </c>
      <c r="G174" s="9">
        <v>101.99277910822474</v>
      </c>
      <c r="H174" s="9">
        <v>9.8956144295701449</v>
      </c>
      <c r="I174" s="9">
        <v>140.69238557043016</v>
      </c>
      <c r="K174" s="9">
        <v>0</v>
      </c>
      <c r="L174" s="9">
        <v>1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0</v>
      </c>
      <c r="AM174" s="9">
        <v>0</v>
      </c>
      <c r="AN174" s="9">
        <v>0</v>
      </c>
      <c r="AO174" s="9">
        <v>0</v>
      </c>
      <c r="AP174" s="9">
        <v>0</v>
      </c>
      <c r="AQ174" s="9">
        <v>0</v>
      </c>
      <c r="AR174" s="9">
        <v>0</v>
      </c>
      <c r="AS174" s="9">
        <v>0</v>
      </c>
      <c r="AT174" s="9">
        <v>0</v>
      </c>
      <c r="AU174" s="9">
        <v>0</v>
      </c>
      <c r="AV174" s="9">
        <v>0</v>
      </c>
      <c r="AW174" s="9">
        <v>0</v>
      </c>
      <c r="AX174" s="9">
        <v>0</v>
      </c>
      <c r="AY174" s="9">
        <v>0</v>
      </c>
      <c r="AZ174" s="9">
        <v>0</v>
      </c>
      <c r="BA174" s="9">
        <v>0</v>
      </c>
      <c r="BB174" s="9">
        <v>0</v>
      </c>
      <c r="BC174" s="9">
        <v>0</v>
      </c>
      <c r="BD174" s="9">
        <v>0</v>
      </c>
      <c r="BE174" s="9">
        <v>0</v>
      </c>
      <c r="BF174" s="9">
        <v>0</v>
      </c>
      <c r="BG174" s="9">
        <v>0</v>
      </c>
      <c r="BH174" s="9">
        <v>0</v>
      </c>
      <c r="BI174" s="9">
        <v>0</v>
      </c>
      <c r="BJ174" s="9">
        <v>0</v>
      </c>
    </row>
    <row r="175" spans="2:62" x14ac:dyDescent="0.25">
      <c r="B175" s="9">
        <v>68.858000000000104</v>
      </c>
      <c r="C175" s="9">
        <v>68.709999999999994</v>
      </c>
      <c r="D175" s="9">
        <v>-0.14800000000010982</v>
      </c>
      <c r="E175" s="9">
        <f t="shared" si="2"/>
        <v>2.1539804977457407E-3</v>
      </c>
      <c r="F175" s="9">
        <v>42.159220891775533</v>
      </c>
      <c r="G175" s="9">
        <v>95.556779108224674</v>
      </c>
      <c r="H175" s="9">
        <v>3.4596144295700952</v>
      </c>
      <c r="I175" s="9">
        <v>134.2563855704301</v>
      </c>
      <c r="K175" s="9">
        <v>0</v>
      </c>
      <c r="L175" s="9">
        <v>0</v>
      </c>
      <c r="M175" s="9">
        <v>1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9">
        <v>0</v>
      </c>
      <c r="AN175" s="9">
        <v>0</v>
      </c>
      <c r="AO175" s="9">
        <v>0</v>
      </c>
      <c r="AP175" s="9">
        <v>0</v>
      </c>
      <c r="AQ175" s="9">
        <v>0</v>
      </c>
      <c r="AR175" s="9">
        <v>0</v>
      </c>
      <c r="AS175" s="9">
        <v>0</v>
      </c>
      <c r="AT175" s="9">
        <v>0</v>
      </c>
      <c r="AU175" s="9">
        <v>0</v>
      </c>
      <c r="AV175" s="9">
        <v>0</v>
      </c>
      <c r="AW175" s="9">
        <v>0</v>
      </c>
      <c r="AX175" s="9">
        <v>0</v>
      </c>
      <c r="AY175" s="9">
        <v>0</v>
      </c>
      <c r="AZ175" s="9">
        <v>0</v>
      </c>
      <c r="BA175" s="9">
        <v>0</v>
      </c>
      <c r="BB175" s="9">
        <v>0</v>
      </c>
      <c r="BC175" s="9">
        <v>0</v>
      </c>
      <c r="BD175" s="9">
        <v>0</v>
      </c>
      <c r="BE175" s="9">
        <v>0</v>
      </c>
      <c r="BF175" s="9">
        <v>0</v>
      </c>
      <c r="BG175" s="9">
        <v>0</v>
      </c>
      <c r="BH175" s="9">
        <v>0</v>
      </c>
      <c r="BI175" s="9">
        <v>0</v>
      </c>
      <c r="BJ175" s="9">
        <v>0</v>
      </c>
    </row>
    <row r="176" spans="2:62" x14ac:dyDescent="0.25">
      <c r="B176" s="9">
        <v>77.603999999999928</v>
      </c>
      <c r="C176" s="9">
        <v>57.62</v>
      </c>
      <c r="D176" s="9">
        <v>-19.983999999999931</v>
      </c>
      <c r="E176" s="9">
        <f t="shared" si="2"/>
        <v>0.34682401943769403</v>
      </c>
      <c r="F176" s="9">
        <v>50.905220891775251</v>
      </c>
      <c r="G176" s="9">
        <v>104.3027791082246</v>
      </c>
      <c r="H176" s="9">
        <v>12.205614429569877</v>
      </c>
      <c r="I176" s="9">
        <v>143.00238557042996</v>
      </c>
      <c r="K176" s="9">
        <v>0</v>
      </c>
      <c r="L176" s="9">
        <v>0</v>
      </c>
      <c r="M176" s="9">
        <v>0</v>
      </c>
      <c r="N176" s="9">
        <v>1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  <c r="AK176" s="9">
        <v>0</v>
      </c>
      <c r="AL176" s="9">
        <v>0</v>
      </c>
      <c r="AM176" s="9">
        <v>0</v>
      </c>
      <c r="AN176" s="9">
        <v>0</v>
      </c>
      <c r="AO176" s="9">
        <v>0</v>
      </c>
      <c r="AP176" s="9">
        <v>0</v>
      </c>
      <c r="AQ176" s="9">
        <v>0</v>
      </c>
      <c r="AR176" s="9">
        <v>0</v>
      </c>
      <c r="AS176" s="9">
        <v>0</v>
      </c>
      <c r="AT176" s="9">
        <v>0</v>
      </c>
      <c r="AU176" s="9">
        <v>0</v>
      </c>
      <c r="AV176" s="9">
        <v>0</v>
      </c>
      <c r="AW176" s="9">
        <v>0</v>
      </c>
      <c r="AX176" s="9">
        <v>0</v>
      </c>
      <c r="AY176" s="9">
        <v>0</v>
      </c>
      <c r="AZ176" s="9">
        <v>0</v>
      </c>
      <c r="BA176" s="9">
        <v>0</v>
      </c>
      <c r="BB176" s="9">
        <v>0</v>
      </c>
      <c r="BC176" s="9">
        <v>0</v>
      </c>
      <c r="BD176" s="9">
        <v>0</v>
      </c>
      <c r="BE176" s="9">
        <v>0</v>
      </c>
      <c r="BF176" s="9">
        <v>0</v>
      </c>
      <c r="BG176" s="9">
        <v>0</v>
      </c>
      <c r="BH176" s="9">
        <v>0</v>
      </c>
      <c r="BI176" s="9">
        <v>0</v>
      </c>
      <c r="BJ176" s="9">
        <v>0</v>
      </c>
    </row>
    <row r="177" spans="2:62" x14ac:dyDescent="0.25">
      <c r="B177" s="9">
        <v>67.977999999999852</v>
      </c>
      <c r="C177" s="9">
        <v>67.459999999999994</v>
      </c>
      <c r="D177" s="9">
        <v>-0.51799999999985857</v>
      </c>
      <c r="E177" s="9">
        <f t="shared" si="2"/>
        <v>7.6786243699949394E-3</v>
      </c>
      <c r="F177" s="9">
        <v>41.279220891775246</v>
      </c>
      <c r="G177" s="9">
        <v>94.676779108224451</v>
      </c>
      <c r="H177" s="9">
        <v>2.5796144295698298</v>
      </c>
      <c r="I177" s="9">
        <v>133.37638557042987</v>
      </c>
      <c r="K177" s="9">
        <v>0</v>
      </c>
      <c r="L177" s="9">
        <v>0</v>
      </c>
      <c r="M177" s="9">
        <v>0</v>
      </c>
      <c r="N177" s="9">
        <v>0</v>
      </c>
      <c r="O177" s="9">
        <v>1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9">
        <v>0</v>
      </c>
      <c r="AK177" s="9">
        <v>0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0</v>
      </c>
      <c r="AR177" s="9">
        <v>0</v>
      </c>
      <c r="AS177" s="9">
        <v>0</v>
      </c>
      <c r="AT177" s="9">
        <v>0</v>
      </c>
      <c r="AU177" s="9">
        <v>0</v>
      </c>
      <c r="AV177" s="9">
        <v>0</v>
      </c>
      <c r="AW177" s="9">
        <v>0</v>
      </c>
      <c r="AX177" s="9">
        <v>0</v>
      </c>
      <c r="AY177" s="9">
        <v>0</v>
      </c>
      <c r="AZ177" s="9">
        <v>0</v>
      </c>
      <c r="BA177" s="9">
        <v>0</v>
      </c>
      <c r="BB177" s="9">
        <v>0</v>
      </c>
      <c r="BC177" s="9">
        <v>0</v>
      </c>
      <c r="BD177" s="9">
        <v>0</v>
      </c>
      <c r="BE177" s="9">
        <v>0</v>
      </c>
      <c r="BF177" s="9">
        <v>0</v>
      </c>
      <c r="BG177" s="9">
        <v>0</v>
      </c>
      <c r="BH177" s="9">
        <v>0</v>
      </c>
      <c r="BI177" s="9">
        <v>0</v>
      </c>
      <c r="BJ177" s="9">
        <v>0</v>
      </c>
    </row>
    <row r="178" spans="2:62" x14ac:dyDescent="0.25">
      <c r="B178" s="9">
        <v>69.727999999999639</v>
      </c>
      <c r="C178" s="9">
        <v>59.2</v>
      </c>
      <c r="D178" s="9">
        <v>-10.527999999999636</v>
      </c>
      <c r="E178" s="9">
        <f t="shared" si="2"/>
        <v>0.17783783783783169</v>
      </c>
      <c r="F178" s="9">
        <v>43.029220891774969</v>
      </c>
      <c r="G178" s="9">
        <v>96.426779108224309</v>
      </c>
      <c r="H178" s="9">
        <v>4.3296144295695882</v>
      </c>
      <c r="I178" s="9">
        <v>135.1263855704297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1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9">
        <v>0</v>
      </c>
      <c r="AK178" s="9">
        <v>0</v>
      </c>
      <c r="AL178" s="9">
        <v>0</v>
      </c>
      <c r="AM178" s="9">
        <v>0</v>
      </c>
      <c r="AN178" s="9">
        <v>0</v>
      </c>
      <c r="AO178" s="9">
        <v>0</v>
      </c>
      <c r="AP178" s="9">
        <v>0</v>
      </c>
      <c r="AQ178" s="9">
        <v>0</v>
      </c>
      <c r="AR178" s="9">
        <v>0</v>
      </c>
      <c r="AS178" s="9">
        <v>0</v>
      </c>
      <c r="AT178" s="9">
        <v>0</v>
      </c>
      <c r="AU178" s="9">
        <v>0</v>
      </c>
      <c r="AV178" s="9">
        <v>0</v>
      </c>
      <c r="AW178" s="9">
        <v>0</v>
      </c>
      <c r="AX178" s="9">
        <v>0</v>
      </c>
      <c r="AY178" s="9">
        <v>0</v>
      </c>
      <c r="AZ178" s="9">
        <v>0</v>
      </c>
      <c r="BA178" s="9">
        <v>0</v>
      </c>
      <c r="BB178" s="9">
        <v>0</v>
      </c>
      <c r="BC178" s="9">
        <v>0</v>
      </c>
      <c r="BD178" s="9">
        <v>0</v>
      </c>
      <c r="BE178" s="9">
        <v>0</v>
      </c>
      <c r="BF178" s="9">
        <v>0</v>
      </c>
      <c r="BG178" s="9">
        <v>0</v>
      </c>
      <c r="BH178" s="9">
        <v>0</v>
      </c>
      <c r="BI178" s="9">
        <v>0</v>
      </c>
      <c r="BJ178" s="9">
        <v>0</v>
      </c>
    </row>
    <row r="179" spans="2:62" x14ac:dyDescent="0.25">
      <c r="B179" s="9">
        <v>70.77600000000038</v>
      </c>
      <c r="C179" s="9">
        <v>54.3</v>
      </c>
      <c r="D179" s="9">
        <v>-16.476000000000383</v>
      </c>
      <c r="E179" s="9">
        <f t="shared" si="2"/>
        <v>0.30342541436464793</v>
      </c>
      <c r="F179" s="9">
        <v>44.077220891775752</v>
      </c>
      <c r="G179" s="9">
        <v>97.474779108225007</v>
      </c>
      <c r="H179" s="9">
        <v>5.3776144295703432</v>
      </c>
      <c r="I179" s="9">
        <v>136.17438557043042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1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9">
        <v>0</v>
      </c>
      <c r="AK179" s="9">
        <v>0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</v>
      </c>
      <c r="AR179" s="9">
        <v>0</v>
      </c>
      <c r="AS179" s="9">
        <v>0</v>
      </c>
      <c r="AT179" s="9">
        <v>0</v>
      </c>
      <c r="AU179" s="9">
        <v>0</v>
      </c>
      <c r="AV179" s="9">
        <v>0</v>
      </c>
      <c r="AW179" s="9">
        <v>0</v>
      </c>
      <c r="AX179" s="9">
        <v>0</v>
      </c>
      <c r="AY179" s="9">
        <v>0</v>
      </c>
      <c r="AZ179" s="9">
        <v>0</v>
      </c>
      <c r="BA179" s="9">
        <v>0</v>
      </c>
      <c r="BB179" s="9">
        <v>0</v>
      </c>
      <c r="BC179" s="9">
        <v>0</v>
      </c>
      <c r="BD179" s="9">
        <v>0</v>
      </c>
      <c r="BE179" s="9">
        <v>0</v>
      </c>
      <c r="BF179" s="9">
        <v>0</v>
      </c>
      <c r="BG179" s="9">
        <v>0</v>
      </c>
      <c r="BH179" s="9">
        <v>0</v>
      </c>
      <c r="BI179" s="9">
        <v>0</v>
      </c>
      <c r="BJ179" s="9">
        <v>0</v>
      </c>
    </row>
    <row r="180" spans="2:62" x14ac:dyDescent="0.25">
      <c r="B180" s="9">
        <v>78.601999999999677</v>
      </c>
      <c r="C180" s="9">
        <v>59.72</v>
      </c>
      <c r="D180" s="9">
        <v>-18.881999999999678</v>
      </c>
      <c r="E180" s="9">
        <f t="shared" si="2"/>
        <v>0.31617548559945879</v>
      </c>
      <c r="F180" s="9">
        <v>51.903220891775007</v>
      </c>
      <c r="G180" s="9">
        <v>105.30077910822435</v>
      </c>
      <c r="H180" s="9">
        <v>13.203614429569626</v>
      </c>
      <c r="I180" s="9">
        <v>144.00038557042973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1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>
        <v>0</v>
      </c>
      <c r="AH180" s="9">
        <v>0</v>
      </c>
      <c r="AI180" s="9">
        <v>0</v>
      </c>
      <c r="AJ180" s="9">
        <v>0</v>
      </c>
      <c r="AK180" s="9">
        <v>0</v>
      </c>
      <c r="AL180" s="9">
        <v>0</v>
      </c>
      <c r="AM180" s="9">
        <v>0</v>
      </c>
      <c r="AN180" s="9">
        <v>0</v>
      </c>
      <c r="AO180" s="9">
        <v>0</v>
      </c>
      <c r="AP180" s="9">
        <v>0</v>
      </c>
      <c r="AQ180" s="9">
        <v>0</v>
      </c>
      <c r="AR180" s="9">
        <v>0</v>
      </c>
      <c r="AS180" s="9">
        <v>0</v>
      </c>
      <c r="AT180" s="9">
        <v>0</v>
      </c>
      <c r="AU180" s="9">
        <v>0</v>
      </c>
      <c r="AV180" s="9">
        <v>0</v>
      </c>
      <c r="AW180" s="9">
        <v>0</v>
      </c>
      <c r="AX180" s="9">
        <v>0</v>
      </c>
      <c r="AY180" s="9">
        <v>0</v>
      </c>
      <c r="AZ180" s="9">
        <v>0</v>
      </c>
      <c r="BA180" s="9">
        <v>0</v>
      </c>
      <c r="BB180" s="9">
        <v>0</v>
      </c>
      <c r="BC180" s="9">
        <v>0</v>
      </c>
      <c r="BD180" s="9">
        <v>0</v>
      </c>
      <c r="BE180" s="9">
        <v>0</v>
      </c>
      <c r="BF180" s="9">
        <v>0</v>
      </c>
      <c r="BG180" s="9">
        <v>0</v>
      </c>
      <c r="BH180" s="9">
        <v>0</v>
      </c>
      <c r="BI180" s="9">
        <v>0</v>
      </c>
      <c r="BJ180" s="9">
        <v>0</v>
      </c>
    </row>
    <row r="181" spans="2:62" x14ac:dyDescent="0.25">
      <c r="B181" s="9">
        <v>101.82000000000015</v>
      </c>
      <c r="C181" s="9">
        <v>171.7</v>
      </c>
      <c r="D181" s="9">
        <v>69.879999999999839</v>
      </c>
      <c r="E181" s="9">
        <f t="shared" si="2"/>
        <v>0.40698893418753551</v>
      </c>
      <c r="F181" s="9">
        <v>75.121220891775579</v>
      </c>
      <c r="G181" s="9">
        <v>128.51877910822472</v>
      </c>
      <c r="H181" s="9">
        <v>36.421614429570141</v>
      </c>
      <c r="I181" s="9">
        <v>167.21838557043014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1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9">
        <v>0</v>
      </c>
      <c r="AK181" s="9">
        <v>0</v>
      </c>
      <c r="AL181" s="9">
        <v>0</v>
      </c>
      <c r="AM181" s="9">
        <v>0</v>
      </c>
      <c r="AN181" s="9">
        <v>0</v>
      </c>
      <c r="AO181" s="9">
        <v>0</v>
      </c>
      <c r="AP181" s="9">
        <v>0</v>
      </c>
      <c r="AQ181" s="9">
        <v>0</v>
      </c>
      <c r="AR181" s="9">
        <v>0</v>
      </c>
      <c r="AS181" s="9">
        <v>0</v>
      </c>
      <c r="AT181" s="9">
        <v>0</v>
      </c>
      <c r="AU181" s="9">
        <v>0</v>
      </c>
      <c r="AV181" s="9">
        <v>0</v>
      </c>
      <c r="AW181" s="9">
        <v>0</v>
      </c>
      <c r="AX181" s="9">
        <v>0</v>
      </c>
      <c r="AY181" s="9">
        <v>0</v>
      </c>
      <c r="AZ181" s="9">
        <v>0</v>
      </c>
      <c r="BA181" s="9">
        <v>0</v>
      </c>
      <c r="BB181" s="9">
        <v>0</v>
      </c>
      <c r="BC181" s="9">
        <v>0</v>
      </c>
      <c r="BD181" s="9">
        <v>0</v>
      </c>
      <c r="BE181" s="9">
        <v>0</v>
      </c>
      <c r="BF181" s="9">
        <v>0</v>
      </c>
      <c r="BG181" s="9">
        <v>0</v>
      </c>
      <c r="BH181" s="9">
        <v>0</v>
      </c>
      <c r="BI181" s="9">
        <v>0</v>
      </c>
      <c r="BJ181" s="9">
        <v>0</v>
      </c>
    </row>
    <row r="182" spans="2:62" x14ac:dyDescent="0.25">
      <c r="B182" s="9">
        <v>66.56600000000013</v>
      </c>
      <c r="C182" s="9">
        <v>73.5</v>
      </c>
      <c r="D182" s="9">
        <v>6.9339999999998696</v>
      </c>
      <c r="E182" s="9">
        <f t="shared" si="2"/>
        <v>9.4340136054420001E-2</v>
      </c>
      <c r="F182" s="9">
        <v>39.867220891775474</v>
      </c>
      <c r="G182" s="9">
        <v>93.264779108224786</v>
      </c>
      <c r="H182" s="9">
        <v>1.1676144295700936</v>
      </c>
      <c r="I182" s="9">
        <v>131.96438557043018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1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>
        <v>0</v>
      </c>
      <c r="AH182" s="9">
        <v>0</v>
      </c>
      <c r="AI182" s="9">
        <v>0</v>
      </c>
      <c r="AJ182" s="9">
        <v>0</v>
      </c>
      <c r="AK182" s="9">
        <v>0</v>
      </c>
      <c r="AL182" s="9">
        <v>0</v>
      </c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9">
        <v>0</v>
      </c>
      <c r="AS182" s="9">
        <v>0</v>
      </c>
      <c r="AT182" s="9">
        <v>0</v>
      </c>
      <c r="AU182" s="9">
        <v>0</v>
      </c>
      <c r="AV182" s="9">
        <v>0</v>
      </c>
      <c r="AW182" s="9">
        <v>0</v>
      </c>
      <c r="AX182" s="9">
        <v>0</v>
      </c>
      <c r="AY182" s="9">
        <v>0</v>
      </c>
      <c r="AZ182" s="9">
        <v>0</v>
      </c>
      <c r="BA182" s="9">
        <v>0</v>
      </c>
      <c r="BB182" s="9">
        <v>0</v>
      </c>
      <c r="BC182" s="9">
        <v>0</v>
      </c>
      <c r="BD182" s="9">
        <v>0</v>
      </c>
      <c r="BE182" s="9">
        <v>0</v>
      </c>
      <c r="BF182" s="9">
        <v>0</v>
      </c>
      <c r="BG182" s="9">
        <v>0</v>
      </c>
      <c r="BH182" s="9">
        <v>0</v>
      </c>
      <c r="BI182" s="9">
        <v>0</v>
      </c>
      <c r="BJ182" s="9">
        <v>0</v>
      </c>
    </row>
    <row r="183" spans="2:62" x14ac:dyDescent="0.25">
      <c r="B183" s="9">
        <v>69.587999999999852</v>
      </c>
      <c r="C183" s="9">
        <v>74.3</v>
      </c>
      <c r="D183" s="9">
        <v>4.7120000000001454</v>
      </c>
      <c r="E183" s="9">
        <f t="shared" si="2"/>
        <v>6.3418573351280566E-2</v>
      </c>
      <c r="F183" s="9">
        <v>42.889220891775224</v>
      </c>
      <c r="G183" s="9">
        <v>96.286779108224479</v>
      </c>
      <c r="H183" s="9">
        <v>4.189614429569815</v>
      </c>
      <c r="I183" s="9">
        <v>134.98638557042989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1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>
        <v>0</v>
      </c>
      <c r="AH183" s="9">
        <v>0</v>
      </c>
      <c r="AI183" s="9">
        <v>0</v>
      </c>
      <c r="AJ183" s="9">
        <v>0</v>
      </c>
      <c r="AK183" s="9">
        <v>0</v>
      </c>
      <c r="AL183" s="9">
        <v>0</v>
      </c>
      <c r="AM183" s="9">
        <v>0</v>
      </c>
      <c r="AN183" s="9">
        <v>0</v>
      </c>
      <c r="AO183" s="9">
        <v>0</v>
      </c>
      <c r="AP183" s="9">
        <v>0</v>
      </c>
      <c r="AQ183" s="9">
        <v>0</v>
      </c>
      <c r="AR183" s="9">
        <v>0</v>
      </c>
      <c r="AS183" s="9">
        <v>0</v>
      </c>
      <c r="AT183" s="9">
        <v>0</v>
      </c>
      <c r="AU183" s="9">
        <v>0</v>
      </c>
      <c r="AV183" s="9">
        <v>0</v>
      </c>
      <c r="AW183" s="9">
        <v>0</v>
      </c>
      <c r="AX183" s="9">
        <v>0</v>
      </c>
      <c r="AY183" s="9">
        <v>0</v>
      </c>
      <c r="AZ183" s="9">
        <v>0</v>
      </c>
      <c r="BA183" s="9">
        <v>0</v>
      </c>
      <c r="BB183" s="9">
        <v>0</v>
      </c>
      <c r="BC183" s="9">
        <v>0</v>
      </c>
      <c r="BD183" s="9">
        <v>0</v>
      </c>
      <c r="BE183" s="9">
        <v>0</v>
      </c>
      <c r="BF183" s="9">
        <v>0</v>
      </c>
      <c r="BG183" s="9">
        <v>0</v>
      </c>
      <c r="BH183" s="9">
        <v>0</v>
      </c>
      <c r="BI183" s="9">
        <v>0</v>
      </c>
      <c r="BJ183" s="9">
        <v>0</v>
      </c>
    </row>
    <row r="184" spans="2:62" x14ac:dyDescent="0.25">
      <c r="B184" s="9">
        <v>94.274000000000157</v>
      </c>
      <c r="C184" s="9">
        <v>67.739999999999995</v>
      </c>
      <c r="D184" s="9">
        <v>-26.534000000000162</v>
      </c>
      <c r="E184" s="9">
        <f t="shared" si="2"/>
        <v>0.39170357248302573</v>
      </c>
      <c r="F184" s="9">
        <v>67.57522089177553</v>
      </c>
      <c r="G184" s="9">
        <v>120.97277910822478</v>
      </c>
      <c r="H184" s="9">
        <v>28.875614429570135</v>
      </c>
      <c r="I184" s="9">
        <v>159.67238557043018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1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9">
        <v>0</v>
      </c>
      <c r="AK184" s="9">
        <v>0</v>
      </c>
      <c r="AL184" s="9">
        <v>0</v>
      </c>
      <c r="AM184" s="9">
        <v>0</v>
      </c>
      <c r="AN184" s="9">
        <v>0</v>
      </c>
      <c r="AO184" s="9">
        <v>0</v>
      </c>
      <c r="AP184" s="9">
        <v>0</v>
      </c>
      <c r="AQ184" s="9">
        <v>0</v>
      </c>
      <c r="AR184" s="9">
        <v>0</v>
      </c>
      <c r="AS184" s="9">
        <v>0</v>
      </c>
      <c r="AT184" s="9">
        <v>0</v>
      </c>
      <c r="AU184" s="9">
        <v>0</v>
      </c>
      <c r="AV184" s="9">
        <v>0</v>
      </c>
      <c r="AW184" s="9">
        <v>0</v>
      </c>
      <c r="AX184" s="9">
        <v>0</v>
      </c>
      <c r="AY184" s="9">
        <v>0</v>
      </c>
      <c r="AZ184" s="9">
        <v>0</v>
      </c>
      <c r="BA184" s="9">
        <v>0</v>
      </c>
      <c r="BB184" s="9">
        <v>0</v>
      </c>
      <c r="BC184" s="9">
        <v>0</v>
      </c>
      <c r="BD184" s="9">
        <v>0</v>
      </c>
      <c r="BE184" s="9">
        <v>0</v>
      </c>
      <c r="BF184" s="9">
        <v>0</v>
      </c>
      <c r="BG184" s="9">
        <v>0</v>
      </c>
      <c r="BH184" s="9">
        <v>0</v>
      </c>
      <c r="BI184" s="9">
        <v>0</v>
      </c>
      <c r="BJ184" s="9">
        <v>0</v>
      </c>
    </row>
    <row r="185" spans="2:62" x14ac:dyDescent="0.25">
      <c r="B185" s="9">
        <v>63.302000000000277</v>
      </c>
      <c r="C185" s="9">
        <v>51.72</v>
      </c>
      <c r="D185" s="9">
        <v>-11.582000000000278</v>
      </c>
      <c r="E185" s="9">
        <f t="shared" si="2"/>
        <v>0.22393658159319951</v>
      </c>
      <c r="F185" s="9">
        <v>36.603220891775692</v>
      </c>
      <c r="G185" s="9">
        <v>90.000779108224862</v>
      </c>
      <c r="H185" s="9">
        <v>-2.0963855704297316</v>
      </c>
      <c r="I185" s="9">
        <v>128.70038557043029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1</v>
      </c>
      <c r="X185" s="9">
        <v>0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9">
        <v>0</v>
      </c>
      <c r="AK185" s="9">
        <v>0</v>
      </c>
      <c r="AL185" s="9">
        <v>0</v>
      </c>
      <c r="AM185" s="9">
        <v>0</v>
      </c>
      <c r="AN185" s="9">
        <v>0</v>
      </c>
      <c r="AO185" s="9">
        <v>0</v>
      </c>
      <c r="AP185" s="9">
        <v>0</v>
      </c>
      <c r="AQ185" s="9">
        <v>0</v>
      </c>
      <c r="AR185" s="9">
        <v>0</v>
      </c>
      <c r="AS185" s="9">
        <v>0</v>
      </c>
      <c r="AT185" s="9">
        <v>0</v>
      </c>
      <c r="AU185" s="9">
        <v>0</v>
      </c>
      <c r="AV185" s="9">
        <v>0</v>
      </c>
      <c r="AW185" s="9">
        <v>0</v>
      </c>
      <c r="AX185" s="9">
        <v>0</v>
      </c>
      <c r="AY185" s="9">
        <v>0</v>
      </c>
      <c r="AZ185" s="9">
        <v>0</v>
      </c>
      <c r="BA185" s="9">
        <v>0</v>
      </c>
      <c r="BB185" s="9">
        <v>0</v>
      </c>
      <c r="BC185" s="9">
        <v>0</v>
      </c>
      <c r="BD185" s="9">
        <v>0</v>
      </c>
      <c r="BE185" s="9">
        <v>0</v>
      </c>
      <c r="BF185" s="9">
        <v>0</v>
      </c>
      <c r="BG185" s="9">
        <v>0</v>
      </c>
      <c r="BH185" s="9">
        <v>0</v>
      </c>
      <c r="BI185" s="9">
        <v>0</v>
      </c>
      <c r="BJ185" s="9">
        <v>0</v>
      </c>
    </row>
    <row r="186" spans="2:62" x14ac:dyDescent="0.25">
      <c r="B186" s="9">
        <v>67.374000000000294</v>
      </c>
      <c r="C186" s="9">
        <v>63.25</v>
      </c>
      <c r="D186" s="9">
        <v>-4.1240000000002937</v>
      </c>
      <c r="E186" s="9">
        <f t="shared" si="2"/>
        <v>6.5201581027672623E-2</v>
      </c>
      <c r="F186" s="9">
        <v>40.675220891775723</v>
      </c>
      <c r="G186" s="9">
        <v>94.072779108224864</v>
      </c>
      <c r="H186" s="9">
        <v>1.9756144295702853</v>
      </c>
      <c r="I186" s="9">
        <v>132.77238557043029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1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9">
        <v>0</v>
      </c>
      <c r="AK186" s="9">
        <v>0</v>
      </c>
      <c r="AL186" s="9">
        <v>0</v>
      </c>
      <c r="AM186" s="9">
        <v>0</v>
      </c>
      <c r="AN186" s="9">
        <v>0</v>
      </c>
      <c r="AO186" s="9">
        <v>0</v>
      </c>
      <c r="AP186" s="9">
        <v>0</v>
      </c>
      <c r="AQ186" s="9">
        <v>0</v>
      </c>
      <c r="AR186" s="9">
        <v>0</v>
      </c>
      <c r="AS186" s="9">
        <v>0</v>
      </c>
      <c r="AT186" s="9">
        <v>0</v>
      </c>
      <c r="AU186" s="9">
        <v>0</v>
      </c>
      <c r="AV186" s="9">
        <v>0</v>
      </c>
      <c r="AW186" s="9">
        <v>0</v>
      </c>
      <c r="AX186" s="9">
        <v>0</v>
      </c>
      <c r="AY186" s="9">
        <v>0</v>
      </c>
      <c r="AZ186" s="9">
        <v>0</v>
      </c>
      <c r="BA186" s="9">
        <v>0</v>
      </c>
      <c r="BB186" s="9">
        <v>0</v>
      </c>
      <c r="BC186" s="9">
        <v>0</v>
      </c>
      <c r="BD186" s="9">
        <v>0</v>
      </c>
      <c r="BE186" s="9">
        <v>0</v>
      </c>
      <c r="BF186" s="9">
        <v>0</v>
      </c>
      <c r="BG186" s="9">
        <v>0</v>
      </c>
      <c r="BH186" s="9">
        <v>0</v>
      </c>
      <c r="BI186" s="9">
        <v>0</v>
      </c>
      <c r="BJ186" s="9">
        <v>0</v>
      </c>
    </row>
    <row r="187" spans="2:62" x14ac:dyDescent="0.25">
      <c r="B187" s="9">
        <v>49.76999999999984</v>
      </c>
      <c r="C187" s="9">
        <v>48.67</v>
      </c>
      <c r="D187" s="9">
        <v>-1.099999999999838</v>
      </c>
      <c r="E187" s="9">
        <f t="shared" si="2"/>
        <v>2.2601191699195354E-2</v>
      </c>
      <c r="F187" s="9">
        <v>23.071220891775205</v>
      </c>
      <c r="G187" s="9">
        <v>76.468779108224481</v>
      </c>
      <c r="H187" s="9">
        <v>-15.628385570430197</v>
      </c>
      <c r="I187" s="9">
        <v>115.16838557042988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1</v>
      </c>
      <c r="Z187" s="9">
        <v>0</v>
      </c>
      <c r="AA187" s="9">
        <v>0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9">
        <v>0</v>
      </c>
      <c r="AK187" s="9">
        <v>0</v>
      </c>
      <c r="AL187" s="9">
        <v>0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>
        <v>0</v>
      </c>
      <c r="AU187" s="9">
        <v>0</v>
      </c>
      <c r="AV187" s="9">
        <v>0</v>
      </c>
      <c r="AW187" s="9">
        <v>0</v>
      </c>
      <c r="AX187" s="9">
        <v>0</v>
      </c>
      <c r="AY187" s="9">
        <v>0</v>
      </c>
      <c r="AZ187" s="9">
        <v>0</v>
      </c>
      <c r="BA187" s="9">
        <v>0</v>
      </c>
      <c r="BB187" s="9">
        <v>0</v>
      </c>
      <c r="BC187" s="9">
        <v>0</v>
      </c>
      <c r="BD187" s="9">
        <v>0</v>
      </c>
      <c r="BE187" s="9">
        <v>0</v>
      </c>
      <c r="BF187" s="9">
        <v>0</v>
      </c>
      <c r="BG187" s="9">
        <v>0</v>
      </c>
      <c r="BH187" s="9">
        <v>0</v>
      </c>
      <c r="BI187" s="9">
        <v>0</v>
      </c>
      <c r="BJ187" s="9">
        <v>0</v>
      </c>
    </row>
    <row r="188" spans="2:62" x14ac:dyDescent="0.25">
      <c r="B188" s="9">
        <v>53.140000000000384</v>
      </c>
      <c r="C188" s="9">
        <v>46.99</v>
      </c>
      <c r="D188" s="9">
        <v>-6.1500000000003823</v>
      </c>
      <c r="E188" s="9">
        <f t="shared" si="2"/>
        <v>0.13087891040647759</v>
      </c>
      <c r="F188" s="9">
        <v>26.44122089177581</v>
      </c>
      <c r="G188" s="9">
        <v>79.838779108224955</v>
      </c>
      <c r="H188" s="9">
        <v>-12.258385570429624</v>
      </c>
      <c r="I188" s="9">
        <v>118.53838557043039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1</v>
      </c>
      <c r="AA188" s="9">
        <v>0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J188" s="9">
        <v>0</v>
      </c>
      <c r="AK188" s="9">
        <v>0</v>
      </c>
      <c r="AL188" s="9">
        <v>0</v>
      </c>
      <c r="AM188" s="9">
        <v>0</v>
      </c>
      <c r="AN188" s="9">
        <v>0</v>
      </c>
      <c r="AO188" s="9">
        <v>0</v>
      </c>
      <c r="AP188" s="9">
        <v>0</v>
      </c>
      <c r="AQ188" s="9">
        <v>0</v>
      </c>
      <c r="AR188" s="9">
        <v>0</v>
      </c>
      <c r="AS188" s="9">
        <v>0</v>
      </c>
      <c r="AT188" s="9">
        <v>0</v>
      </c>
      <c r="AU188" s="9">
        <v>0</v>
      </c>
      <c r="AV188" s="9">
        <v>0</v>
      </c>
      <c r="AW188" s="9">
        <v>0</v>
      </c>
      <c r="AX188" s="9">
        <v>0</v>
      </c>
      <c r="AY188" s="9">
        <v>0</v>
      </c>
      <c r="AZ188" s="9">
        <v>0</v>
      </c>
      <c r="BA188" s="9">
        <v>0</v>
      </c>
      <c r="BB188" s="9">
        <v>0</v>
      </c>
      <c r="BC188" s="9">
        <v>0</v>
      </c>
      <c r="BD188" s="9">
        <v>0</v>
      </c>
      <c r="BE188" s="9">
        <v>0</v>
      </c>
      <c r="BF188" s="9">
        <v>0</v>
      </c>
      <c r="BG188" s="9">
        <v>0</v>
      </c>
      <c r="BH188" s="9">
        <v>0</v>
      </c>
      <c r="BI188" s="9">
        <v>0</v>
      </c>
      <c r="BJ188" s="9">
        <v>0</v>
      </c>
    </row>
    <row r="189" spans="2:62" x14ac:dyDescent="0.25">
      <c r="B189" s="9">
        <v>44.04199999999976</v>
      </c>
      <c r="C189" s="9">
        <v>44.15</v>
      </c>
      <c r="D189" s="9">
        <v>0.10800000000023857</v>
      </c>
      <c r="E189" s="9">
        <f t="shared" si="2"/>
        <v>2.4462061155206927E-3</v>
      </c>
      <c r="F189" s="9">
        <v>17.343220891775104</v>
      </c>
      <c r="G189" s="9">
        <v>70.740779108224416</v>
      </c>
      <c r="H189" s="9">
        <v>-21.356385570430277</v>
      </c>
      <c r="I189" s="9">
        <v>109.4403855704298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1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>
        <v>0</v>
      </c>
      <c r="AJ189" s="9">
        <v>0</v>
      </c>
      <c r="AK189" s="9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9">
        <v>0</v>
      </c>
      <c r="AS189" s="9">
        <v>0</v>
      </c>
      <c r="AT189" s="9">
        <v>0</v>
      </c>
      <c r="AU189" s="9">
        <v>0</v>
      </c>
      <c r="AV189" s="9">
        <v>0</v>
      </c>
      <c r="AW189" s="9">
        <v>0</v>
      </c>
      <c r="AX189" s="9">
        <v>0</v>
      </c>
      <c r="AY189" s="9">
        <v>0</v>
      </c>
      <c r="AZ189" s="9">
        <v>0</v>
      </c>
      <c r="BA189" s="9">
        <v>0</v>
      </c>
      <c r="BB189" s="9">
        <v>0</v>
      </c>
      <c r="BC189" s="9">
        <v>0</v>
      </c>
      <c r="BD189" s="9">
        <v>0</v>
      </c>
      <c r="BE189" s="9">
        <v>0</v>
      </c>
      <c r="BF189" s="9">
        <v>0</v>
      </c>
      <c r="BG189" s="9">
        <v>0</v>
      </c>
      <c r="BH189" s="9">
        <v>0</v>
      </c>
      <c r="BI189" s="9">
        <v>0</v>
      </c>
      <c r="BJ189" s="9">
        <v>0</v>
      </c>
    </row>
    <row r="190" spans="2:62" x14ac:dyDescent="0.25">
      <c r="B190" s="9">
        <v>42.491999999999933</v>
      </c>
      <c r="C190" s="9">
        <v>44.63</v>
      </c>
      <c r="D190" s="9">
        <v>2.1380000000000692</v>
      </c>
      <c r="E190" s="9">
        <f t="shared" si="2"/>
        <v>4.7904996639033588E-2</v>
      </c>
      <c r="F190" s="9">
        <v>15.793220891775285</v>
      </c>
      <c r="G190" s="9">
        <v>69.190779108224575</v>
      </c>
      <c r="H190" s="9">
        <v>-22.906385570430103</v>
      </c>
      <c r="I190" s="9">
        <v>107.89038557042997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1</v>
      </c>
      <c r="AC190" s="9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9">
        <v>0</v>
      </c>
      <c r="AK190" s="9">
        <v>0</v>
      </c>
      <c r="AL190" s="9">
        <v>0</v>
      </c>
      <c r="AM190" s="9">
        <v>0</v>
      </c>
      <c r="AN190" s="9">
        <v>0</v>
      </c>
      <c r="AO190" s="9">
        <v>0</v>
      </c>
      <c r="AP190" s="9">
        <v>0</v>
      </c>
      <c r="AQ190" s="9">
        <v>0</v>
      </c>
      <c r="AR190" s="9">
        <v>0</v>
      </c>
      <c r="AS190" s="9">
        <v>0</v>
      </c>
      <c r="AT190" s="9">
        <v>0</v>
      </c>
      <c r="AU190" s="9">
        <v>0</v>
      </c>
      <c r="AV190" s="9">
        <v>0</v>
      </c>
      <c r="AW190" s="9">
        <v>0</v>
      </c>
      <c r="AX190" s="9">
        <v>0</v>
      </c>
      <c r="AY190" s="9">
        <v>0</v>
      </c>
      <c r="AZ190" s="9">
        <v>0</v>
      </c>
      <c r="BA190" s="9">
        <v>0</v>
      </c>
      <c r="BB190" s="9">
        <v>0</v>
      </c>
      <c r="BC190" s="9">
        <v>0</v>
      </c>
      <c r="BD190" s="9">
        <v>0</v>
      </c>
      <c r="BE190" s="9">
        <v>0</v>
      </c>
      <c r="BF190" s="9">
        <v>0</v>
      </c>
      <c r="BG190" s="9">
        <v>0</v>
      </c>
      <c r="BH190" s="9">
        <v>0</v>
      </c>
      <c r="BI190" s="9">
        <v>0</v>
      </c>
      <c r="BJ190" s="9">
        <v>0</v>
      </c>
    </row>
    <row r="191" spans="2:62" x14ac:dyDescent="0.25">
      <c r="B191" s="9">
        <v>47.552000000000348</v>
      </c>
      <c r="C191" s="9">
        <v>43.37</v>
      </c>
      <c r="D191" s="9">
        <v>-4.1820000000003503</v>
      </c>
      <c r="E191" s="9">
        <f t="shared" si="2"/>
        <v>9.6426100991476846E-2</v>
      </c>
      <c r="F191" s="9">
        <v>20.853220891775774</v>
      </c>
      <c r="G191" s="9">
        <v>74.250779108224918</v>
      </c>
      <c r="H191" s="9">
        <v>-17.846385570429661</v>
      </c>
      <c r="I191" s="9">
        <v>112.95038557043036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  <c r="AC191" s="9">
        <v>1</v>
      </c>
      <c r="AD191" s="9">
        <v>0</v>
      </c>
      <c r="AE191" s="9">
        <v>0</v>
      </c>
      <c r="AF191" s="9">
        <v>0</v>
      </c>
      <c r="AG191" s="9">
        <v>0</v>
      </c>
      <c r="AH191" s="9">
        <v>0</v>
      </c>
      <c r="AI191" s="9">
        <v>0</v>
      </c>
      <c r="AJ191" s="9">
        <v>0</v>
      </c>
      <c r="AK191" s="9">
        <v>0</v>
      </c>
      <c r="AL191" s="9">
        <v>0</v>
      </c>
      <c r="AM191" s="9">
        <v>0</v>
      </c>
      <c r="AN191" s="9">
        <v>0</v>
      </c>
      <c r="AO191" s="9">
        <v>0</v>
      </c>
      <c r="AP191" s="9">
        <v>0</v>
      </c>
      <c r="AQ191" s="9">
        <v>0</v>
      </c>
      <c r="AR191" s="9">
        <v>0</v>
      </c>
      <c r="AS191" s="9">
        <v>0</v>
      </c>
      <c r="AT191" s="9">
        <v>0</v>
      </c>
      <c r="AU191" s="9">
        <v>0</v>
      </c>
      <c r="AV191" s="9">
        <v>0</v>
      </c>
      <c r="AW191" s="9">
        <v>0</v>
      </c>
      <c r="AX191" s="9">
        <v>0</v>
      </c>
      <c r="AY191" s="9">
        <v>0</v>
      </c>
      <c r="AZ191" s="9">
        <v>0</v>
      </c>
      <c r="BA191" s="9">
        <v>0</v>
      </c>
      <c r="BB191" s="9">
        <v>0</v>
      </c>
      <c r="BC191" s="9">
        <v>0</v>
      </c>
      <c r="BD191" s="9">
        <v>0</v>
      </c>
      <c r="BE191" s="9">
        <v>0</v>
      </c>
      <c r="BF191" s="9">
        <v>0</v>
      </c>
      <c r="BG191" s="9">
        <v>0</v>
      </c>
      <c r="BH191" s="9">
        <v>0</v>
      </c>
      <c r="BI191" s="9">
        <v>0</v>
      </c>
      <c r="BJ191" s="9">
        <v>0</v>
      </c>
    </row>
    <row r="192" spans="2:62" x14ac:dyDescent="0.25">
      <c r="B192" s="9">
        <v>45.38799999999965</v>
      </c>
      <c r="C192" s="9">
        <v>50.09</v>
      </c>
      <c r="D192" s="9">
        <v>4.7020000000003535</v>
      </c>
      <c r="E192" s="9">
        <f t="shared" si="2"/>
        <v>9.3871032142151187E-2</v>
      </c>
      <c r="F192" s="9">
        <v>18.689220891774976</v>
      </c>
      <c r="G192" s="9">
        <v>72.08677910822432</v>
      </c>
      <c r="H192" s="9">
        <v>-20.010385570430401</v>
      </c>
      <c r="I192" s="9">
        <v>110.7863855704297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  <c r="AD192" s="9">
        <v>1</v>
      </c>
      <c r="AE192" s="9">
        <v>0</v>
      </c>
      <c r="AF192" s="9">
        <v>0</v>
      </c>
      <c r="AG192" s="9">
        <v>0</v>
      </c>
      <c r="AH192" s="9">
        <v>0</v>
      </c>
      <c r="AI192" s="9">
        <v>0</v>
      </c>
      <c r="AJ192" s="9">
        <v>0</v>
      </c>
      <c r="AK192" s="9">
        <v>0</v>
      </c>
      <c r="AL192" s="9">
        <v>0</v>
      </c>
      <c r="AM192" s="9">
        <v>0</v>
      </c>
      <c r="AN192" s="9">
        <v>0</v>
      </c>
      <c r="AO192" s="9">
        <v>0</v>
      </c>
      <c r="AP192" s="9">
        <v>0</v>
      </c>
      <c r="AQ192" s="9">
        <v>0</v>
      </c>
      <c r="AR192" s="9">
        <v>0</v>
      </c>
      <c r="AS192" s="9">
        <v>0</v>
      </c>
      <c r="AT192" s="9">
        <v>0</v>
      </c>
      <c r="AU192" s="9">
        <v>0</v>
      </c>
      <c r="AV192" s="9">
        <v>0</v>
      </c>
      <c r="AW192" s="9">
        <v>0</v>
      </c>
      <c r="AX192" s="9">
        <v>0</v>
      </c>
      <c r="AY192" s="9">
        <v>0</v>
      </c>
      <c r="AZ192" s="9">
        <v>0</v>
      </c>
      <c r="BA192" s="9">
        <v>0</v>
      </c>
      <c r="BB192" s="9">
        <v>0</v>
      </c>
      <c r="BC192" s="9">
        <v>0</v>
      </c>
      <c r="BD192" s="9">
        <v>0</v>
      </c>
      <c r="BE192" s="9">
        <v>0</v>
      </c>
      <c r="BF192" s="9">
        <v>0</v>
      </c>
      <c r="BG192" s="9">
        <v>0</v>
      </c>
      <c r="BH192" s="9">
        <v>0</v>
      </c>
      <c r="BI192" s="9">
        <v>0</v>
      </c>
      <c r="BJ192" s="9">
        <v>0</v>
      </c>
    </row>
    <row r="193" spans="2:62" x14ac:dyDescent="0.25">
      <c r="B193" s="9">
        <v>52.795999999999935</v>
      </c>
      <c r="C193" s="9">
        <v>55.29</v>
      </c>
      <c r="D193" s="9">
        <v>2.4940000000000637</v>
      </c>
      <c r="E193" s="9">
        <f t="shared" si="2"/>
        <v>4.5107614396817937E-2</v>
      </c>
      <c r="F193" s="9">
        <v>26.097220891775269</v>
      </c>
      <c r="G193" s="9">
        <v>79.494779108224606</v>
      </c>
      <c r="H193" s="9">
        <v>-12.602385570430116</v>
      </c>
      <c r="I193" s="9">
        <v>118.19438557042999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  <c r="AD193" s="9">
        <v>0</v>
      </c>
      <c r="AE193" s="9">
        <v>1</v>
      </c>
      <c r="AF193" s="9">
        <v>0</v>
      </c>
      <c r="AG193" s="9">
        <v>0</v>
      </c>
      <c r="AH193" s="9">
        <v>0</v>
      </c>
      <c r="AI193" s="9">
        <v>0</v>
      </c>
      <c r="AJ193" s="9">
        <v>0</v>
      </c>
      <c r="AK193" s="9">
        <v>0</v>
      </c>
      <c r="AL193" s="9">
        <v>0</v>
      </c>
      <c r="AM193" s="9">
        <v>0</v>
      </c>
      <c r="AN193" s="9">
        <v>0</v>
      </c>
      <c r="AO193" s="9">
        <v>0</v>
      </c>
      <c r="AP193" s="9">
        <v>0</v>
      </c>
      <c r="AQ193" s="9">
        <v>0</v>
      </c>
      <c r="AR193" s="9">
        <v>0</v>
      </c>
      <c r="AS193" s="9">
        <v>0</v>
      </c>
      <c r="AT193" s="9">
        <v>0</v>
      </c>
      <c r="AU193" s="9">
        <v>0</v>
      </c>
      <c r="AV193" s="9">
        <v>0</v>
      </c>
      <c r="AW193" s="9">
        <v>0</v>
      </c>
      <c r="AX193" s="9">
        <v>0</v>
      </c>
      <c r="AY193" s="9">
        <v>0</v>
      </c>
      <c r="AZ193" s="9">
        <v>0</v>
      </c>
      <c r="BA193" s="9">
        <v>0</v>
      </c>
      <c r="BB193" s="9">
        <v>0</v>
      </c>
      <c r="BC193" s="9">
        <v>0</v>
      </c>
      <c r="BD193" s="9">
        <v>0</v>
      </c>
      <c r="BE193" s="9">
        <v>0</v>
      </c>
      <c r="BF193" s="9">
        <v>0</v>
      </c>
      <c r="BG193" s="9">
        <v>0</v>
      </c>
      <c r="BH193" s="9">
        <v>0</v>
      </c>
      <c r="BI193" s="9">
        <v>0</v>
      </c>
      <c r="BJ193" s="9">
        <v>0</v>
      </c>
    </row>
    <row r="194" spans="2:62" x14ac:dyDescent="0.25">
      <c r="B194" s="9">
        <v>47.102000000000061</v>
      </c>
      <c r="C194" s="9">
        <v>57.52</v>
      </c>
      <c r="D194" s="9">
        <v>10.417999999999942</v>
      </c>
      <c r="E194" s="9">
        <f t="shared" si="2"/>
        <v>0.18111961057023543</v>
      </c>
      <c r="F194" s="9">
        <v>20.403220891775437</v>
      </c>
      <c r="G194" s="9">
        <v>73.800779108224688</v>
      </c>
      <c r="H194" s="9">
        <v>-18.296385570429962</v>
      </c>
      <c r="I194" s="9">
        <v>112.50038557043008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  <c r="AD194" s="9">
        <v>0</v>
      </c>
      <c r="AE194" s="9">
        <v>0</v>
      </c>
      <c r="AF194" s="9">
        <v>1</v>
      </c>
      <c r="AG194" s="9">
        <v>0</v>
      </c>
      <c r="AH194" s="9">
        <v>0</v>
      </c>
      <c r="AI194" s="9">
        <v>0</v>
      </c>
      <c r="AJ194" s="9">
        <v>0</v>
      </c>
      <c r="AK194" s="9">
        <v>0</v>
      </c>
      <c r="AL194" s="9">
        <v>0</v>
      </c>
      <c r="AM194" s="9">
        <v>0</v>
      </c>
      <c r="AN194" s="9">
        <v>0</v>
      </c>
      <c r="AO194" s="9">
        <v>0</v>
      </c>
      <c r="AP194" s="9">
        <v>0</v>
      </c>
      <c r="AQ194" s="9">
        <v>0</v>
      </c>
      <c r="AR194" s="9">
        <v>0</v>
      </c>
      <c r="AS194" s="9">
        <v>0</v>
      </c>
      <c r="AT194" s="9">
        <v>0</v>
      </c>
      <c r="AU194" s="9">
        <v>0</v>
      </c>
      <c r="AV194" s="9">
        <v>0</v>
      </c>
      <c r="AW194" s="9">
        <v>0</v>
      </c>
      <c r="AX194" s="9">
        <v>0</v>
      </c>
      <c r="AY194" s="9">
        <v>0</v>
      </c>
      <c r="AZ194" s="9">
        <v>0</v>
      </c>
      <c r="BA194" s="9">
        <v>0</v>
      </c>
      <c r="BB194" s="9">
        <v>0</v>
      </c>
      <c r="BC194" s="9">
        <v>0</v>
      </c>
      <c r="BD194" s="9">
        <v>0</v>
      </c>
      <c r="BE194" s="9">
        <v>0</v>
      </c>
      <c r="BF194" s="9">
        <v>0</v>
      </c>
      <c r="BG194" s="9">
        <v>0</v>
      </c>
      <c r="BH194" s="9">
        <v>0</v>
      </c>
      <c r="BI194" s="9">
        <v>0</v>
      </c>
      <c r="BJ194" s="9">
        <v>0</v>
      </c>
    </row>
    <row r="195" spans="2:62" x14ac:dyDescent="0.25">
      <c r="B195" s="9">
        <v>46.998000000000403</v>
      </c>
      <c r="C195" s="9">
        <v>41.51</v>
      </c>
      <c r="D195" s="9">
        <v>-5.4880000000004046</v>
      </c>
      <c r="E195" s="9">
        <f t="shared" si="2"/>
        <v>0.13220910623947013</v>
      </c>
      <c r="F195" s="9">
        <v>20.299220891775839</v>
      </c>
      <c r="G195" s="9">
        <v>73.696779108224973</v>
      </c>
      <c r="H195" s="9">
        <v>-18.400385570429592</v>
      </c>
      <c r="I195" s="9">
        <v>112.3963855704304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>
        <v>1</v>
      </c>
      <c r="AH195" s="9">
        <v>0</v>
      </c>
      <c r="AI195" s="9">
        <v>0</v>
      </c>
      <c r="AJ195" s="9">
        <v>0</v>
      </c>
      <c r="AK195" s="9">
        <v>0</v>
      </c>
      <c r="AL195" s="9">
        <v>0</v>
      </c>
      <c r="AM195" s="9">
        <v>0</v>
      </c>
      <c r="AN195" s="9">
        <v>0</v>
      </c>
      <c r="AO195" s="9">
        <v>0</v>
      </c>
      <c r="AP195" s="9">
        <v>0</v>
      </c>
      <c r="AQ195" s="9">
        <v>0</v>
      </c>
      <c r="AR195" s="9">
        <v>0</v>
      </c>
      <c r="AS195" s="9">
        <v>0</v>
      </c>
      <c r="AT195" s="9">
        <v>0</v>
      </c>
      <c r="AU195" s="9">
        <v>0</v>
      </c>
      <c r="AV195" s="9">
        <v>0</v>
      </c>
      <c r="AW195" s="9">
        <v>0</v>
      </c>
      <c r="AX195" s="9">
        <v>0</v>
      </c>
      <c r="AY195" s="9">
        <v>0</v>
      </c>
      <c r="AZ195" s="9">
        <v>0</v>
      </c>
      <c r="BA195" s="9">
        <v>0</v>
      </c>
      <c r="BB195" s="9">
        <v>0</v>
      </c>
      <c r="BC195" s="9">
        <v>0</v>
      </c>
      <c r="BD195" s="9">
        <v>0</v>
      </c>
      <c r="BE195" s="9">
        <v>0</v>
      </c>
      <c r="BF195" s="9">
        <v>0</v>
      </c>
      <c r="BG195" s="9">
        <v>0</v>
      </c>
      <c r="BH195" s="9">
        <v>0</v>
      </c>
      <c r="BI195" s="9">
        <v>0</v>
      </c>
      <c r="BJ195" s="9">
        <v>0</v>
      </c>
    </row>
    <row r="196" spans="2:62" x14ac:dyDescent="0.25">
      <c r="B196" s="9">
        <v>40.28599999999976</v>
      </c>
      <c r="C196" s="9">
        <v>42.42</v>
      </c>
      <c r="D196" s="9">
        <v>2.1340000000002419</v>
      </c>
      <c r="E196" s="9">
        <f t="shared" si="2"/>
        <v>5.0306459217356006E-2</v>
      </c>
      <c r="F196" s="9">
        <v>13.5872208917751</v>
      </c>
      <c r="G196" s="9">
        <v>66.984779108224416</v>
      </c>
      <c r="H196" s="9">
        <v>-25.112385570430291</v>
      </c>
      <c r="I196" s="9">
        <v>105.68438557042981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1</v>
      </c>
      <c r="AI196" s="9">
        <v>0</v>
      </c>
      <c r="AJ196" s="9">
        <v>0</v>
      </c>
      <c r="AK196" s="9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9">
        <v>0</v>
      </c>
      <c r="AS196" s="9">
        <v>0</v>
      </c>
      <c r="AT196" s="9">
        <v>0</v>
      </c>
      <c r="AU196" s="9">
        <v>0</v>
      </c>
      <c r="AV196" s="9">
        <v>0</v>
      </c>
      <c r="AW196" s="9">
        <v>0</v>
      </c>
      <c r="AX196" s="9">
        <v>0</v>
      </c>
      <c r="AY196" s="9">
        <v>0</v>
      </c>
      <c r="AZ196" s="9">
        <v>0</v>
      </c>
      <c r="BA196" s="9">
        <v>0</v>
      </c>
      <c r="BB196" s="9">
        <v>0</v>
      </c>
      <c r="BC196" s="9">
        <v>0</v>
      </c>
      <c r="BD196" s="9">
        <v>0</v>
      </c>
      <c r="BE196" s="9">
        <v>0</v>
      </c>
      <c r="BF196" s="9">
        <v>0</v>
      </c>
      <c r="BG196" s="9">
        <v>0</v>
      </c>
      <c r="BH196" s="9">
        <v>0</v>
      </c>
      <c r="BI196" s="9">
        <v>0</v>
      </c>
      <c r="BJ196" s="9">
        <v>0</v>
      </c>
    </row>
    <row r="197" spans="2:62" x14ac:dyDescent="0.25">
      <c r="B197" s="9">
        <v>38.706000000000387</v>
      </c>
      <c r="C197" s="9">
        <v>41.52</v>
      </c>
      <c r="D197" s="9">
        <v>2.8139999999996164</v>
      </c>
      <c r="E197" s="9">
        <f t="shared" si="2"/>
        <v>6.7774566473979198E-2</v>
      </c>
      <c r="F197" s="9">
        <v>12.007220891775798</v>
      </c>
      <c r="G197" s="9">
        <v>65.404779108224972</v>
      </c>
      <c r="H197" s="9">
        <v>-26.692385570429622</v>
      </c>
      <c r="I197" s="9">
        <v>104.1043855704304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1</v>
      </c>
      <c r="AJ197" s="9">
        <v>0</v>
      </c>
      <c r="AK197" s="9">
        <v>0</v>
      </c>
      <c r="AL197" s="9">
        <v>0</v>
      </c>
      <c r="AM197" s="9">
        <v>0</v>
      </c>
      <c r="AN197" s="9">
        <v>0</v>
      </c>
      <c r="AO197" s="9">
        <v>0</v>
      </c>
      <c r="AP197" s="9">
        <v>0</v>
      </c>
      <c r="AQ197" s="9">
        <v>0</v>
      </c>
      <c r="AR197" s="9">
        <v>0</v>
      </c>
      <c r="AS197" s="9">
        <v>0</v>
      </c>
      <c r="AT197" s="9">
        <v>0</v>
      </c>
      <c r="AU197" s="9">
        <v>0</v>
      </c>
      <c r="AV197" s="9">
        <v>0</v>
      </c>
      <c r="AW197" s="9">
        <v>0</v>
      </c>
      <c r="AX197" s="9">
        <v>0</v>
      </c>
      <c r="AY197" s="9">
        <v>0</v>
      </c>
      <c r="AZ197" s="9">
        <v>0</v>
      </c>
      <c r="BA197" s="9">
        <v>0</v>
      </c>
      <c r="BB197" s="9">
        <v>0</v>
      </c>
      <c r="BC197" s="9">
        <v>0</v>
      </c>
      <c r="BD197" s="9">
        <v>0</v>
      </c>
      <c r="BE197" s="9">
        <v>0</v>
      </c>
      <c r="BF197" s="9">
        <v>0</v>
      </c>
      <c r="BG197" s="9">
        <v>0</v>
      </c>
      <c r="BH197" s="9">
        <v>0</v>
      </c>
      <c r="BI197" s="9">
        <v>0</v>
      </c>
      <c r="BJ197" s="9">
        <v>0</v>
      </c>
    </row>
    <row r="198" spans="2:62" x14ac:dyDescent="0.25">
      <c r="B198" s="9">
        <v>89.528000000000191</v>
      </c>
      <c r="C198" s="9">
        <v>43.6</v>
      </c>
      <c r="D198" s="9">
        <v>-45.928000000000189</v>
      </c>
      <c r="E198" s="9">
        <f t="shared" si="2"/>
        <v>1.0533944954128482</v>
      </c>
      <c r="F198" s="9">
        <v>62.829220891775606</v>
      </c>
      <c r="G198" s="9">
        <v>116.22677910822478</v>
      </c>
      <c r="H198" s="9">
        <v>24.129614429570182</v>
      </c>
      <c r="I198" s="9">
        <v>154.9263855704302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  <c r="AJ198" s="9">
        <v>1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9">
        <v>0</v>
      </c>
      <c r="AS198" s="9">
        <v>0</v>
      </c>
      <c r="AT198" s="9">
        <v>0</v>
      </c>
      <c r="AU198" s="9">
        <v>0</v>
      </c>
      <c r="AV198" s="9">
        <v>0</v>
      </c>
      <c r="AW198" s="9">
        <v>0</v>
      </c>
      <c r="AX198" s="9">
        <v>0</v>
      </c>
      <c r="AY198" s="9">
        <v>0</v>
      </c>
      <c r="AZ198" s="9">
        <v>0</v>
      </c>
      <c r="BA198" s="9">
        <v>0</v>
      </c>
      <c r="BB198" s="9">
        <v>0</v>
      </c>
      <c r="BC198" s="9">
        <v>0</v>
      </c>
      <c r="BD198" s="9">
        <v>0</v>
      </c>
      <c r="BE198" s="9">
        <v>0</v>
      </c>
      <c r="BF198" s="9">
        <v>0</v>
      </c>
      <c r="BG198" s="9">
        <v>0</v>
      </c>
      <c r="BH198" s="9">
        <v>0</v>
      </c>
      <c r="BI198" s="9">
        <v>0</v>
      </c>
      <c r="BJ198" s="9">
        <v>0</v>
      </c>
    </row>
    <row r="199" spans="2:62" x14ac:dyDescent="0.25">
      <c r="B199" s="9">
        <v>82.734000000000037</v>
      </c>
      <c r="C199" s="9">
        <v>46.73</v>
      </c>
      <c r="D199" s="9">
        <v>-36.00400000000004</v>
      </c>
      <c r="E199" s="9">
        <f t="shared" si="2"/>
        <v>0.77046864968970774</v>
      </c>
      <c r="F199" s="9">
        <v>56.035220891775438</v>
      </c>
      <c r="G199" s="9">
        <v>109.43277910822464</v>
      </c>
      <c r="H199" s="9">
        <v>17.335614429570029</v>
      </c>
      <c r="I199" s="9">
        <v>148.13238557043005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>
        <v>0</v>
      </c>
      <c r="AH199" s="9">
        <v>0</v>
      </c>
      <c r="AI199" s="9">
        <v>0</v>
      </c>
      <c r="AJ199" s="9">
        <v>0</v>
      </c>
      <c r="AK199" s="9">
        <v>1</v>
      </c>
      <c r="AL199" s="9">
        <v>0</v>
      </c>
      <c r="AM199" s="9">
        <v>0</v>
      </c>
      <c r="AN199" s="9">
        <v>0</v>
      </c>
      <c r="AO199" s="9">
        <v>0</v>
      </c>
      <c r="AP199" s="9">
        <v>0</v>
      </c>
      <c r="AQ199" s="9">
        <v>0</v>
      </c>
      <c r="AR199" s="9">
        <v>0</v>
      </c>
      <c r="AS199" s="9">
        <v>0</v>
      </c>
      <c r="AT199" s="9">
        <v>0</v>
      </c>
      <c r="AU199" s="9">
        <v>0</v>
      </c>
      <c r="AV199" s="9">
        <v>0</v>
      </c>
      <c r="AW199" s="9">
        <v>0</v>
      </c>
      <c r="AX199" s="9">
        <v>0</v>
      </c>
      <c r="AY199" s="9">
        <v>0</v>
      </c>
      <c r="AZ199" s="9">
        <v>0</v>
      </c>
      <c r="BA199" s="9">
        <v>0</v>
      </c>
      <c r="BB199" s="9">
        <v>0</v>
      </c>
      <c r="BC199" s="9">
        <v>0</v>
      </c>
      <c r="BD199" s="9">
        <v>0</v>
      </c>
      <c r="BE199" s="9">
        <v>0</v>
      </c>
      <c r="BF199" s="9">
        <v>0</v>
      </c>
      <c r="BG199" s="9">
        <v>0</v>
      </c>
      <c r="BH199" s="9">
        <v>0</v>
      </c>
      <c r="BI199" s="9">
        <v>0</v>
      </c>
      <c r="BJ199" s="9">
        <v>0</v>
      </c>
    </row>
    <row r="200" spans="2:62" x14ac:dyDescent="0.25">
      <c r="B200" s="9">
        <v>31.39999999999975</v>
      </c>
      <c r="C200" s="9">
        <v>46.01</v>
      </c>
      <c r="D200" s="9">
        <v>14.610000000000248</v>
      </c>
      <c r="E200" s="9">
        <f t="shared" si="2"/>
        <v>0.3175396652901597</v>
      </c>
      <c r="F200" s="9">
        <v>4.7012208917750868</v>
      </c>
      <c r="G200" s="9">
        <v>58.098779108224413</v>
      </c>
      <c r="H200" s="9">
        <v>-33.998385570430301</v>
      </c>
      <c r="I200" s="9">
        <v>96.798385570429801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9">
        <v>0</v>
      </c>
      <c r="AK200" s="9">
        <v>0</v>
      </c>
      <c r="AL200" s="9">
        <v>1</v>
      </c>
      <c r="AM200" s="9">
        <v>0</v>
      </c>
      <c r="AN200" s="9">
        <v>0</v>
      </c>
      <c r="AO200" s="9">
        <v>0</v>
      </c>
      <c r="AP200" s="9">
        <v>0</v>
      </c>
      <c r="AQ200" s="9">
        <v>0</v>
      </c>
      <c r="AR200" s="9">
        <v>0</v>
      </c>
      <c r="AS200" s="9">
        <v>0</v>
      </c>
      <c r="AT200" s="9">
        <v>0</v>
      </c>
      <c r="AU200" s="9">
        <v>0</v>
      </c>
      <c r="AV200" s="9">
        <v>0</v>
      </c>
      <c r="AW200" s="9">
        <v>0</v>
      </c>
      <c r="AX200" s="9">
        <v>0</v>
      </c>
      <c r="AY200" s="9">
        <v>0</v>
      </c>
      <c r="AZ200" s="9">
        <v>0</v>
      </c>
      <c r="BA200" s="9">
        <v>0</v>
      </c>
      <c r="BB200" s="9">
        <v>0</v>
      </c>
      <c r="BC200" s="9">
        <v>0</v>
      </c>
      <c r="BD200" s="9">
        <v>0</v>
      </c>
      <c r="BE200" s="9">
        <v>0</v>
      </c>
      <c r="BF200" s="9">
        <v>0</v>
      </c>
      <c r="BG200" s="9">
        <v>0</v>
      </c>
      <c r="BH200" s="9">
        <v>0</v>
      </c>
      <c r="BI200" s="9">
        <v>0</v>
      </c>
      <c r="BJ200" s="9">
        <v>0</v>
      </c>
    </row>
    <row r="201" spans="2:62" x14ac:dyDescent="0.25">
      <c r="B201" s="9">
        <v>32.020000000000223</v>
      </c>
      <c r="C201" s="9">
        <v>38.380000000000003</v>
      </c>
      <c r="D201" s="9">
        <v>6.3599999999997792</v>
      </c>
      <c r="E201" s="9">
        <f t="shared" si="2"/>
        <v>0.16571130797289679</v>
      </c>
      <c r="F201" s="9">
        <v>5.3212208917756136</v>
      </c>
      <c r="G201" s="9">
        <v>58.718779108224837</v>
      </c>
      <c r="H201" s="9">
        <v>-33.378385570429799</v>
      </c>
      <c r="I201" s="9">
        <v>97.418385570430246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  <c r="AJ201" s="9">
        <v>0</v>
      </c>
      <c r="AK201" s="9">
        <v>0</v>
      </c>
      <c r="AL201" s="9">
        <v>0</v>
      </c>
      <c r="AM201" s="9">
        <v>1</v>
      </c>
      <c r="AN201" s="9">
        <v>0</v>
      </c>
      <c r="AO201" s="9">
        <v>0</v>
      </c>
      <c r="AP201" s="9">
        <v>0</v>
      </c>
      <c r="AQ201" s="9">
        <v>0</v>
      </c>
      <c r="AR201" s="9">
        <v>0</v>
      </c>
      <c r="AS201" s="9">
        <v>0</v>
      </c>
      <c r="AT201" s="9">
        <v>0</v>
      </c>
      <c r="AU201" s="9">
        <v>0</v>
      </c>
      <c r="AV201" s="9">
        <v>0</v>
      </c>
      <c r="AW201" s="9">
        <v>0</v>
      </c>
      <c r="AX201" s="9">
        <v>0</v>
      </c>
      <c r="AY201" s="9">
        <v>0</v>
      </c>
      <c r="AZ201" s="9">
        <v>0</v>
      </c>
      <c r="BA201" s="9">
        <v>0</v>
      </c>
      <c r="BB201" s="9">
        <v>0</v>
      </c>
      <c r="BC201" s="9">
        <v>0</v>
      </c>
      <c r="BD201" s="9">
        <v>0</v>
      </c>
      <c r="BE201" s="9">
        <v>0</v>
      </c>
      <c r="BF201" s="9">
        <v>0</v>
      </c>
      <c r="BG201" s="9">
        <v>0</v>
      </c>
      <c r="BH201" s="9">
        <v>0</v>
      </c>
      <c r="BI201" s="9">
        <v>0</v>
      </c>
      <c r="BJ201" s="9">
        <v>0</v>
      </c>
    </row>
    <row r="202" spans="2:62" x14ac:dyDescent="0.25">
      <c r="B202" s="9">
        <v>33.104000000000184</v>
      </c>
      <c r="C202" s="9">
        <v>38.44</v>
      </c>
      <c r="D202" s="9">
        <v>5.3359999999998138</v>
      </c>
      <c r="E202" s="9">
        <f t="shared" si="2"/>
        <v>0.13881373569198269</v>
      </c>
      <c r="F202" s="9">
        <v>6.4052208917755777</v>
      </c>
      <c r="G202" s="9">
        <v>59.80277910822479</v>
      </c>
      <c r="H202" s="9">
        <v>-32.294385570429839</v>
      </c>
      <c r="I202" s="9">
        <v>98.502385570430206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9">
        <v>0</v>
      </c>
      <c r="AK202" s="9">
        <v>0</v>
      </c>
      <c r="AL202" s="9">
        <v>0</v>
      </c>
      <c r="AM202" s="9">
        <v>0</v>
      </c>
      <c r="AN202" s="9">
        <v>1</v>
      </c>
      <c r="AO202" s="9">
        <v>0</v>
      </c>
      <c r="AP202" s="9">
        <v>0</v>
      </c>
      <c r="AQ202" s="9">
        <v>0</v>
      </c>
      <c r="AR202" s="9">
        <v>0</v>
      </c>
      <c r="AS202" s="9">
        <v>0</v>
      </c>
      <c r="AT202" s="9">
        <v>0</v>
      </c>
      <c r="AU202" s="9">
        <v>0</v>
      </c>
      <c r="AV202" s="9">
        <v>0</v>
      </c>
      <c r="AW202" s="9">
        <v>0</v>
      </c>
      <c r="AX202" s="9">
        <v>0</v>
      </c>
      <c r="AY202" s="9">
        <v>0</v>
      </c>
      <c r="AZ202" s="9">
        <v>0</v>
      </c>
      <c r="BA202" s="9">
        <v>0</v>
      </c>
      <c r="BB202" s="9">
        <v>0</v>
      </c>
      <c r="BC202" s="9">
        <v>0</v>
      </c>
      <c r="BD202" s="9">
        <v>0</v>
      </c>
      <c r="BE202" s="9">
        <v>0</v>
      </c>
      <c r="BF202" s="9">
        <v>0</v>
      </c>
      <c r="BG202" s="9">
        <v>0</v>
      </c>
      <c r="BH202" s="9">
        <v>0</v>
      </c>
      <c r="BI202" s="9">
        <v>0</v>
      </c>
      <c r="BJ202" s="9">
        <v>0</v>
      </c>
    </row>
    <row r="203" spans="2:62" x14ac:dyDescent="0.25">
      <c r="B203" s="9">
        <v>36.783999999999736</v>
      </c>
      <c r="C203" s="9">
        <v>50.8</v>
      </c>
      <c r="D203" s="9">
        <v>14.016000000000261</v>
      </c>
      <c r="E203" s="9">
        <f t="shared" si="2"/>
        <v>0.27590551181102879</v>
      </c>
      <c r="F203" s="9">
        <v>10.08522089177508</v>
      </c>
      <c r="G203" s="9">
        <v>63.482779108224392</v>
      </c>
      <c r="H203" s="9">
        <v>-28.614385570430301</v>
      </c>
      <c r="I203" s="9">
        <v>102.18238557042977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9">
        <v>0</v>
      </c>
      <c r="AK203" s="9">
        <v>0</v>
      </c>
      <c r="AL203" s="9">
        <v>0</v>
      </c>
      <c r="AM203" s="9">
        <v>0</v>
      </c>
      <c r="AN203" s="9">
        <v>0</v>
      </c>
      <c r="AO203" s="9">
        <v>1</v>
      </c>
      <c r="AP203" s="9">
        <v>0</v>
      </c>
      <c r="AQ203" s="9">
        <v>0</v>
      </c>
      <c r="AR203" s="9">
        <v>0</v>
      </c>
      <c r="AS203" s="9">
        <v>0</v>
      </c>
      <c r="AT203" s="9">
        <v>0</v>
      </c>
      <c r="AU203" s="9">
        <v>0</v>
      </c>
      <c r="AV203" s="9">
        <v>0</v>
      </c>
      <c r="AW203" s="9">
        <v>0</v>
      </c>
      <c r="AX203" s="9">
        <v>0</v>
      </c>
      <c r="AY203" s="9">
        <v>0</v>
      </c>
      <c r="AZ203" s="9">
        <v>0</v>
      </c>
      <c r="BA203" s="9">
        <v>0</v>
      </c>
      <c r="BB203" s="9">
        <v>0</v>
      </c>
      <c r="BC203" s="9">
        <v>0</v>
      </c>
      <c r="BD203" s="9">
        <v>0</v>
      </c>
      <c r="BE203" s="9">
        <v>0</v>
      </c>
      <c r="BF203" s="9">
        <v>0</v>
      </c>
      <c r="BG203" s="9">
        <v>0</v>
      </c>
      <c r="BH203" s="9">
        <v>0</v>
      </c>
      <c r="BI203" s="9">
        <v>0</v>
      </c>
      <c r="BJ203" s="9">
        <v>0</v>
      </c>
    </row>
    <row r="204" spans="2:62" x14ac:dyDescent="0.25">
      <c r="B204" s="9">
        <v>36.784000000000219</v>
      </c>
      <c r="C204" s="9">
        <v>52.17</v>
      </c>
      <c r="D204" s="9">
        <v>15.385999999999783</v>
      </c>
      <c r="E204" s="9">
        <f t="shared" si="2"/>
        <v>0.29492045236725672</v>
      </c>
      <c r="F204" s="9">
        <v>10.085220891775609</v>
      </c>
      <c r="G204" s="9">
        <v>63.482779108224832</v>
      </c>
      <c r="H204" s="9">
        <v>-28.614385570429803</v>
      </c>
      <c r="I204" s="9">
        <v>102.18238557043024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9">
        <v>0</v>
      </c>
      <c r="AK204" s="9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1</v>
      </c>
      <c r="AQ204" s="9">
        <v>0</v>
      </c>
      <c r="AR204" s="9">
        <v>0</v>
      </c>
      <c r="AS204" s="9">
        <v>0</v>
      </c>
      <c r="AT204" s="9">
        <v>0</v>
      </c>
      <c r="AU204" s="9">
        <v>0</v>
      </c>
      <c r="AV204" s="9">
        <v>0</v>
      </c>
      <c r="AW204" s="9">
        <v>0</v>
      </c>
      <c r="AX204" s="9">
        <v>0</v>
      </c>
      <c r="AY204" s="9">
        <v>0</v>
      </c>
      <c r="AZ204" s="9">
        <v>0</v>
      </c>
      <c r="BA204" s="9">
        <v>0</v>
      </c>
      <c r="BB204" s="9">
        <v>0</v>
      </c>
      <c r="BC204" s="9">
        <v>0</v>
      </c>
      <c r="BD204" s="9">
        <v>0</v>
      </c>
      <c r="BE204" s="9">
        <v>0</v>
      </c>
      <c r="BF204" s="9">
        <v>0</v>
      </c>
      <c r="BG204" s="9">
        <v>0</v>
      </c>
      <c r="BH204" s="9">
        <v>0</v>
      </c>
      <c r="BI204" s="9">
        <v>0</v>
      </c>
      <c r="BJ204" s="9">
        <v>0</v>
      </c>
    </row>
    <row r="205" spans="2:62" x14ac:dyDescent="0.25">
      <c r="B205" s="9">
        <v>48.842000000000198</v>
      </c>
      <c r="C205" s="9">
        <v>48.28</v>
      </c>
      <c r="D205" s="9">
        <v>-0.56200000000019656</v>
      </c>
      <c r="E205" s="9">
        <f t="shared" si="2"/>
        <v>1.1640430820219481E-2</v>
      </c>
      <c r="F205" s="9">
        <v>22.143220891775595</v>
      </c>
      <c r="G205" s="9">
        <v>75.540779108224797</v>
      </c>
      <c r="H205" s="9">
        <v>-16.556385570429825</v>
      </c>
      <c r="I205" s="9">
        <v>114.24038557043022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  <c r="AJ205" s="9">
        <v>0</v>
      </c>
      <c r="AK205" s="9">
        <v>0</v>
      </c>
      <c r="AL205" s="9">
        <v>0</v>
      </c>
      <c r="AM205" s="9">
        <v>0</v>
      </c>
      <c r="AN205" s="9">
        <v>0</v>
      </c>
      <c r="AO205" s="9">
        <v>0</v>
      </c>
      <c r="AP205" s="9">
        <v>0</v>
      </c>
      <c r="AQ205" s="9">
        <v>1</v>
      </c>
      <c r="AR205" s="9">
        <v>0</v>
      </c>
      <c r="AS205" s="9">
        <v>0</v>
      </c>
      <c r="AT205" s="9">
        <v>0</v>
      </c>
      <c r="AU205" s="9">
        <v>0</v>
      </c>
      <c r="AV205" s="9">
        <v>0</v>
      </c>
      <c r="AW205" s="9">
        <v>0</v>
      </c>
      <c r="AX205" s="9">
        <v>0</v>
      </c>
      <c r="AY205" s="9">
        <v>0</v>
      </c>
      <c r="AZ205" s="9">
        <v>0</v>
      </c>
      <c r="BA205" s="9">
        <v>0</v>
      </c>
      <c r="BB205" s="9">
        <v>0</v>
      </c>
      <c r="BC205" s="9">
        <v>0</v>
      </c>
      <c r="BD205" s="9">
        <v>0</v>
      </c>
      <c r="BE205" s="9">
        <v>0</v>
      </c>
      <c r="BF205" s="9">
        <v>0</v>
      </c>
      <c r="BG205" s="9">
        <v>0</v>
      </c>
      <c r="BH205" s="9">
        <v>0</v>
      </c>
      <c r="BI205" s="9">
        <v>0</v>
      </c>
      <c r="BJ205" s="9">
        <v>0</v>
      </c>
    </row>
    <row r="206" spans="2:62" x14ac:dyDescent="0.25">
      <c r="B206" s="9">
        <v>33.294000000000082</v>
      </c>
      <c r="C206" s="9">
        <v>40.89</v>
      </c>
      <c r="D206" s="9">
        <v>7.5959999999999184</v>
      </c>
      <c r="E206" s="9">
        <f t="shared" si="2"/>
        <v>0.18576669112252184</v>
      </c>
      <c r="F206" s="9">
        <v>6.5952208917754582</v>
      </c>
      <c r="G206" s="9">
        <v>59.99277910822471</v>
      </c>
      <c r="H206" s="9">
        <v>-32.10438557042994</v>
      </c>
      <c r="I206" s="9">
        <v>98.692385570430105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9">
        <v>0</v>
      </c>
      <c r="AK206" s="9">
        <v>0</v>
      </c>
      <c r="AL206" s="9">
        <v>0</v>
      </c>
      <c r="AM206" s="9">
        <v>0</v>
      </c>
      <c r="AN206" s="9">
        <v>0</v>
      </c>
      <c r="AO206" s="9">
        <v>0</v>
      </c>
      <c r="AP206" s="9">
        <v>0</v>
      </c>
      <c r="AQ206" s="9">
        <v>0</v>
      </c>
      <c r="AR206" s="9">
        <v>1</v>
      </c>
      <c r="AS206" s="9">
        <v>0</v>
      </c>
      <c r="AT206" s="9">
        <v>0</v>
      </c>
      <c r="AU206" s="9">
        <v>0</v>
      </c>
      <c r="AV206" s="9">
        <v>0</v>
      </c>
      <c r="AW206" s="9">
        <v>0</v>
      </c>
      <c r="AX206" s="9">
        <v>0</v>
      </c>
      <c r="AY206" s="9">
        <v>0</v>
      </c>
      <c r="AZ206" s="9">
        <v>0</v>
      </c>
      <c r="BA206" s="9">
        <v>0</v>
      </c>
      <c r="BB206" s="9">
        <v>0</v>
      </c>
      <c r="BC206" s="9">
        <v>0</v>
      </c>
      <c r="BD206" s="9">
        <v>0</v>
      </c>
      <c r="BE206" s="9">
        <v>0</v>
      </c>
      <c r="BF206" s="9">
        <v>0</v>
      </c>
      <c r="BG206" s="9">
        <v>0</v>
      </c>
      <c r="BH206" s="9">
        <v>0</v>
      </c>
      <c r="BI206" s="9">
        <v>0</v>
      </c>
      <c r="BJ206" s="9">
        <v>0</v>
      </c>
    </row>
    <row r="207" spans="2:62" x14ac:dyDescent="0.25">
      <c r="B207" s="9">
        <v>32.455999999999889</v>
      </c>
      <c r="C207" s="9">
        <v>41.98</v>
      </c>
      <c r="D207" s="9">
        <v>9.5240000000001075</v>
      </c>
      <c r="E207" s="9">
        <f t="shared" si="2"/>
        <v>0.22686993806574818</v>
      </c>
      <c r="F207" s="9">
        <v>5.7572208917752405</v>
      </c>
      <c r="G207" s="9">
        <v>59.154779108224538</v>
      </c>
      <c r="H207" s="9">
        <v>-32.942385570430147</v>
      </c>
      <c r="I207" s="9">
        <v>97.854385570429926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>
        <v>0</v>
      </c>
      <c r="AH207" s="9">
        <v>0</v>
      </c>
      <c r="AI207" s="9">
        <v>0</v>
      </c>
      <c r="AJ207" s="9">
        <v>0</v>
      </c>
      <c r="AK207" s="9">
        <v>0</v>
      </c>
      <c r="AL207" s="9">
        <v>0</v>
      </c>
      <c r="AM207" s="9">
        <v>0</v>
      </c>
      <c r="AN207" s="9">
        <v>0</v>
      </c>
      <c r="AO207" s="9">
        <v>0</v>
      </c>
      <c r="AP207" s="9">
        <v>0</v>
      </c>
      <c r="AQ207" s="9">
        <v>0</v>
      </c>
      <c r="AR207" s="9">
        <v>0</v>
      </c>
      <c r="AS207" s="9">
        <v>1</v>
      </c>
      <c r="AT207" s="9">
        <v>0</v>
      </c>
      <c r="AU207" s="9">
        <v>0</v>
      </c>
      <c r="AV207" s="9">
        <v>0</v>
      </c>
      <c r="AW207" s="9">
        <v>0</v>
      </c>
      <c r="AX207" s="9">
        <v>0</v>
      </c>
      <c r="AY207" s="9">
        <v>0</v>
      </c>
      <c r="AZ207" s="9">
        <v>0</v>
      </c>
      <c r="BA207" s="9">
        <v>0</v>
      </c>
      <c r="BB207" s="9">
        <v>0</v>
      </c>
      <c r="BC207" s="9">
        <v>0</v>
      </c>
      <c r="BD207" s="9">
        <v>0</v>
      </c>
      <c r="BE207" s="9">
        <v>0</v>
      </c>
      <c r="BF207" s="9">
        <v>0</v>
      </c>
      <c r="BG207" s="9">
        <v>0</v>
      </c>
      <c r="BH207" s="9">
        <v>0</v>
      </c>
      <c r="BI207" s="9">
        <v>0</v>
      </c>
      <c r="BJ207" s="9">
        <v>0</v>
      </c>
    </row>
    <row r="208" spans="2:62" x14ac:dyDescent="0.25">
      <c r="B208" s="9">
        <v>33.666000000000082</v>
      </c>
      <c r="C208" s="9">
        <v>48.16</v>
      </c>
      <c r="D208" s="9">
        <v>14.493999999999915</v>
      </c>
      <c r="E208" s="9">
        <f t="shared" si="2"/>
        <v>0.30095514950165936</v>
      </c>
      <c r="F208" s="9">
        <v>6.9672208917754617</v>
      </c>
      <c r="G208" s="9">
        <v>60.364779108224702</v>
      </c>
      <c r="H208" s="9">
        <v>-31.73238557042994</v>
      </c>
      <c r="I208" s="9">
        <v>99.064385570430105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9">
        <v>0</v>
      </c>
      <c r="AK208" s="9">
        <v>0</v>
      </c>
      <c r="AL208" s="9">
        <v>0</v>
      </c>
      <c r="AM208" s="9">
        <v>0</v>
      </c>
      <c r="AN208" s="9">
        <v>0</v>
      </c>
      <c r="AO208" s="9">
        <v>0</v>
      </c>
      <c r="AP208" s="9">
        <v>0</v>
      </c>
      <c r="AQ208" s="9">
        <v>0</v>
      </c>
      <c r="AR208" s="9">
        <v>0</v>
      </c>
      <c r="AS208" s="9">
        <v>0</v>
      </c>
      <c r="AT208" s="9">
        <v>1</v>
      </c>
      <c r="AU208" s="9">
        <v>0</v>
      </c>
      <c r="AV208" s="9">
        <v>0</v>
      </c>
      <c r="AW208" s="9">
        <v>0</v>
      </c>
      <c r="AX208" s="9">
        <v>0</v>
      </c>
      <c r="AY208" s="9">
        <v>0</v>
      </c>
      <c r="AZ208" s="9">
        <v>0</v>
      </c>
      <c r="BA208" s="9">
        <v>0</v>
      </c>
      <c r="BB208" s="9">
        <v>0</v>
      </c>
      <c r="BC208" s="9">
        <v>0</v>
      </c>
      <c r="BD208" s="9">
        <v>0</v>
      </c>
      <c r="BE208" s="9">
        <v>0</v>
      </c>
      <c r="BF208" s="9">
        <v>0</v>
      </c>
      <c r="BG208" s="9">
        <v>0</v>
      </c>
      <c r="BH208" s="9">
        <v>0</v>
      </c>
      <c r="BI208" s="9">
        <v>0</v>
      </c>
      <c r="BJ208" s="9">
        <v>0</v>
      </c>
    </row>
    <row r="209" spans="2:62" x14ac:dyDescent="0.25">
      <c r="B209" s="9">
        <v>32.846000000000004</v>
      </c>
      <c r="C209" s="9">
        <v>39.44</v>
      </c>
      <c r="D209" s="9">
        <v>6.5939999999999941</v>
      </c>
      <c r="E209" s="9">
        <f t="shared" ref="E209:E272" si="3">ABS(D209/C209)</f>
        <v>0.16719066937119662</v>
      </c>
      <c r="F209" s="9">
        <v>6.1472208917753797</v>
      </c>
      <c r="G209" s="9">
        <v>59.544779108224631</v>
      </c>
      <c r="H209" s="9">
        <v>-32.552385570430019</v>
      </c>
      <c r="I209" s="9">
        <v>98.244385570430026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  <c r="AJ209" s="9">
        <v>0</v>
      </c>
      <c r="AK209" s="9">
        <v>0</v>
      </c>
      <c r="AL209" s="9">
        <v>0</v>
      </c>
      <c r="AM209" s="9">
        <v>0</v>
      </c>
      <c r="AN209" s="9">
        <v>0</v>
      </c>
      <c r="AO209" s="9">
        <v>0</v>
      </c>
      <c r="AP209" s="9">
        <v>0</v>
      </c>
      <c r="AQ209" s="9">
        <v>0</v>
      </c>
      <c r="AR209" s="9">
        <v>0</v>
      </c>
      <c r="AS209" s="9">
        <v>0</v>
      </c>
      <c r="AT209" s="9">
        <v>0</v>
      </c>
      <c r="AU209" s="9">
        <v>1</v>
      </c>
      <c r="AV209" s="9">
        <v>0</v>
      </c>
      <c r="AW209" s="9">
        <v>0</v>
      </c>
      <c r="AX209" s="9">
        <v>0</v>
      </c>
      <c r="AY209" s="9">
        <v>0</v>
      </c>
      <c r="AZ209" s="9">
        <v>0</v>
      </c>
      <c r="BA209" s="9">
        <v>0</v>
      </c>
      <c r="BB209" s="9">
        <v>0</v>
      </c>
      <c r="BC209" s="9">
        <v>0</v>
      </c>
      <c r="BD209" s="9">
        <v>0</v>
      </c>
      <c r="BE209" s="9">
        <v>0</v>
      </c>
      <c r="BF209" s="9">
        <v>0</v>
      </c>
      <c r="BG209" s="9">
        <v>0</v>
      </c>
      <c r="BH209" s="9">
        <v>0</v>
      </c>
      <c r="BI209" s="9">
        <v>0</v>
      </c>
      <c r="BJ209" s="9">
        <v>0</v>
      </c>
    </row>
    <row r="210" spans="2:62" x14ac:dyDescent="0.25">
      <c r="B210" s="9">
        <v>41.1460000000001</v>
      </c>
      <c r="C210" s="9">
        <v>50.18</v>
      </c>
      <c r="D210" s="9">
        <v>9.0339999999998994</v>
      </c>
      <c r="E210" s="9">
        <f t="shared" si="3"/>
        <v>0.18003188521323035</v>
      </c>
      <c r="F210" s="9">
        <v>14.447220891775483</v>
      </c>
      <c r="G210" s="9">
        <v>67.844779108224714</v>
      </c>
      <c r="H210" s="9">
        <v>-24.252385570429922</v>
      </c>
      <c r="I210" s="9">
        <v>106.54438557043012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9">
        <v>0</v>
      </c>
      <c r="AK210" s="9">
        <v>0</v>
      </c>
      <c r="AL210" s="9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9">
        <v>0</v>
      </c>
      <c r="AS210" s="9">
        <v>0</v>
      </c>
      <c r="AT210" s="9">
        <v>0</v>
      </c>
      <c r="AU210" s="9">
        <v>0</v>
      </c>
      <c r="AV210" s="9">
        <v>1</v>
      </c>
      <c r="AW210" s="9">
        <v>0</v>
      </c>
      <c r="AX210" s="9">
        <v>0</v>
      </c>
      <c r="AY210" s="9">
        <v>0</v>
      </c>
      <c r="AZ210" s="9">
        <v>0</v>
      </c>
      <c r="BA210" s="9">
        <v>0</v>
      </c>
      <c r="BB210" s="9">
        <v>0</v>
      </c>
      <c r="BC210" s="9">
        <v>0</v>
      </c>
      <c r="BD210" s="9">
        <v>0</v>
      </c>
      <c r="BE210" s="9">
        <v>0</v>
      </c>
      <c r="BF210" s="9">
        <v>0</v>
      </c>
      <c r="BG210" s="9">
        <v>0</v>
      </c>
      <c r="BH210" s="9">
        <v>0</v>
      </c>
      <c r="BI210" s="9">
        <v>0</v>
      </c>
      <c r="BJ210" s="9">
        <v>0</v>
      </c>
    </row>
    <row r="211" spans="2:62" x14ac:dyDescent="0.25">
      <c r="B211" s="9">
        <v>57.903999999999954</v>
      </c>
      <c r="C211" s="9">
        <v>83.1</v>
      </c>
      <c r="D211" s="9">
        <v>25.196000000000041</v>
      </c>
      <c r="E211" s="9">
        <f t="shared" si="3"/>
        <v>0.30320096269554803</v>
      </c>
      <c r="F211" s="9">
        <v>31.205220891775301</v>
      </c>
      <c r="G211" s="9">
        <v>84.60277910822461</v>
      </c>
      <c r="H211" s="9">
        <v>-7.494385570430083</v>
      </c>
      <c r="I211" s="9">
        <v>123.30238557042999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9">
        <v>0</v>
      </c>
      <c r="AK211" s="9">
        <v>0</v>
      </c>
      <c r="AL211" s="9">
        <v>0</v>
      </c>
      <c r="AM211" s="9">
        <v>0</v>
      </c>
      <c r="AN211" s="9">
        <v>0</v>
      </c>
      <c r="AO211" s="9">
        <v>0</v>
      </c>
      <c r="AP211" s="9">
        <v>0</v>
      </c>
      <c r="AQ211" s="9">
        <v>0</v>
      </c>
      <c r="AR211" s="9">
        <v>0</v>
      </c>
      <c r="AS211" s="9">
        <v>0</v>
      </c>
      <c r="AT211" s="9">
        <v>0</v>
      </c>
      <c r="AU211" s="9">
        <v>0</v>
      </c>
      <c r="AV211" s="9">
        <v>0</v>
      </c>
      <c r="AW211" s="9">
        <v>1</v>
      </c>
      <c r="AX211" s="9">
        <v>0</v>
      </c>
      <c r="AY211" s="9">
        <v>0</v>
      </c>
      <c r="AZ211" s="9">
        <v>0</v>
      </c>
      <c r="BA211" s="9">
        <v>0</v>
      </c>
      <c r="BB211" s="9">
        <v>0</v>
      </c>
      <c r="BC211" s="9">
        <v>0</v>
      </c>
      <c r="BD211" s="9">
        <v>0</v>
      </c>
      <c r="BE211" s="9">
        <v>0</v>
      </c>
      <c r="BF211" s="9">
        <v>0</v>
      </c>
      <c r="BG211" s="9">
        <v>0</v>
      </c>
      <c r="BH211" s="9">
        <v>0</v>
      </c>
      <c r="BI211" s="9">
        <v>0</v>
      </c>
      <c r="BJ211" s="9">
        <v>0</v>
      </c>
    </row>
    <row r="212" spans="2:62" x14ac:dyDescent="0.25">
      <c r="B212" s="9">
        <v>66.397999999999982</v>
      </c>
      <c r="C212" s="9">
        <v>92.57</v>
      </c>
      <c r="D212" s="9">
        <v>26.172000000000011</v>
      </c>
      <c r="E212" s="9">
        <f t="shared" si="3"/>
        <v>0.28272658528681011</v>
      </c>
      <c r="F212" s="9">
        <v>39.69922089177534</v>
      </c>
      <c r="G212" s="9">
        <v>93.096779108224624</v>
      </c>
      <c r="H212" s="9">
        <v>0.99961442956994517</v>
      </c>
      <c r="I212" s="9">
        <v>131.79638557043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9">
        <v>0</v>
      </c>
      <c r="AK212" s="9">
        <v>0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9">
        <v>0</v>
      </c>
      <c r="AS212" s="9">
        <v>0</v>
      </c>
      <c r="AT212" s="9">
        <v>0</v>
      </c>
      <c r="AU212" s="9">
        <v>0</v>
      </c>
      <c r="AV212" s="9">
        <v>0</v>
      </c>
      <c r="AW212" s="9">
        <v>0</v>
      </c>
      <c r="AX212" s="9">
        <v>1</v>
      </c>
      <c r="AY212" s="9">
        <v>0</v>
      </c>
      <c r="AZ212" s="9">
        <v>0</v>
      </c>
      <c r="BA212" s="9">
        <v>0</v>
      </c>
      <c r="BB212" s="9">
        <v>0</v>
      </c>
      <c r="BC212" s="9">
        <v>0</v>
      </c>
      <c r="BD212" s="9">
        <v>0</v>
      </c>
      <c r="BE212" s="9">
        <v>0</v>
      </c>
      <c r="BF212" s="9">
        <v>0</v>
      </c>
      <c r="BG212" s="9">
        <v>0</v>
      </c>
      <c r="BH212" s="9">
        <v>0</v>
      </c>
      <c r="BI212" s="9">
        <v>0</v>
      </c>
      <c r="BJ212" s="9">
        <v>0</v>
      </c>
    </row>
    <row r="213" spans="2:62" x14ac:dyDescent="0.25">
      <c r="B213" s="9">
        <v>64.098000000000027</v>
      </c>
      <c r="C213" s="9">
        <v>99.71</v>
      </c>
      <c r="D213" s="9">
        <v>35.611999999999966</v>
      </c>
      <c r="E213" s="9">
        <f t="shared" si="3"/>
        <v>0.35715575167987129</v>
      </c>
      <c r="F213" s="9">
        <v>37.3992208917754</v>
      </c>
      <c r="G213" s="9">
        <v>90.796779108224655</v>
      </c>
      <c r="H213" s="9">
        <v>-1.3003855704300094</v>
      </c>
      <c r="I213" s="9">
        <v>129.49638557043005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9">
        <v>0</v>
      </c>
      <c r="AK213" s="9">
        <v>0</v>
      </c>
      <c r="AL213" s="9">
        <v>0</v>
      </c>
      <c r="AM213" s="9">
        <v>0</v>
      </c>
      <c r="AN213" s="9">
        <v>0</v>
      </c>
      <c r="AO213" s="9">
        <v>0</v>
      </c>
      <c r="AP213" s="9">
        <v>0</v>
      </c>
      <c r="AQ213" s="9">
        <v>0</v>
      </c>
      <c r="AR213" s="9">
        <v>0</v>
      </c>
      <c r="AS213" s="9">
        <v>0</v>
      </c>
      <c r="AT213" s="9">
        <v>0</v>
      </c>
      <c r="AU213" s="9">
        <v>0</v>
      </c>
      <c r="AV213" s="9">
        <v>0</v>
      </c>
      <c r="AW213" s="9">
        <v>0</v>
      </c>
      <c r="AX213" s="9">
        <v>0</v>
      </c>
      <c r="AY213" s="9">
        <v>1</v>
      </c>
      <c r="AZ213" s="9">
        <v>0</v>
      </c>
      <c r="BA213" s="9">
        <v>0</v>
      </c>
      <c r="BB213" s="9">
        <v>0</v>
      </c>
      <c r="BC213" s="9">
        <v>0</v>
      </c>
      <c r="BD213" s="9">
        <v>0</v>
      </c>
      <c r="BE213" s="9">
        <v>0</v>
      </c>
      <c r="BF213" s="9">
        <v>0</v>
      </c>
      <c r="BG213" s="9">
        <v>0</v>
      </c>
      <c r="BH213" s="9">
        <v>0</v>
      </c>
      <c r="BI213" s="9">
        <v>0</v>
      </c>
      <c r="BJ213" s="9">
        <v>0</v>
      </c>
    </row>
    <row r="214" spans="2:62" x14ac:dyDescent="0.25">
      <c r="B214" s="9">
        <v>73.822000000000017</v>
      </c>
      <c r="C214" s="9">
        <v>108.59</v>
      </c>
      <c r="D214" s="9">
        <v>34.767999999999986</v>
      </c>
      <c r="E214" s="9">
        <f t="shared" si="3"/>
        <v>0.3201768118611289</v>
      </c>
      <c r="F214" s="9">
        <v>47.123220891775389</v>
      </c>
      <c r="G214" s="9">
        <v>100.52077910822464</v>
      </c>
      <c r="H214" s="9">
        <v>8.4236144295699802</v>
      </c>
      <c r="I214" s="9">
        <v>139.22038557043004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>
        <v>0</v>
      </c>
      <c r="AH214" s="9">
        <v>0</v>
      </c>
      <c r="AI214" s="9">
        <v>0</v>
      </c>
      <c r="AJ214" s="9">
        <v>0</v>
      </c>
      <c r="AK214" s="9">
        <v>0</v>
      </c>
      <c r="AL214" s="9">
        <v>0</v>
      </c>
      <c r="AM214" s="9">
        <v>0</v>
      </c>
      <c r="AN214" s="9">
        <v>0</v>
      </c>
      <c r="AO214" s="9">
        <v>0</v>
      </c>
      <c r="AP214" s="9">
        <v>0</v>
      </c>
      <c r="AQ214" s="9">
        <v>0</v>
      </c>
      <c r="AR214" s="9">
        <v>0</v>
      </c>
      <c r="AS214" s="9">
        <v>0</v>
      </c>
      <c r="AT214" s="9">
        <v>0</v>
      </c>
      <c r="AU214" s="9">
        <v>0</v>
      </c>
      <c r="AV214" s="9">
        <v>0</v>
      </c>
      <c r="AW214" s="9">
        <v>0</v>
      </c>
      <c r="AX214" s="9">
        <v>0</v>
      </c>
      <c r="AY214" s="9">
        <v>0</v>
      </c>
      <c r="AZ214" s="9">
        <v>1</v>
      </c>
      <c r="BA214" s="9">
        <v>0</v>
      </c>
      <c r="BB214" s="9">
        <v>0</v>
      </c>
      <c r="BC214" s="9">
        <v>0</v>
      </c>
      <c r="BD214" s="9">
        <v>0</v>
      </c>
      <c r="BE214" s="9">
        <v>0</v>
      </c>
      <c r="BF214" s="9">
        <v>0</v>
      </c>
      <c r="BG214" s="9">
        <v>0</v>
      </c>
      <c r="BH214" s="9">
        <v>0</v>
      </c>
      <c r="BI214" s="9">
        <v>0</v>
      </c>
      <c r="BJ214" s="9">
        <v>0</v>
      </c>
    </row>
    <row r="215" spans="2:62" x14ac:dyDescent="0.25">
      <c r="B215" s="9">
        <v>86.722000000000122</v>
      </c>
      <c r="C215" s="9">
        <v>166.03</v>
      </c>
      <c r="D215" s="9">
        <v>79.307999999999879</v>
      </c>
      <c r="E215" s="9">
        <f t="shared" si="3"/>
        <v>0.47767270975124904</v>
      </c>
      <c r="F215" s="9">
        <v>60.023220891775509</v>
      </c>
      <c r="G215" s="9">
        <v>113.42077910822474</v>
      </c>
      <c r="H215" s="9">
        <v>21.3236144295701</v>
      </c>
      <c r="I215" s="9">
        <v>152.12038557043013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9">
        <v>0</v>
      </c>
      <c r="AK215" s="9">
        <v>0</v>
      </c>
      <c r="AL215" s="9">
        <v>0</v>
      </c>
      <c r="AM215" s="9">
        <v>0</v>
      </c>
      <c r="AN215" s="9">
        <v>0</v>
      </c>
      <c r="AO215" s="9">
        <v>0</v>
      </c>
      <c r="AP215" s="9">
        <v>0</v>
      </c>
      <c r="AQ215" s="9">
        <v>0</v>
      </c>
      <c r="AR215" s="9">
        <v>0</v>
      </c>
      <c r="AS215" s="9">
        <v>0</v>
      </c>
      <c r="AT215" s="9">
        <v>0</v>
      </c>
      <c r="AU215" s="9">
        <v>0</v>
      </c>
      <c r="AV215" s="9">
        <v>0</v>
      </c>
      <c r="AW215" s="9">
        <v>0</v>
      </c>
      <c r="AX215" s="9">
        <v>0</v>
      </c>
      <c r="AY215" s="9">
        <v>0</v>
      </c>
      <c r="AZ215" s="9">
        <v>0</v>
      </c>
      <c r="BA215" s="9">
        <v>1</v>
      </c>
      <c r="BB215" s="9">
        <v>0</v>
      </c>
      <c r="BC215" s="9">
        <v>0</v>
      </c>
      <c r="BD215" s="9">
        <v>0</v>
      </c>
      <c r="BE215" s="9">
        <v>0</v>
      </c>
      <c r="BF215" s="9">
        <v>0</v>
      </c>
      <c r="BG215" s="9">
        <v>0</v>
      </c>
      <c r="BH215" s="9">
        <v>0</v>
      </c>
      <c r="BI215" s="9">
        <v>0</v>
      </c>
      <c r="BJ215" s="9">
        <v>0</v>
      </c>
    </row>
    <row r="216" spans="2:62" x14ac:dyDescent="0.25">
      <c r="B216" s="9">
        <v>83.780000000000058</v>
      </c>
      <c r="C216" s="9">
        <v>64.55</v>
      </c>
      <c r="D216" s="9">
        <v>-19.230000000000061</v>
      </c>
      <c r="E216" s="9">
        <f t="shared" si="3"/>
        <v>0.29790859798605829</v>
      </c>
      <c r="F216" s="9">
        <v>57.08122089177543</v>
      </c>
      <c r="G216" s="9">
        <v>110.47877910822469</v>
      </c>
      <c r="H216" s="9">
        <v>18.381614429570035</v>
      </c>
      <c r="I216" s="9">
        <v>149.17838557043007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  <c r="AJ216" s="9">
        <v>0</v>
      </c>
      <c r="AK216" s="9">
        <v>0</v>
      </c>
      <c r="AL216" s="9">
        <v>0</v>
      </c>
      <c r="AM216" s="9">
        <v>0</v>
      </c>
      <c r="AN216" s="9">
        <v>0</v>
      </c>
      <c r="AO216" s="9">
        <v>0</v>
      </c>
      <c r="AP216" s="9">
        <v>0</v>
      </c>
      <c r="AQ216" s="9">
        <v>0</v>
      </c>
      <c r="AR216" s="9">
        <v>0</v>
      </c>
      <c r="AS216" s="9">
        <v>0</v>
      </c>
      <c r="AT216" s="9">
        <v>0</v>
      </c>
      <c r="AU216" s="9">
        <v>0</v>
      </c>
      <c r="AV216" s="9">
        <v>0</v>
      </c>
      <c r="AW216" s="9">
        <v>0</v>
      </c>
      <c r="AX216" s="9">
        <v>0</v>
      </c>
      <c r="AY216" s="9">
        <v>0</v>
      </c>
      <c r="AZ216" s="9">
        <v>0</v>
      </c>
      <c r="BA216" s="9">
        <v>0</v>
      </c>
      <c r="BB216" s="9">
        <v>1</v>
      </c>
      <c r="BC216" s="9">
        <v>0</v>
      </c>
      <c r="BD216" s="9">
        <v>0</v>
      </c>
      <c r="BE216" s="9">
        <v>0</v>
      </c>
      <c r="BF216" s="9">
        <v>0</v>
      </c>
      <c r="BG216" s="9">
        <v>0</v>
      </c>
      <c r="BH216" s="9">
        <v>0</v>
      </c>
      <c r="BI216" s="9">
        <v>0</v>
      </c>
      <c r="BJ216" s="9">
        <v>0</v>
      </c>
    </row>
    <row r="217" spans="2:62" x14ac:dyDescent="0.25">
      <c r="B217" s="9">
        <v>84.601999999999975</v>
      </c>
      <c r="C217" s="9">
        <v>114.97</v>
      </c>
      <c r="D217" s="9">
        <v>30.368000000000023</v>
      </c>
      <c r="E217" s="9">
        <f t="shared" si="3"/>
        <v>0.26413847090545378</v>
      </c>
      <c r="F217" s="9">
        <v>57.903220891775334</v>
      </c>
      <c r="G217" s="9">
        <v>111.30077910822462</v>
      </c>
      <c r="H217" s="9">
        <v>19.203614429569939</v>
      </c>
      <c r="I217" s="9">
        <v>150.00038557043001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9">
        <v>0</v>
      </c>
      <c r="AK217" s="9">
        <v>0</v>
      </c>
      <c r="AL217" s="9">
        <v>0</v>
      </c>
      <c r="AM217" s="9">
        <v>0</v>
      </c>
      <c r="AN217" s="9">
        <v>0</v>
      </c>
      <c r="AO217" s="9">
        <v>0</v>
      </c>
      <c r="AP217" s="9">
        <v>0</v>
      </c>
      <c r="AQ217" s="9">
        <v>0</v>
      </c>
      <c r="AR217" s="9">
        <v>0</v>
      </c>
      <c r="AS217" s="9">
        <v>0</v>
      </c>
      <c r="AT217" s="9">
        <v>0</v>
      </c>
      <c r="AU217" s="9">
        <v>0</v>
      </c>
      <c r="AV217" s="9">
        <v>0</v>
      </c>
      <c r="AW217" s="9">
        <v>0</v>
      </c>
      <c r="AX217" s="9">
        <v>0</v>
      </c>
      <c r="AY217" s="9">
        <v>0</v>
      </c>
      <c r="AZ217" s="9">
        <v>0</v>
      </c>
      <c r="BA217" s="9">
        <v>0</v>
      </c>
      <c r="BB217" s="9">
        <v>0</v>
      </c>
      <c r="BC217" s="9">
        <v>1</v>
      </c>
      <c r="BD217" s="9">
        <v>0</v>
      </c>
      <c r="BE217" s="9">
        <v>0</v>
      </c>
      <c r="BF217" s="9">
        <v>0</v>
      </c>
      <c r="BG217" s="9">
        <v>0</v>
      </c>
      <c r="BH217" s="9">
        <v>0</v>
      </c>
      <c r="BI217" s="9">
        <v>0</v>
      </c>
      <c r="BJ217" s="9">
        <v>0</v>
      </c>
    </row>
    <row r="218" spans="2:62" x14ac:dyDescent="0.25">
      <c r="B218" s="9">
        <v>96.112000000000066</v>
      </c>
      <c r="C218" s="9">
        <v>64.099999999999994</v>
      </c>
      <c r="D218" s="9">
        <v>-32.012000000000072</v>
      </c>
      <c r="E218" s="9">
        <f t="shared" si="3"/>
        <v>0.49940717628705267</v>
      </c>
      <c r="F218" s="9">
        <v>69.413220891775438</v>
      </c>
      <c r="G218" s="9">
        <v>122.81077910822469</v>
      </c>
      <c r="H218" s="9">
        <v>30.713614429570029</v>
      </c>
      <c r="I218" s="9">
        <v>161.51038557043012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9">
        <v>0</v>
      </c>
      <c r="AK218" s="9">
        <v>0</v>
      </c>
      <c r="AL218" s="9">
        <v>0</v>
      </c>
      <c r="AM218" s="9">
        <v>0</v>
      </c>
      <c r="AN218" s="9">
        <v>0</v>
      </c>
      <c r="AO218" s="9">
        <v>0</v>
      </c>
      <c r="AP218" s="9">
        <v>0</v>
      </c>
      <c r="AQ218" s="9">
        <v>0</v>
      </c>
      <c r="AR218" s="9">
        <v>0</v>
      </c>
      <c r="AS218" s="9">
        <v>0</v>
      </c>
      <c r="AT218" s="9">
        <v>0</v>
      </c>
      <c r="AU218" s="9">
        <v>0</v>
      </c>
      <c r="AV218" s="9">
        <v>0</v>
      </c>
      <c r="AW218" s="9">
        <v>0</v>
      </c>
      <c r="AX218" s="9">
        <v>0</v>
      </c>
      <c r="AY218" s="9">
        <v>0</v>
      </c>
      <c r="AZ218" s="9">
        <v>0</v>
      </c>
      <c r="BA218" s="9">
        <v>0</v>
      </c>
      <c r="BB218" s="9">
        <v>0</v>
      </c>
      <c r="BC218" s="9">
        <v>0</v>
      </c>
      <c r="BD218" s="9">
        <v>1</v>
      </c>
      <c r="BE218" s="9">
        <v>0</v>
      </c>
      <c r="BF218" s="9">
        <v>0</v>
      </c>
      <c r="BG218" s="9">
        <v>0</v>
      </c>
      <c r="BH218" s="9">
        <v>0</v>
      </c>
      <c r="BI218" s="9">
        <v>0</v>
      </c>
      <c r="BJ218" s="9">
        <v>0</v>
      </c>
    </row>
    <row r="219" spans="2:62" x14ac:dyDescent="0.25">
      <c r="B219" s="9">
        <v>65.874000000000024</v>
      </c>
      <c r="C219" s="9">
        <v>77.97</v>
      </c>
      <c r="D219" s="9">
        <v>12.095999999999975</v>
      </c>
      <c r="E219" s="9">
        <f t="shared" si="3"/>
        <v>0.15513659099653682</v>
      </c>
      <c r="F219" s="9">
        <v>39.175220891775396</v>
      </c>
      <c r="G219" s="9">
        <v>92.572779108224651</v>
      </c>
      <c r="H219" s="9">
        <v>0.4756144295699869</v>
      </c>
      <c r="I219" s="9">
        <v>131.27238557043006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9">
        <v>0</v>
      </c>
      <c r="AK219" s="9">
        <v>0</v>
      </c>
      <c r="AL219" s="9">
        <v>0</v>
      </c>
      <c r="AM219" s="9">
        <v>0</v>
      </c>
      <c r="AN219" s="9">
        <v>0</v>
      </c>
      <c r="AO219" s="9">
        <v>0</v>
      </c>
      <c r="AP219" s="9">
        <v>0</v>
      </c>
      <c r="AQ219" s="9">
        <v>0</v>
      </c>
      <c r="AR219" s="9">
        <v>0</v>
      </c>
      <c r="AS219" s="9">
        <v>0</v>
      </c>
      <c r="AT219" s="9">
        <v>0</v>
      </c>
      <c r="AU219" s="9">
        <v>0</v>
      </c>
      <c r="AV219" s="9">
        <v>0</v>
      </c>
      <c r="AW219" s="9">
        <v>0</v>
      </c>
      <c r="AX219" s="9">
        <v>0</v>
      </c>
      <c r="AY219" s="9">
        <v>0</v>
      </c>
      <c r="AZ219" s="9">
        <v>0</v>
      </c>
      <c r="BA219" s="9">
        <v>0</v>
      </c>
      <c r="BB219" s="9">
        <v>0</v>
      </c>
      <c r="BC219" s="9">
        <v>0</v>
      </c>
      <c r="BD219" s="9">
        <v>0</v>
      </c>
      <c r="BE219" s="9">
        <v>1</v>
      </c>
      <c r="BF219" s="9">
        <v>0</v>
      </c>
      <c r="BG219" s="9">
        <v>0</v>
      </c>
      <c r="BH219" s="9">
        <v>0</v>
      </c>
      <c r="BI219" s="9">
        <v>0</v>
      </c>
      <c r="BJ219" s="9">
        <v>0</v>
      </c>
    </row>
    <row r="220" spans="2:62" x14ac:dyDescent="0.25">
      <c r="B220" s="9">
        <v>72.232000000000085</v>
      </c>
      <c r="C220" s="9">
        <v>80.19</v>
      </c>
      <c r="D220" s="9">
        <v>7.9579999999999131</v>
      </c>
      <c r="E220" s="9">
        <f t="shared" si="3"/>
        <v>9.9239306646712974E-2</v>
      </c>
      <c r="F220" s="9">
        <v>45.533220891775457</v>
      </c>
      <c r="G220" s="9">
        <v>98.930779108224712</v>
      </c>
      <c r="H220" s="9">
        <v>6.833614429570062</v>
      </c>
      <c r="I220" s="9">
        <v>137.63038557043012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>
        <v>0</v>
      </c>
      <c r="AH220" s="9">
        <v>0</v>
      </c>
      <c r="AI220" s="9">
        <v>0</v>
      </c>
      <c r="AJ220" s="9">
        <v>0</v>
      </c>
      <c r="AK220" s="9">
        <v>0</v>
      </c>
      <c r="AL220" s="9">
        <v>0</v>
      </c>
      <c r="AM220" s="9">
        <v>0</v>
      </c>
      <c r="AN220" s="9">
        <v>0</v>
      </c>
      <c r="AO220" s="9">
        <v>0</v>
      </c>
      <c r="AP220" s="9">
        <v>0</v>
      </c>
      <c r="AQ220" s="9">
        <v>0</v>
      </c>
      <c r="AR220" s="9">
        <v>0</v>
      </c>
      <c r="AS220" s="9">
        <v>0</v>
      </c>
      <c r="AT220" s="9">
        <v>0</v>
      </c>
      <c r="AU220" s="9">
        <v>0</v>
      </c>
      <c r="AV220" s="9">
        <v>0</v>
      </c>
      <c r="AW220" s="9">
        <v>0</v>
      </c>
      <c r="AX220" s="9">
        <v>0</v>
      </c>
      <c r="AY220" s="9">
        <v>0</v>
      </c>
      <c r="AZ220" s="9">
        <v>0</v>
      </c>
      <c r="BA220" s="9">
        <v>0</v>
      </c>
      <c r="BB220" s="9">
        <v>0</v>
      </c>
      <c r="BC220" s="9">
        <v>0</v>
      </c>
      <c r="BD220" s="9">
        <v>0</v>
      </c>
      <c r="BE220" s="9">
        <v>0</v>
      </c>
      <c r="BF220" s="9">
        <v>1</v>
      </c>
      <c r="BG220" s="9">
        <v>0</v>
      </c>
      <c r="BH220" s="9">
        <v>0</v>
      </c>
      <c r="BI220" s="9">
        <v>0</v>
      </c>
      <c r="BJ220" s="9">
        <v>0</v>
      </c>
    </row>
    <row r="221" spans="2:62" x14ac:dyDescent="0.25">
      <c r="B221" s="9">
        <v>76.534000000000034</v>
      </c>
      <c r="C221" s="9">
        <v>87.49</v>
      </c>
      <c r="D221" s="9">
        <v>10.95599999999996</v>
      </c>
      <c r="E221" s="9">
        <f t="shared" si="3"/>
        <v>0.12522574008458065</v>
      </c>
      <c r="F221" s="9">
        <v>49.835220891775407</v>
      </c>
      <c r="G221" s="9">
        <v>103.23277910822466</v>
      </c>
      <c r="H221" s="9">
        <v>11.135614429569998</v>
      </c>
      <c r="I221" s="9">
        <v>141.93238557043009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>
        <v>0</v>
      </c>
      <c r="AH221" s="9">
        <v>0</v>
      </c>
      <c r="AI221" s="9">
        <v>0</v>
      </c>
      <c r="AJ221" s="9">
        <v>0</v>
      </c>
      <c r="AK221" s="9">
        <v>0</v>
      </c>
      <c r="AL221" s="9">
        <v>0</v>
      </c>
      <c r="AM221" s="9">
        <v>0</v>
      </c>
      <c r="AN221" s="9">
        <v>0</v>
      </c>
      <c r="AO221" s="9">
        <v>0</v>
      </c>
      <c r="AP221" s="9">
        <v>0</v>
      </c>
      <c r="AQ221" s="9">
        <v>0</v>
      </c>
      <c r="AR221" s="9">
        <v>0</v>
      </c>
      <c r="AS221" s="9">
        <v>0</v>
      </c>
      <c r="AT221" s="9">
        <v>0</v>
      </c>
      <c r="AU221" s="9">
        <v>0</v>
      </c>
      <c r="AV221" s="9">
        <v>0</v>
      </c>
      <c r="AW221" s="9">
        <v>0</v>
      </c>
      <c r="AX221" s="9">
        <v>0</v>
      </c>
      <c r="AY221" s="9">
        <v>0</v>
      </c>
      <c r="AZ221" s="9">
        <v>0</v>
      </c>
      <c r="BA221" s="9">
        <v>0</v>
      </c>
      <c r="BB221" s="9">
        <v>0</v>
      </c>
      <c r="BC221" s="9">
        <v>0</v>
      </c>
      <c r="BD221" s="9">
        <v>0</v>
      </c>
      <c r="BE221" s="9">
        <v>0</v>
      </c>
      <c r="BF221" s="9">
        <v>0</v>
      </c>
      <c r="BG221" s="9">
        <v>1</v>
      </c>
      <c r="BH221" s="9">
        <v>0</v>
      </c>
      <c r="BI221" s="9">
        <v>0</v>
      </c>
      <c r="BJ221" s="9">
        <v>0</v>
      </c>
    </row>
    <row r="222" spans="2:62" x14ac:dyDescent="0.25">
      <c r="B222" s="9">
        <v>65.100000000000051</v>
      </c>
      <c r="C222" s="9">
        <v>79.319999999999993</v>
      </c>
      <c r="D222" s="9">
        <v>14.219999999999942</v>
      </c>
      <c r="E222" s="9">
        <f t="shared" si="3"/>
        <v>0.17927382753403862</v>
      </c>
      <c r="F222" s="9">
        <v>38.401220891775424</v>
      </c>
      <c r="G222" s="9">
        <v>91.798779108224679</v>
      </c>
      <c r="H222" s="9">
        <v>-0.29838557042997138</v>
      </c>
      <c r="I222" s="9">
        <v>130.49838557043006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9">
        <v>0</v>
      </c>
      <c r="AK222" s="9">
        <v>0</v>
      </c>
      <c r="AL222" s="9">
        <v>0</v>
      </c>
      <c r="AM222" s="9">
        <v>0</v>
      </c>
      <c r="AN222" s="9">
        <v>0</v>
      </c>
      <c r="AO222" s="9">
        <v>0</v>
      </c>
      <c r="AP222" s="9">
        <v>0</v>
      </c>
      <c r="AQ222" s="9">
        <v>0</v>
      </c>
      <c r="AR222" s="9">
        <v>0</v>
      </c>
      <c r="AS222" s="9">
        <v>0</v>
      </c>
      <c r="AT222" s="9">
        <v>0</v>
      </c>
      <c r="AU222" s="9">
        <v>0</v>
      </c>
      <c r="AV222" s="9">
        <v>0</v>
      </c>
      <c r="AW222" s="9">
        <v>0</v>
      </c>
      <c r="AX222" s="9">
        <v>0</v>
      </c>
      <c r="AY222" s="9">
        <v>0</v>
      </c>
      <c r="AZ222" s="9">
        <v>0</v>
      </c>
      <c r="BA222" s="9">
        <v>0</v>
      </c>
      <c r="BB222" s="9">
        <v>0</v>
      </c>
      <c r="BC222" s="9">
        <v>0</v>
      </c>
      <c r="BD222" s="9">
        <v>0</v>
      </c>
      <c r="BE222" s="9">
        <v>0</v>
      </c>
      <c r="BF222" s="9">
        <v>0</v>
      </c>
      <c r="BG222" s="9">
        <v>0</v>
      </c>
      <c r="BH222" s="9">
        <v>1</v>
      </c>
      <c r="BI222" s="9">
        <v>0</v>
      </c>
      <c r="BJ222" s="9">
        <v>0</v>
      </c>
    </row>
    <row r="223" spans="2:62" x14ac:dyDescent="0.25">
      <c r="B223" s="9">
        <v>84.734000000000052</v>
      </c>
      <c r="C223" s="9">
        <v>92.36</v>
      </c>
      <c r="D223" s="9">
        <v>7.6259999999999479</v>
      </c>
      <c r="E223" s="9">
        <f t="shared" si="3"/>
        <v>8.2568211346902856E-2</v>
      </c>
      <c r="F223" s="9">
        <v>58.035220891775431</v>
      </c>
      <c r="G223" s="9">
        <v>111.43277910822468</v>
      </c>
      <c r="H223" s="9">
        <v>19.335614429570029</v>
      </c>
      <c r="I223" s="9">
        <v>150.13238557043007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  <c r="AJ223" s="9">
        <v>0</v>
      </c>
      <c r="AK223" s="9">
        <v>0</v>
      </c>
      <c r="AL223" s="9">
        <v>0</v>
      </c>
      <c r="AM223" s="9">
        <v>0</v>
      </c>
      <c r="AN223" s="9">
        <v>0</v>
      </c>
      <c r="AO223" s="9">
        <v>0</v>
      </c>
      <c r="AP223" s="9">
        <v>0</v>
      </c>
      <c r="AQ223" s="9">
        <v>0</v>
      </c>
      <c r="AR223" s="9">
        <v>0</v>
      </c>
      <c r="AS223" s="9">
        <v>0</v>
      </c>
      <c r="AT223" s="9">
        <v>0</v>
      </c>
      <c r="AU223" s="9">
        <v>0</v>
      </c>
      <c r="AV223" s="9">
        <v>0</v>
      </c>
      <c r="AW223" s="9">
        <v>0</v>
      </c>
      <c r="AX223" s="9">
        <v>0</v>
      </c>
      <c r="AY223" s="9">
        <v>0</v>
      </c>
      <c r="AZ223" s="9">
        <v>0</v>
      </c>
      <c r="BA223" s="9">
        <v>0</v>
      </c>
      <c r="BB223" s="9">
        <v>0</v>
      </c>
      <c r="BC223" s="9">
        <v>0</v>
      </c>
      <c r="BD223" s="9">
        <v>0</v>
      </c>
      <c r="BE223" s="9">
        <v>0</v>
      </c>
      <c r="BF223" s="9">
        <v>0</v>
      </c>
      <c r="BG223" s="9">
        <v>0</v>
      </c>
      <c r="BH223" s="9">
        <v>0</v>
      </c>
      <c r="BI223" s="9">
        <v>1</v>
      </c>
      <c r="BJ223" s="9">
        <v>0</v>
      </c>
    </row>
    <row r="224" spans="2:62" x14ac:dyDescent="0.25">
      <c r="B224" s="9">
        <v>91.052000000000049</v>
      </c>
      <c r="C224" s="9">
        <v>82.94</v>
      </c>
      <c r="D224" s="9">
        <v>-8.1120000000000516</v>
      </c>
      <c r="E224" s="9">
        <f t="shared" si="3"/>
        <v>9.7805642633229467E-2</v>
      </c>
      <c r="F224" s="9">
        <v>64.353220891775422</v>
      </c>
      <c r="G224" s="9">
        <v>117.75077910822468</v>
      </c>
      <c r="H224" s="9">
        <v>25.653614429570027</v>
      </c>
      <c r="I224" s="9">
        <v>156.45038557043006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  <c r="AJ224" s="9">
        <v>0</v>
      </c>
      <c r="AK224" s="9">
        <v>0</v>
      </c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9">
        <v>0</v>
      </c>
      <c r="AR224" s="9">
        <v>0</v>
      </c>
      <c r="AS224" s="9">
        <v>0</v>
      </c>
      <c r="AT224" s="9">
        <v>0</v>
      </c>
      <c r="AU224" s="9">
        <v>0</v>
      </c>
      <c r="AV224" s="9">
        <v>0</v>
      </c>
      <c r="AW224" s="9">
        <v>0</v>
      </c>
      <c r="AX224" s="9">
        <v>0</v>
      </c>
      <c r="AY224" s="9">
        <v>0</v>
      </c>
      <c r="AZ224" s="9">
        <v>0</v>
      </c>
      <c r="BA224" s="9">
        <v>0</v>
      </c>
      <c r="BB224" s="9">
        <v>0</v>
      </c>
      <c r="BC224" s="9">
        <v>0</v>
      </c>
      <c r="BD224" s="9">
        <v>0</v>
      </c>
      <c r="BE224" s="9">
        <v>0</v>
      </c>
      <c r="BF224" s="9">
        <v>0</v>
      </c>
      <c r="BG224" s="9">
        <v>0</v>
      </c>
      <c r="BH224" s="9">
        <v>0</v>
      </c>
      <c r="BI224" s="9">
        <v>0</v>
      </c>
      <c r="BJ224" s="9">
        <v>1</v>
      </c>
    </row>
    <row r="225" spans="2:62" x14ac:dyDescent="0.25">
      <c r="B225" s="9">
        <v>88.182000000000443</v>
      </c>
      <c r="C225" s="9">
        <v>135.07</v>
      </c>
      <c r="D225" s="9">
        <v>46.88799999999955</v>
      </c>
      <c r="E225" s="9">
        <f t="shared" si="3"/>
        <v>0.34713852076700641</v>
      </c>
      <c r="F225" s="9">
        <v>61.4832208917759</v>
      </c>
      <c r="G225" s="9">
        <v>114.88077910822498</v>
      </c>
      <c r="H225" s="9">
        <v>22.783614429570449</v>
      </c>
      <c r="I225" s="9">
        <v>153.58038557043045</v>
      </c>
      <c r="K225" s="9">
        <v>1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>
        <v>0</v>
      </c>
      <c r="AH225" s="9">
        <v>0</v>
      </c>
      <c r="AI225" s="9">
        <v>0</v>
      </c>
      <c r="AJ225" s="9">
        <v>0</v>
      </c>
      <c r="AK225" s="9">
        <v>0</v>
      </c>
      <c r="AL225" s="9">
        <v>0</v>
      </c>
      <c r="AM225" s="9">
        <v>0</v>
      </c>
      <c r="AN225" s="9">
        <v>0</v>
      </c>
      <c r="AO225" s="9">
        <v>0</v>
      </c>
      <c r="AP225" s="9">
        <v>0</v>
      </c>
      <c r="AQ225" s="9">
        <v>0</v>
      </c>
      <c r="AR225" s="9">
        <v>0</v>
      </c>
      <c r="AS225" s="9">
        <v>0</v>
      </c>
      <c r="AT225" s="9">
        <v>0</v>
      </c>
      <c r="AU225" s="9">
        <v>0</v>
      </c>
      <c r="AV225" s="9">
        <v>0</v>
      </c>
      <c r="AW225" s="9">
        <v>0</v>
      </c>
      <c r="AX225" s="9">
        <v>0</v>
      </c>
      <c r="AY225" s="9">
        <v>0</v>
      </c>
      <c r="AZ225" s="9">
        <v>0</v>
      </c>
      <c r="BA225" s="9">
        <v>0</v>
      </c>
      <c r="BB225" s="9">
        <v>0</v>
      </c>
      <c r="BC225" s="9">
        <v>0</v>
      </c>
      <c r="BD225" s="9">
        <v>0</v>
      </c>
      <c r="BE225" s="9">
        <v>0</v>
      </c>
      <c r="BF225" s="9">
        <v>0</v>
      </c>
      <c r="BG225" s="9">
        <v>0</v>
      </c>
      <c r="BH225" s="9">
        <v>0</v>
      </c>
      <c r="BI225" s="9">
        <v>0</v>
      </c>
      <c r="BJ225" s="9">
        <v>0</v>
      </c>
    </row>
    <row r="226" spans="2:62" x14ac:dyDescent="0.25">
      <c r="B226" s="9">
        <v>75.294000000000153</v>
      </c>
      <c r="C226" s="9">
        <v>103.83</v>
      </c>
      <c r="D226" s="9">
        <v>28.535999999999845</v>
      </c>
      <c r="E226" s="9">
        <f t="shared" si="3"/>
        <v>0.27483386304536112</v>
      </c>
      <c r="F226" s="9">
        <v>48.595220891775568</v>
      </c>
      <c r="G226" s="9">
        <v>101.99277910822474</v>
      </c>
      <c r="H226" s="9">
        <v>9.8956144295701449</v>
      </c>
      <c r="I226" s="9">
        <v>140.69238557043016</v>
      </c>
      <c r="K226" s="9">
        <v>0</v>
      </c>
      <c r="L226" s="9">
        <v>1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>
        <v>0</v>
      </c>
      <c r="AH226" s="9">
        <v>0</v>
      </c>
      <c r="AI226" s="9">
        <v>0</v>
      </c>
      <c r="AJ226" s="9">
        <v>0</v>
      </c>
      <c r="AK226" s="9">
        <v>0</v>
      </c>
      <c r="AL226" s="9">
        <v>0</v>
      </c>
      <c r="AM226" s="9">
        <v>0</v>
      </c>
      <c r="AN226" s="9">
        <v>0</v>
      </c>
      <c r="AO226" s="9">
        <v>0</v>
      </c>
      <c r="AP226" s="9">
        <v>0</v>
      </c>
      <c r="AQ226" s="9">
        <v>0</v>
      </c>
      <c r="AR226" s="9">
        <v>0</v>
      </c>
      <c r="AS226" s="9">
        <v>0</v>
      </c>
      <c r="AT226" s="9">
        <v>0</v>
      </c>
      <c r="AU226" s="9">
        <v>0</v>
      </c>
      <c r="AV226" s="9">
        <v>0</v>
      </c>
      <c r="AW226" s="9">
        <v>0</v>
      </c>
      <c r="AX226" s="9">
        <v>0</v>
      </c>
      <c r="AY226" s="9">
        <v>0</v>
      </c>
      <c r="AZ226" s="9">
        <v>0</v>
      </c>
      <c r="BA226" s="9">
        <v>0</v>
      </c>
      <c r="BB226" s="9">
        <v>0</v>
      </c>
      <c r="BC226" s="9">
        <v>0</v>
      </c>
      <c r="BD226" s="9">
        <v>0</v>
      </c>
      <c r="BE226" s="9">
        <v>0</v>
      </c>
      <c r="BF226" s="9">
        <v>0</v>
      </c>
      <c r="BG226" s="9">
        <v>0</v>
      </c>
      <c r="BH226" s="9">
        <v>0</v>
      </c>
      <c r="BI226" s="9">
        <v>0</v>
      </c>
      <c r="BJ226" s="9">
        <v>0</v>
      </c>
    </row>
    <row r="227" spans="2:62" x14ac:dyDescent="0.25">
      <c r="B227" s="9">
        <v>68.858000000000104</v>
      </c>
      <c r="C227" s="9">
        <v>69.069999999999993</v>
      </c>
      <c r="D227" s="9">
        <v>0.21199999999988961</v>
      </c>
      <c r="E227" s="9">
        <f t="shared" si="3"/>
        <v>3.0693499348471063E-3</v>
      </c>
      <c r="F227" s="9">
        <v>42.159220891775533</v>
      </c>
      <c r="G227" s="9">
        <v>95.556779108224674</v>
      </c>
      <c r="H227" s="9">
        <v>3.4596144295700952</v>
      </c>
      <c r="I227" s="9">
        <v>134.2563855704301</v>
      </c>
      <c r="K227" s="9">
        <v>0</v>
      </c>
      <c r="L227" s="9">
        <v>0</v>
      </c>
      <c r="M227" s="9">
        <v>1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>
        <v>0</v>
      </c>
      <c r="AH227" s="9">
        <v>0</v>
      </c>
      <c r="AI227" s="9">
        <v>0</v>
      </c>
      <c r="AJ227" s="9">
        <v>0</v>
      </c>
      <c r="AK227" s="9">
        <v>0</v>
      </c>
      <c r="AL227" s="9">
        <v>0</v>
      </c>
      <c r="AM227" s="9">
        <v>0</v>
      </c>
      <c r="AN227" s="9">
        <v>0</v>
      </c>
      <c r="AO227" s="9">
        <v>0</v>
      </c>
      <c r="AP227" s="9">
        <v>0</v>
      </c>
      <c r="AQ227" s="9">
        <v>0</v>
      </c>
      <c r="AR227" s="9">
        <v>0</v>
      </c>
      <c r="AS227" s="9">
        <v>0</v>
      </c>
      <c r="AT227" s="9">
        <v>0</v>
      </c>
      <c r="AU227" s="9">
        <v>0</v>
      </c>
      <c r="AV227" s="9">
        <v>0</v>
      </c>
      <c r="AW227" s="9">
        <v>0</v>
      </c>
      <c r="AX227" s="9">
        <v>0</v>
      </c>
      <c r="AY227" s="9">
        <v>0</v>
      </c>
      <c r="AZ227" s="9">
        <v>0</v>
      </c>
      <c r="BA227" s="9">
        <v>0</v>
      </c>
      <c r="BB227" s="9">
        <v>0</v>
      </c>
      <c r="BC227" s="9">
        <v>0</v>
      </c>
      <c r="BD227" s="9">
        <v>0</v>
      </c>
      <c r="BE227" s="9">
        <v>0</v>
      </c>
      <c r="BF227" s="9">
        <v>0</v>
      </c>
      <c r="BG227" s="9">
        <v>0</v>
      </c>
      <c r="BH227" s="9">
        <v>0</v>
      </c>
      <c r="BI227" s="9">
        <v>0</v>
      </c>
      <c r="BJ227" s="9">
        <v>0</v>
      </c>
    </row>
    <row r="228" spans="2:62" x14ac:dyDescent="0.25">
      <c r="B228" s="9">
        <v>77.603999999999928</v>
      </c>
      <c r="C228" s="9">
        <v>119.59</v>
      </c>
      <c r="D228" s="9">
        <v>41.986000000000075</v>
      </c>
      <c r="E228" s="9">
        <f t="shared" si="3"/>
        <v>0.35108286646040698</v>
      </c>
      <c r="F228" s="9">
        <v>50.905220891775251</v>
      </c>
      <c r="G228" s="9">
        <v>104.3027791082246</v>
      </c>
      <c r="H228" s="9">
        <v>12.205614429569877</v>
      </c>
      <c r="I228" s="9">
        <v>143.00238557042996</v>
      </c>
      <c r="K228" s="9">
        <v>0</v>
      </c>
      <c r="L228" s="9">
        <v>0</v>
      </c>
      <c r="M228" s="9">
        <v>0</v>
      </c>
      <c r="N228" s="9">
        <v>1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>
        <v>0</v>
      </c>
      <c r="AH228" s="9">
        <v>0</v>
      </c>
      <c r="AI228" s="9">
        <v>0</v>
      </c>
      <c r="AJ228" s="9">
        <v>0</v>
      </c>
      <c r="AK228" s="9">
        <v>0</v>
      </c>
      <c r="AL228" s="9">
        <v>0</v>
      </c>
      <c r="AM228" s="9">
        <v>0</v>
      </c>
      <c r="AN228" s="9">
        <v>0</v>
      </c>
      <c r="AO228" s="9">
        <v>0</v>
      </c>
      <c r="AP228" s="9">
        <v>0</v>
      </c>
      <c r="AQ228" s="9">
        <v>0</v>
      </c>
      <c r="AR228" s="9">
        <v>0</v>
      </c>
      <c r="AS228" s="9">
        <v>0</v>
      </c>
      <c r="AT228" s="9">
        <v>0</v>
      </c>
      <c r="AU228" s="9">
        <v>0</v>
      </c>
      <c r="AV228" s="9">
        <v>0</v>
      </c>
      <c r="AW228" s="9">
        <v>0</v>
      </c>
      <c r="AX228" s="9">
        <v>0</v>
      </c>
      <c r="AY228" s="9">
        <v>0</v>
      </c>
      <c r="AZ228" s="9">
        <v>0</v>
      </c>
      <c r="BA228" s="9">
        <v>0</v>
      </c>
      <c r="BB228" s="9">
        <v>0</v>
      </c>
      <c r="BC228" s="9">
        <v>0</v>
      </c>
      <c r="BD228" s="9">
        <v>0</v>
      </c>
      <c r="BE228" s="9">
        <v>0</v>
      </c>
      <c r="BF228" s="9">
        <v>0</v>
      </c>
      <c r="BG228" s="9">
        <v>0</v>
      </c>
      <c r="BH228" s="9">
        <v>0</v>
      </c>
      <c r="BI228" s="9">
        <v>0</v>
      </c>
      <c r="BJ228" s="9">
        <v>0</v>
      </c>
    </row>
    <row r="229" spans="2:62" x14ac:dyDescent="0.25">
      <c r="B229" s="9">
        <v>67.977999999999852</v>
      </c>
      <c r="C229" s="9">
        <v>65.510000000000005</v>
      </c>
      <c r="D229" s="9">
        <v>-2.4679999999998472</v>
      </c>
      <c r="E229" s="9">
        <f t="shared" si="3"/>
        <v>3.7673637612575896E-2</v>
      </c>
      <c r="F229" s="9">
        <v>41.279220891775246</v>
      </c>
      <c r="G229" s="9">
        <v>94.676779108224451</v>
      </c>
      <c r="H229" s="9">
        <v>2.5796144295698298</v>
      </c>
      <c r="I229" s="9">
        <v>133.37638557042987</v>
      </c>
      <c r="K229" s="9">
        <v>0</v>
      </c>
      <c r="L229" s="9">
        <v>0</v>
      </c>
      <c r="M229" s="9">
        <v>0</v>
      </c>
      <c r="N229" s="9">
        <v>0</v>
      </c>
      <c r="O229" s="9">
        <v>1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>
        <v>0</v>
      </c>
      <c r="AH229" s="9">
        <v>0</v>
      </c>
      <c r="AI229" s="9">
        <v>0</v>
      </c>
      <c r="AJ229" s="9">
        <v>0</v>
      </c>
      <c r="AK229" s="9">
        <v>0</v>
      </c>
      <c r="AL229" s="9">
        <v>0</v>
      </c>
      <c r="AM229" s="9">
        <v>0</v>
      </c>
      <c r="AN229" s="9">
        <v>0</v>
      </c>
      <c r="AO229" s="9">
        <v>0</v>
      </c>
      <c r="AP229" s="9">
        <v>0</v>
      </c>
      <c r="AQ229" s="9">
        <v>0</v>
      </c>
      <c r="AR229" s="9">
        <v>0</v>
      </c>
      <c r="AS229" s="9">
        <v>0</v>
      </c>
      <c r="AT229" s="9">
        <v>0</v>
      </c>
      <c r="AU229" s="9">
        <v>0</v>
      </c>
      <c r="AV229" s="9">
        <v>0</v>
      </c>
      <c r="AW229" s="9">
        <v>0</v>
      </c>
      <c r="AX229" s="9">
        <v>0</v>
      </c>
      <c r="AY229" s="9">
        <v>0</v>
      </c>
      <c r="AZ229" s="9">
        <v>0</v>
      </c>
      <c r="BA229" s="9">
        <v>0</v>
      </c>
      <c r="BB229" s="9">
        <v>0</v>
      </c>
      <c r="BC229" s="9">
        <v>0</v>
      </c>
      <c r="BD229" s="9">
        <v>0</v>
      </c>
      <c r="BE229" s="9">
        <v>0</v>
      </c>
      <c r="BF229" s="9">
        <v>0</v>
      </c>
      <c r="BG229" s="9">
        <v>0</v>
      </c>
      <c r="BH229" s="9">
        <v>0</v>
      </c>
      <c r="BI229" s="9">
        <v>0</v>
      </c>
      <c r="BJ229" s="9">
        <v>0</v>
      </c>
    </row>
    <row r="230" spans="2:62" x14ac:dyDescent="0.25">
      <c r="B230" s="9">
        <v>69.727999999999639</v>
      </c>
      <c r="C230" s="9">
        <v>63.99</v>
      </c>
      <c r="D230" s="9">
        <v>-5.7379999999996372</v>
      </c>
      <c r="E230" s="9">
        <f t="shared" si="3"/>
        <v>8.9670260978272187E-2</v>
      </c>
      <c r="F230" s="9">
        <v>43.029220891774969</v>
      </c>
      <c r="G230" s="9">
        <v>96.426779108224309</v>
      </c>
      <c r="H230" s="9">
        <v>4.3296144295695882</v>
      </c>
      <c r="I230" s="9">
        <v>135.1263855704297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1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>
        <v>0</v>
      </c>
      <c r="AH230" s="9">
        <v>0</v>
      </c>
      <c r="AI230" s="9">
        <v>0</v>
      </c>
      <c r="AJ230" s="9">
        <v>0</v>
      </c>
      <c r="AK230" s="9">
        <v>0</v>
      </c>
      <c r="AL230" s="9">
        <v>0</v>
      </c>
      <c r="AM230" s="9">
        <v>0</v>
      </c>
      <c r="AN230" s="9">
        <v>0</v>
      </c>
      <c r="AO230" s="9">
        <v>0</v>
      </c>
      <c r="AP230" s="9">
        <v>0</v>
      </c>
      <c r="AQ230" s="9">
        <v>0</v>
      </c>
      <c r="AR230" s="9">
        <v>0</v>
      </c>
      <c r="AS230" s="9">
        <v>0</v>
      </c>
      <c r="AT230" s="9">
        <v>0</v>
      </c>
      <c r="AU230" s="9">
        <v>0</v>
      </c>
      <c r="AV230" s="9">
        <v>0</v>
      </c>
      <c r="AW230" s="9">
        <v>0</v>
      </c>
      <c r="AX230" s="9">
        <v>0</v>
      </c>
      <c r="AY230" s="9">
        <v>0</v>
      </c>
      <c r="AZ230" s="9">
        <v>0</v>
      </c>
      <c r="BA230" s="9">
        <v>0</v>
      </c>
      <c r="BB230" s="9">
        <v>0</v>
      </c>
      <c r="BC230" s="9">
        <v>0</v>
      </c>
      <c r="BD230" s="9">
        <v>0</v>
      </c>
      <c r="BE230" s="9">
        <v>0</v>
      </c>
      <c r="BF230" s="9">
        <v>0</v>
      </c>
      <c r="BG230" s="9">
        <v>0</v>
      </c>
      <c r="BH230" s="9">
        <v>0</v>
      </c>
      <c r="BI230" s="9">
        <v>0</v>
      </c>
      <c r="BJ230" s="9">
        <v>0</v>
      </c>
    </row>
    <row r="231" spans="2:62" x14ac:dyDescent="0.25">
      <c r="B231" s="9">
        <v>70.77600000000038</v>
      </c>
      <c r="C231" s="9">
        <v>50.03</v>
      </c>
      <c r="D231" s="9">
        <v>-20.746000000000379</v>
      </c>
      <c r="E231" s="9">
        <f t="shared" si="3"/>
        <v>0.41467119728163859</v>
      </c>
      <c r="F231" s="9">
        <v>44.077220891775752</v>
      </c>
      <c r="G231" s="9">
        <v>97.474779108225007</v>
      </c>
      <c r="H231" s="9">
        <v>5.3776144295703432</v>
      </c>
      <c r="I231" s="9">
        <v>136.17438557043042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1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>
        <v>0</v>
      </c>
      <c r="AH231" s="9">
        <v>0</v>
      </c>
      <c r="AI231" s="9">
        <v>0</v>
      </c>
      <c r="AJ231" s="9">
        <v>0</v>
      </c>
      <c r="AK231" s="9">
        <v>0</v>
      </c>
      <c r="AL231" s="9">
        <v>0</v>
      </c>
      <c r="AM231" s="9">
        <v>0</v>
      </c>
      <c r="AN231" s="9">
        <v>0</v>
      </c>
      <c r="AO231" s="9">
        <v>0</v>
      </c>
      <c r="AP231" s="9">
        <v>0</v>
      </c>
      <c r="AQ231" s="9">
        <v>0</v>
      </c>
      <c r="AR231" s="9">
        <v>0</v>
      </c>
      <c r="AS231" s="9">
        <v>0</v>
      </c>
      <c r="AT231" s="9">
        <v>0</v>
      </c>
      <c r="AU231" s="9">
        <v>0</v>
      </c>
      <c r="AV231" s="9">
        <v>0</v>
      </c>
      <c r="AW231" s="9">
        <v>0</v>
      </c>
      <c r="AX231" s="9">
        <v>0</v>
      </c>
      <c r="AY231" s="9">
        <v>0</v>
      </c>
      <c r="AZ231" s="9">
        <v>0</v>
      </c>
      <c r="BA231" s="9">
        <v>0</v>
      </c>
      <c r="BB231" s="9">
        <v>0</v>
      </c>
      <c r="BC231" s="9">
        <v>0</v>
      </c>
      <c r="BD231" s="9">
        <v>0</v>
      </c>
      <c r="BE231" s="9">
        <v>0</v>
      </c>
      <c r="BF231" s="9">
        <v>0</v>
      </c>
      <c r="BG231" s="9">
        <v>0</v>
      </c>
      <c r="BH231" s="9">
        <v>0</v>
      </c>
      <c r="BI231" s="9">
        <v>0</v>
      </c>
      <c r="BJ231" s="9">
        <v>0</v>
      </c>
    </row>
    <row r="232" spans="2:62" x14ac:dyDescent="0.25">
      <c r="B232" s="9">
        <v>78.601999999999677</v>
      </c>
      <c r="C232" s="9">
        <v>82.86</v>
      </c>
      <c r="D232" s="9">
        <v>4.2580000000003224</v>
      </c>
      <c r="E232" s="9">
        <f t="shared" si="3"/>
        <v>5.1387883176446082E-2</v>
      </c>
      <c r="F232" s="9">
        <v>51.903220891775007</v>
      </c>
      <c r="G232" s="9">
        <v>105.30077910822435</v>
      </c>
      <c r="H232" s="9">
        <v>13.203614429569626</v>
      </c>
      <c r="I232" s="9">
        <v>144.00038557042973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1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>
        <v>0</v>
      </c>
      <c r="AH232" s="9">
        <v>0</v>
      </c>
      <c r="AI232" s="9">
        <v>0</v>
      </c>
      <c r="AJ232" s="9">
        <v>0</v>
      </c>
      <c r="AK232" s="9">
        <v>0</v>
      </c>
      <c r="AL232" s="9">
        <v>0</v>
      </c>
      <c r="AM232" s="9">
        <v>0</v>
      </c>
      <c r="AN232" s="9">
        <v>0</v>
      </c>
      <c r="AO232" s="9">
        <v>0</v>
      </c>
      <c r="AP232" s="9">
        <v>0</v>
      </c>
      <c r="AQ232" s="9">
        <v>0</v>
      </c>
      <c r="AR232" s="9">
        <v>0</v>
      </c>
      <c r="AS232" s="9">
        <v>0</v>
      </c>
      <c r="AT232" s="9">
        <v>0</v>
      </c>
      <c r="AU232" s="9">
        <v>0</v>
      </c>
      <c r="AV232" s="9">
        <v>0</v>
      </c>
      <c r="AW232" s="9">
        <v>0</v>
      </c>
      <c r="AX232" s="9">
        <v>0</v>
      </c>
      <c r="AY232" s="9">
        <v>0</v>
      </c>
      <c r="AZ232" s="9">
        <v>0</v>
      </c>
      <c r="BA232" s="9">
        <v>0</v>
      </c>
      <c r="BB232" s="9">
        <v>0</v>
      </c>
      <c r="BC232" s="9">
        <v>0</v>
      </c>
      <c r="BD232" s="9">
        <v>0</v>
      </c>
      <c r="BE232" s="9">
        <v>0</v>
      </c>
      <c r="BF232" s="9">
        <v>0</v>
      </c>
      <c r="BG232" s="9">
        <v>0</v>
      </c>
      <c r="BH232" s="9">
        <v>0</v>
      </c>
      <c r="BI232" s="9">
        <v>0</v>
      </c>
      <c r="BJ232" s="9">
        <v>0</v>
      </c>
    </row>
    <row r="233" spans="2:62" x14ac:dyDescent="0.25">
      <c r="B233" s="9">
        <v>101.82000000000015</v>
      </c>
      <c r="C233" s="9">
        <v>82.4</v>
      </c>
      <c r="D233" s="9">
        <v>-19.420000000000144</v>
      </c>
      <c r="E233" s="9">
        <f t="shared" si="3"/>
        <v>0.23567961165048718</v>
      </c>
      <c r="F233" s="9">
        <v>75.121220891775579</v>
      </c>
      <c r="G233" s="9">
        <v>128.51877910822472</v>
      </c>
      <c r="H233" s="9">
        <v>36.421614429570141</v>
      </c>
      <c r="I233" s="9">
        <v>167.21838557043014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1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9">
        <v>0</v>
      </c>
      <c r="AK233" s="9">
        <v>0</v>
      </c>
      <c r="AL233" s="9">
        <v>0</v>
      </c>
      <c r="AM233" s="9">
        <v>0</v>
      </c>
      <c r="AN233" s="9">
        <v>0</v>
      </c>
      <c r="AO233" s="9">
        <v>0</v>
      </c>
      <c r="AP233" s="9">
        <v>0</v>
      </c>
      <c r="AQ233" s="9">
        <v>0</v>
      </c>
      <c r="AR233" s="9">
        <v>0</v>
      </c>
      <c r="AS233" s="9">
        <v>0</v>
      </c>
      <c r="AT233" s="9">
        <v>0</v>
      </c>
      <c r="AU233" s="9">
        <v>0</v>
      </c>
      <c r="AV233" s="9">
        <v>0</v>
      </c>
      <c r="AW233" s="9">
        <v>0</v>
      </c>
      <c r="AX233" s="9">
        <v>0</v>
      </c>
      <c r="AY233" s="9">
        <v>0</v>
      </c>
      <c r="AZ233" s="9">
        <v>0</v>
      </c>
      <c r="BA233" s="9">
        <v>0</v>
      </c>
      <c r="BB233" s="9">
        <v>0</v>
      </c>
      <c r="BC233" s="9">
        <v>0</v>
      </c>
      <c r="BD233" s="9">
        <v>0</v>
      </c>
      <c r="BE233" s="9">
        <v>0</v>
      </c>
      <c r="BF233" s="9">
        <v>0</v>
      </c>
      <c r="BG233" s="9">
        <v>0</v>
      </c>
      <c r="BH233" s="9">
        <v>0</v>
      </c>
      <c r="BI233" s="9">
        <v>0</v>
      </c>
      <c r="BJ233" s="9">
        <v>0</v>
      </c>
    </row>
    <row r="234" spans="2:62" x14ac:dyDescent="0.25">
      <c r="B234" s="9">
        <v>66.56600000000013</v>
      </c>
      <c r="C234" s="9">
        <v>47.26</v>
      </c>
      <c r="D234" s="9">
        <v>-19.306000000000132</v>
      </c>
      <c r="E234" s="9">
        <f t="shared" si="3"/>
        <v>0.40850613626745946</v>
      </c>
      <c r="F234" s="9">
        <v>39.867220891775474</v>
      </c>
      <c r="G234" s="9">
        <v>93.264779108224786</v>
      </c>
      <c r="H234" s="9">
        <v>1.1676144295700936</v>
      </c>
      <c r="I234" s="9">
        <v>131.96438557043018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1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>
        <v>0</v>
      </c>
      <c r="AH234" s="9">
        <v>0</v>
      </c>
      <c r="AI234" s="9">
        <v>0</v>
      </c>
      <c r="AJ234" s="9">
        <v>0</v>
      </c>
      <c r="AK234" s="9">
        <v>0</v>
      </c>
      <c r="AL234" s="9">
        <v>0</v>
      </c>
      <c r="AM234" s="9">
        <v>0</v>
      </c>
      <c r="AN234" s="9">
        <v>0</v>
      </c>
      <c r="AO234" s="9">
        <v>0</v>
      </c>
      <c r="AP234" s="9">
        <v>0</v>
      </c>
      <c r="AQ234" s="9">
        <v>0</v>
      </c>
      <c r="AR234" s="9">
        <v>0</v>
      </c>
      <c r="AS234" s="9">
        <v>0</v>
      </c>
      <c r="AT234" s="9">
        <v>0</v>
      </c>
      <c r="AU234" s="9">
        <v>0</v>
      </c>
      <c r="AV234" s="9">
        <v>0</v>
      </c>
      <c r="AW234" s="9">
        <v>0</v>
      </c>
      <c r="AX234" s="9">
        <v>0</v>
      </c>
      <c r="AY234" s="9">
        <v>0</v>
      </c>
      <c r="AZ234" s="9">
        <v>0</v>
      </c>
      <c r="BA234" s="9">
        <v>0</v>
      </c>
      <c r="BB234" s="9">
        <v>0</v>
      </c>
      <c r="BC234" s="9">
        <v>0</v>
      </c>
      <c r="BD234" s="9">
        <v>0</v>
      </c>
      <c r="BE234" s="9">
        <v>0</v>
      </c>
      <c r="BF234" s="9">
        <v>0</v>
      </c>
      <c r="BG234" s="9">
        <v>0</v>
      </c>
      <c r="BH234" s="9">
        <v>0</v>
      </c>
      <c r="BI234" s="9">
        <v>0</v>
      </c>
      <c r="BJ234" s="9">
        <v>0</v>
      </c>
    </row>
    <row r="235" spans="2:62" x14ac:dyDescent="0.25">
      <c r="B235" s="9">
        <v>69.587999999999852</v>
      </c>
      <c r="C235" s="9">
        <v>47.97</v>
      </c>
      <c r="D235" s="9">
        <v>-21.617999999999853</v>
      </c>
      <c r="E235" s="9">
        <f t="shared" si="3"/>
        <v>0.45065666041275493</v>
      </c>
      <c r="F235" s="9">
        <v>42.889220891775224</v>
      </c>
      <c r="G235" s="9">
        <v>96.286779108224479</v>
      </c>
      <c r="H235" s="9">
        <v>4.189614429569815</v>
      </c>
      <c r="I235" s="9">
        <v>134.98638557042989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1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  <c r="AJ235" s="9">
        <v>0</v>
      </c>
      <c r="AK235" s="9">
        <v>0</v>
      </c>
      <c r="AL235" s="9">
        <v>0</v>
      </c>
      <c r="AM235" s="9">
        <v>0</v>
      </c>
      <c r="AN235" s="9">
        <v>0</v>
      </c>
      <c r="AO235" s="9">
        <v>0</v>
      </c>
      <c r="AP235" s="9">
        <v>0</v>
      </c>
      <c r="AQ235" s="9">
        <v>0</v>
      </c>
      <c r="AR235" s="9">
        <v>0</v>
      </c>
      <c r="AS235" s="9">
        <v>0</v>
      </c>
      <c r="AT235" s="9">
        <v>0</v>
      </c>
      <c r="AU235" s="9">
        <v>0</v>
      </c>
      <c r="AV235" s="9">
        <v>0</v>
      </c>
      <c r="AW235" s="9">
        <v>0</v>
      </c>
      <c r="AX235" s="9">
        <v>0</v>
      </c>
      <c r="AY235" s="9">
        <v>0</v>
      </c>
      <c r="AZ235" s="9">
        <v>0</v>
      </c>
      <c r="BA235" s="9">
        <v>0</v>
      </c>
      <c r="BB235" s="9">
        <v>0</v>
      </c>
      <c r="BC235" s="9">
        <v>0</v>
      </c>
      <c r="BD235" s="9">
        <v>0</v>
      </c>
      <c r="BE235" s="9">
        <v>0</v>
      </c>
      <c r="BF235" s="9">
        <v>0</v>
      </c>
      <c r="BG235" s="9">
        <v>0</v>
      </c>
      <c r="BH235" s="9">
        <v>0</v>
      </c>
      <c r="BI235" s="9">
        <v>0</v>
      </c>
      <c r="BJ235" s="9">
        <v>0</v>
      </c>
    </row>
    <row r="236" spans="2:62" x14ac:dyDescent="0.25">
      <c r="B236" s="9">
        <v>94.274000000000157</v>
      </c>
      <c r="C236" s="9">
        <v>96.28</v>
      </c>
      <c r="D236" s="9">
        <v>2.0059999999998439</v>
      </c>
      <c r="E236" s="9">
        <f t="shared" si="3"/>
        <v>2.0835064395511464E-2</v>
      </c>
      <c r="F236" s="9">
        <v>67.57522089177553</v>
      </c>
      <c r="G236" s="9">
        <v>120.97277910822478</v>
      </c>
      <c r="H236" s="9">
        <v>28.875614429570135</v>
      </c>
      <c r="I236" s="9">
        <v>159.67238557043018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1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>
        <v>0</v>
      </c>
      <c r="AH236" s="9">
        <v>0</v>
      </c>
      <c r="AI236" s="9">
        <v>0</v>
      </c>
      <c r="AJ236" s="9">
        <v>0</v>
      </c>
      <c r="AK236" s="9">
        <v>0</v>
      </c>
      <c r="AL236" s="9">
        <v>0</v>
      </c>
      <c r="AM236" s="9">
        <v>0</v>
      </c>
      <c r="AN236" s="9">
        <v>0</v>
      </c>
      <c r="AO236" s="9">
        <v>0</v>
      </c>
      <c r="AP236" s="9">
        <v>0</v>
      </c>
      <c r="AQ236" s="9">
        <v>0</v>
      </c>
      <c r="AR236" s="9">
        <v>0</v>
      </c>
      <c r="AS236" s="9">
        <v>0</v>
      </c>
      <c r="AT236" s="9">
        <v>0</v>
      </c>
      <c r="AU236" s="9">
        <v>0</v>
      </c>
      <c r="AV236" s="9">
        <v>0</v>
      </c>
      <c r="AW236" s="9">
        <v>0</v>
      </c>
      <c r="AX236" s="9">
        <v>0</v>
      </c>
      <c r="AY236" s="9">
        <v>0</v>
      </c>
      <c r="AZ236" s="9">
        <v>0</v>
      </c>
      <c r="BA236" s="9">
        <v>0</v>
      </c>
      <c r="BB236" s="9">
        <v>0</v>
      </c>
      <c r="BC236" s="9">
        <v>0</v>
      </c>
      <c r="BD236" s="9">
        <v>0</v>
      </c>
      <c r="BE236" s="9">
        <v>0</v>
      </c>
      <c r="BF236" s="9">
        <v>0</v>
      </c>
      <c r="BG236" s="9">
        <v>0</v>
      </c>
      <c r="BH236" s="9">
        <v>0</v>
      </c>
      <c r="BI236" s="9">
        <v>0</v>
      </c>
      <c r="BJ236" s="9">
        <v>0</v>
      </c>
    </row>
    <row r="237" spans="2:62" x14ac:dyDescent="0.25">
      <c r="B237" s="9">
        <v>63.302000000000277</v>
      </c>
      <c r="C237" s="9">
        <v>46.41</v>
      </c>
      <c r="D237" s="9">
        <v>-16.89200000000028</v>
      </c>
      <c r="E237" s="9">
        <f t="shared" si="3"/>
        <v>0.36397328162034653</v>
      </c>
      <c r="F237" s="9">
        <v>36.603220891775692</v>
      </c>
      <c r="G237" s="9">
        <v>90.000779108224862</v>
      </c>
      <c r="H237" s="9">
        <v>-2.0963855704297316</v>
      </c>
      <c r="I237" s="9">
        <v>128.70038557043029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1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>
        <v>0</v>
      </c>
      <c r="AH237" s="9">
        <v>0</v>
      </c>
      <c r="AI237" s="9">
        <v>0</v>
      </c>
      <c r="AJ237" s="9">
        <v>0</v>
      </c>
      <c r="AK237" s="9">
        <v>0</v>
      </c>
      <c r="AL237" s="9">
        <v>0</v>
      </c>
      <c r="AM237" s="9">
        <v>0</v>
      </c>
      <c r="AN237" s="9">
        <v>0</v>
      </c>
      <c r="AO237" s="9">
        <v>0</v>
      </c>
      <c r="AP237" s="9">
        <v>0</v>
      </c>
      <c r="AQ237" s="9">
        <v>0</v>
      </c>
      <c r="AR237" s="9">
        <v>0</v>
      </c>
      <c r="AS237" s="9">
        <v>0</v>
      </c>
      <c r="AT237" s="9">
        <v>0</v>
      </c>
      <c r="AU237" s="9">
        <v>0</v>
      </c>
      <c r="AV237" s="9">
        <v>0</v>
      </c>
      <c r="AW237" s="9">
        <v>0</v>
      </c>
      <c r="AX237" s="9">
        <v>0</v>
      </c>
      <c r="AY237" s="9">
        <v>0</v>
      </c>
      <c r="AZ237" s="9">
        <v>0</v>
      </c>
      <c r="BA237" s="9">
        <v>0</v>
      </c>
      <c r="BB237" s="9">
        <v>0</v>
      </c>
      <c r="BC237" s="9">
        <v>0</v>
      </c>
      <c r="BD237" s="9">
        <v>0</v>
      </c>
      <c r="BE237" s="9">
        <v>0</v>
      </c>
      <c r="BF237" s="9">
        <v>0</v>
      </c>
      <c r="BG237" s="9">
        <v>0</v>
      </c>
      <c r="BH237" s="9">
        <v>0</v>
      </c>
      <c r="BI237" s="9">
        <v>0</v>
      </c>
      <c r="BJ237" s="9">
        <v>0</v>
      </c>
    </row>
    <row r="238" spans="2:62" x14ac:dyDescent="0.25">
      <c r="B238" s="9">
        <v>67.374000000000294</v>
      </c>
      <c r="C238" s="9">
        <v>33.29</v>
      </c>
      <c r="D238" s="9">
        <v>-34.084000000000295</v>
      </c>
      <c r="E238" s="9">
        <f t="shared" si="3"/>
        <v>1.0238510063082096</v>
      </c>
      <c r="F238" s="9">
        <v>40.675220891775723</v>
      </c>
      <c r="G238" s="9">
        <v>94.072779108224864</v>
      </c>
      <c r="H238" s="9">
        <v>1.9756144295702853</v>
      </c>
      <c r="I238" s="9">
        <v>132.77238557043029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1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>
        <v>0</v>
      </c>
      <c r="AH238" s="9">
        <v>0</v>
      </c>
      <c r="AI238" s="9">
        <v>0</v>
      </c>
      <c r="AJ238" s="9">
        <v>0</v>
      </c>
      <c r="AK238" s="9">
        <v>0</v>
      </c>
      <c r="AL238" s="9">
        <v>0</v>
      </c>
      <c r="AM238" s="9">
        <v>0</v>
      </c>
      <c r="AN238" s="9">
        <v>0</v>
      </c>
      <c r="AO238" s="9">
        <v>0</v>
      </c>
      <c r="AP238" s="9">
        <v>0</v>
      </c>
      <c r="AQ238" s="9">
        <v>0</v>
      </c>
      <c r="AR238" s="9">
        <v>0</v>
      </c>
      <c r="AS238" s="9">
        <v>0</v>
      </c>
      <c r="AT238" s="9">
        <v>0</v>
      </c>
      <c r="AU238" s="9">
        <v>0</v>
      </c>
      <c r="AV238" s="9">
        <v>0</v>
      </c>
      <c r="AW238" s="9">
        <v>0</v>
      </c>
      <c r="AX238" s="9">
        <v>0</v>
      </c>
      <c r="AY238" s="9">
        <v>0</v>
      </c>
      <c r="AZ238" s="9">
        <v>0</v>
      </c>
      <c r="BA238" s="9">
        <v>0</v>
      </c>
      <c r="BB238" s="9">
        <v>0</v>
      </c>
      <c r="BC238" s="9">
        <v>0</v>
      </c>
      <c r="BD238" s="9">
        <v>0</v>
      </c>
      <c r="BE238" s="9">
        <v>0</v>
      </c>
      <c r="BF238" s="9">
        <v>0</v>
      </c>
      <c r="BG238" s="9">
        <v>0</v>
      </c>
      <c r="BH238" s="9">
        <v>0</v>
      </c>
      <c r="BI238" s="9">
        <v>0</v>
      </c>
      <c r="BJ238" s="9">
        <v>0</v>
      </c>
    </row>
    <row r="239" spans="2:62" x14ac:dyDescent="0.25">
      <c r="B239" s="9">
        <v>49.76999999999984</v>
      </c>
      <c r="C239" s="9">
        <v>40.619999999999997</v>
      </c>
      <c r="D239" s="9">
        <v>-9.1499999999998423</v>
      </c>
      <c r="E239" s="9">
        <f t="shared" si="3"/>
        <v>0.2252584933530242</v>
      </c>
      <c r="F239" s="9">
        <v>23.071220891775205</v>
      </c>
      <c r="G239" s="9">
        <v>76.468779108224481</v>
      </c>
      <c r="H239" s="9">
        <v>-15.628385570430197</v>
      </c>
      <c r="I239" s="9">
        <v>115.16838557042988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1</v>
      </c>
      <c r="Z239" s="9">
        <v>0</v>
      </c>
      <c r="AA239" s="9">
        <v>0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>
        <v>0</v>
      </c>
      <c r="AH239" s="9">
        <v>0</v>
      </c>
      <c r="AI239" s="9">
        <v>0</v>
      </c>
      <c r="AJ239" s="9">
        <v>0</v>
      </c>
      <c r="AK239" s="9">
        <v>0</v>
      </c>
      <c r="AL239" s="9">
        <v>0</v>
      </c>
      <c r="AM239" s="9">
        <v>0</v>
      </c>
      <c r="AN239" s="9">
        <v>0</v>
      </c>
      <c r="AO239" s="9">
        <v>0</v>
      </c>
      <c r="AP239" s="9">
        <v>0</v>
      </c>
      <c r="AQ239" s="9">
        <v>0</v>
      </c>
      <c r="AR239" s="9">
        <v>0</v>
      </c>
      <c r="AS239" s="9">
        <v>0</v>
      </c>
      <c r="AT239" s="9">
        <v>0</v>
      </c>
      <c r="AU239" s="9">
        <v>0</v>
      </c>
      <c r="AV239" s="9">
        <v>0</v>
      </c>
      <c r="AW239" s="9">
        <v>0</v>
      </c>
      <c r="AX239" s="9">
        <v>0</v>
      </c>
      <c r="AY239" s="9">
        <v>0</v>
      </c>
      <c r="AZ239" s="9">
        <v>0</v>
      </c>
      <c r="BA239" s="9">
        <v>0</v>
      </c>
      <c r="BB239" s="9">
        <v>0</v>
      </c>
      <c r="BC239" s="9">
        <v>0</v>
      </c>
      <c r="BD239" s="9">
        <v>0</v>
      </c>
      <c r="BE239" s="9">
        <v>0</v>
      </c>
      <c r="BF239" s="9">
        <v>0</v>
      </c>
      <c r="BG239" s="9">
        <v>0</v>
      </c>
      <c r="BH239" s="9">
        <v>0</v>
      </c>
      <c r="BI239" s="9">
        <v>0</v>
      </c>
      <c r="BJ239" s="9">
        <v>0</v>
      </c>
    </row>
    <row r="240" spans="2:62" x14ac:dyDescent="0.25">
      <c r="B240" s="9">
        <v>53.140000000000384</v>
      </c>
      <c r="C240" s="9">
        <v>32.229999999999997</v>
      </c>
      <c r="D240" s="9">
        <v>-20.910000000000387</v>
      </c>
      <c r="E240" s="9">
        <f t="shared" si="3"/>
        <v>0.64877443375738097</v>
      </c>
      <c r="F240" s="9">
        <v>26.44122089177581</v>
      </c>
      <c r="G240" s="9">
        <v>79.838779108224955</v>
      </c>
      <c r="H240" s="9">
        <v>-12.258385570429624</v>
      </c>
      <c r="I240" s="9">
        <v>118.53838557043039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1</v>
      </c>
      <c r="AA240" s="9">
        <v>0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>
        <v>0</v>
      </c>
      <c r="AH240" s="9">
        <v>0</v>
      </c>
      <c r="AI240" s="9">
        <v>0</v>
      </c>
      <c r="AJ240" s="9">
        <v>0</v>
      </c>
      <c r="AK240" s="9">
        <v>0</v>
      </c>
      <c r="AL240" s="9">
        <v>0</v>
      </c>
      <c r="AM240" s="9">
        <v>0</v>
      </c>
      <c r="AN240" s="9">
        <v>0</v>
      </c>
      <c r="AO240" s="9">
        <v>0</v>
      </c>
      <c r="AP240" s="9">
        <v>0</v>
      </c>
      <c r="AQ240" s="9">
        <v>0</v>
      </c>
      <c r="AR240" s="9">
        <v>0</v>
      </c>
      <c r="AS240" s="9">
        <v>0</v>
      </c>
      <c r="AT240" s="9">
        <v>0</v>
      </c>
      <c r="AU240" s="9">
        <v>0</v>
      </c>
      <c r="AV240" s="9">
        <v>0</v>
      </c>
      <c r="AW240" s="9">
        <v>0</v>
      </c>
      <c r="AX240" s="9">
        <v>0</v>
      </c>
      <c r="AY240" s="9">
        <v>0</v>
      </c>
      <c r="AZ240" s="9">
        <v>0</v>
      </c>
      <c r="BA240" s="9">
        <v>0</v>
      </c>
      <c r="BB240" s="9">
        <v>0</v>
      </c>
      <c r="BC240" s="9">
        <v>0</v>
      </c>
      <c r="BD240" s="9">
        <v>0</v>
      </c>
      <c r="BE240" s="9">
        <v>0</v>
      </c>
      <c r="BF240" s="9">
        <v>0</v>
      </c>
      <c r="BG240" s="9">
        <v>0</v>
      </c>
      <c r="BH240" s="9">
        <v>0</v>
      </c>
      <c r="BI240" s="9">
        <v>0</v>
      </c>
      <c r="BJ240" s="9">
        <v>0</v>
      </c>
    </row>
    <row r="241" spans="2:62" x14ac:dyDescent="0.25">
      <c r="B241" s="9">
        <v>44.04199999999976</v>
      </c>
      <c r="C241" s="9">
        <v>30.26</v>
      </c>
      <c r="D241" s="9">
        <v>-13.781999999999758</v>
      </c>
      <c r="E241" s="9">
        <f t="shared" si="3"/>
        <v>0.45545274289490278</v>
      </c>
      <c r="F241" s="9">
        <v>17.343220891775104</v>
      </c>
      <c r="G241" s="9">
        <v>70.740779108224416</v>
      </c>
      <c r="H241" s="9">
        <v>-21.356385570430277</v>
      </c>
      <c r="I241" s="9">
        <v>109.4403855704298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1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>
        <v>0</v>
      </c>
      <c r="AH241" s="9">
        <v>0</v>
      </c>
      <c r="AI241" s="9">
        <v>0</v>
      </c>
      <c r="AJ241" s="9">
        <v>0</v>
      </c>
      <c r="AK241" s="9">
        <v>0</v>
      </c>
      <c r="AL241" s="9">
        <v>0</v>
      </c>
      <c r="AM241" s="9">
        <v>0</v>
      </c>
      <c r="AN241" s="9">
        <v>0</v>
      </c>
      <c r="AO241" s="9">
        <v>0</v>
      </c>
      <c r="AP241" s="9">
        <v>0</v>
      </c>
      <c r="AQ241" s="9">
        <v>0</v>
      </c>
      <c r="AR241" s="9">
        <v>0</v>
      </c>
      <c r="AS241" s="9">
        <v>0</v>
      </c>
      <c r="AT241" s="9">
        <v>0</v>
      </c>
      <c r="AU241" s="9">
        <v>0</v>
      </c>
      <c r="AV241" s="9">
        <v>0</v>
      </c>
      <c r="AW241" s="9">
        <v>0</v>
      </c>
      <c r="AX241" s="9">
        <v>0</v>
      </c>
      <c r="AY241" s="9">
        <v>0</v>
      </c>
      <c r="AZ241" s="9">
        <v>0</v>
      </c>
      <c r="BA241" s="9">
        <v>0</v>
      </c>
      <c r="BB241" s="9">
        <v>0</v>
      </c>
      <c r="BC241" s="9">
        <v>0</v>
      </c>
      <c r="BD241" s="9">
        <v>0</v>
      </c>
      <c r="BE241" s="9">
        <v>0</v>
      </c>
      <c r="BF241" s="9">
        <v>0</v>
      </c>
      <c r="BG241" s="9">
        <v>0</v>
      </c>
      <c r="BH241" s="9">
        <v>0</v>
      </c>
      <c r="BI241" s="9">
        <v>0</v>
      </c>
      <c r="BJ241" s="9">
        <v>0</v>
      </c>
    </row>
    <row r="242" spans="2:62" x14ac:dyDescent="0.25">
      <c r="B242" s="9">
        <v>42.491999999999933</v>
      </c>
      <c r="C242" s="9">
        <v>29.56</v>
      </c>
      <c r="D242" s="9">
        <v>-12.931999999999935</v>
      </c>
      <c r="E242" s="9">
        <f t="shared" si="3"/>
        <v>0.43748308525033608</v>
      </c>
      <c r="F242" s="9">
        <v>15.793220891775285</v>
      </c>
      <c r="G242" s="9">
        <v>69.190779108224575</v>
      </c>
      <c r="H242" s="9">
        <v>-22.906385570430103</v>
      </c>
      <c r="I242" s="9">
        <v>107.89038557042997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9">
        <v>1</v>
      </c>
      <c r="AC242" s="9">
        <v>0</v>
      </c>
      <c r="AD242" s="9">
        <v>0</v>
      </c>
      <c r="AE242" s="9">
        <v>0</v>
      </c>
      <c r="AF242" s="9">
        <v>0</v>
      </c>
      <c r="AG242" s="9">
        <v>0</v>
      </c>
      <c r="AH242" s="9">
        <v>0</v>
      </c>
      <c r="AI242" s="9">
        <v>0</v>
      </c>
      <c r="AJ242" s="9">
        <v>0</v>
      </c>
      <c r="AK242" s="9">
        <v>0</v>
      </c>
      <c r="AL242" s="9">
        <v>0</v>
      </c>
      <c r="AM242" s="9">
        <v>0</v>
      </c>
      <c r="AN242" s="9">
        <v>0</v>
      </c>
      <c r="AO242" s="9">
        <v>0</v>
      </c>
      <c r="AP242" s="9">
        <v>0</v>
      </c>
      <c r="AQ242" s="9">
        <v>0</v>
      </c>
      <c r="AR242" s="9">
        <v>0</v>
      </c>
      <c r="AS242" s="9">
        <v>0</v>
      </c>
      <c r="AT242" s="9">
        <v>0</v>
      </c>
      <c r="AU242" s="9">
        <v>0</v>
      </c>
      <c r="AV242" s="9">
        <v>0</v>
      </c>
      <c r="AW242" s="9">
        <v>0</v>
      </c>
      <c r="AX242" s="9">
        <v>0</v>
      </c>
      <c r="AY242" s="9">
        <v>0</v>
      </c>
      <c r="AZ242" s="9">
        <v>0</v>
      </c>
      <c r="BA242" s="9">
        <v>0</v>
      </c>
      <c r="BB242" s="9">
        <v>0</v>
      </c>
      <c r="BC242" s="9">
        <v>0</v>
      </c>
      <c r="BD242" s="9">
        <v>0</v>
      </c>
      <c r="BE242" s="9">
        <v>0</v>
      </c>
      <c r="BF242" s="9">
        <v>0</v>
      </c>
      <c r="BG242" s="9">
        <v>0</v>
      </c>
      <c r="BH242" s="9">
        <v>0</v>
      </c>
      <c r="BI242" s="9">
        <v>0</v>
      </c>
      <c r="BJ242" s="9">
        <v>0</v>
      </c>
    </row>
    <row r="243" spans="2:62" x14ac:dyDescent="0.25">
      <c r="B243" s="9">
        <v>47.552000000000348</v>
      </c>
      <c r="C243" s="9">
        <v>33.5</v>
      </c>
      <c r="D243" s="9">
        <v>-14.052000000000348</v>
      </c>
      <c r="E243" s="9">
        <f t="shared" si="3"/>
        <v>0.41946268656717456</v>
      </c>
      <c r="F243" s="9">
        <v>20.853220891775774</v>
      </c>
      <c r="G243" s="9">
        <v>74.250779108224918</v>
      </c>
      <c r="H243" s="9">
        <v>-17.846385570429661</v>
      </c>
      <c r="I243" s="9">
        <v>112.95038557043036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1</v>
      </c>
      <c r="AD243" s="9">
        <v>0</v>
      </c>
      <c r="AE243" s="9">
        <v>0</v>
      </c>
      <c r="AF243" s="9">
        <v>0</v>
      </c>
      <c r="AG243" s="9">
        <v>0</v>
      </c>
      <c r="AH243" s="9">
        <v>0</v>
      </c>
      <c r="AI243" s="9">
        <v>0</v>
      </c>
      <c r="AJ243" s="9">
        <v>0</v>
      </c>
      <c r="AK243" s="9">
        <v>0</v>
      </c>
      <c r="AL243" s="9">
        <v>0</v>
      </c>
      <c r="AM243" s="9">
        <v>0</v>
      </c>
      <c r="AN243" s="9">
        <v>0</v>
      </c>
      <c r="AO243" s="9">
        <v>0</v>
      </c>
      <c r="AP243" s="9">
        <v>0</v>
      </c>
      <c r="AQ243" s="9">
        <v>0</v>
      </c>
      <c r="AR243" s="9">
        <v>0</v>
      </c>
      <c r="AS243" s="9">
        <v>0</v>
      </c>
      <c r="AT243" s="9">
        <v>0</v>
      </c>
      <c r="AU243" s="9">
        <v>0</v>
      </c>
      <c r="AV243" s="9">
        <v>0</v>
      </c>
      <c r="AW243" s="9">
        <v>0</v>
      </c>
      <c r="AX243" s="9">
        <v>0</v>
      </c>
      <c r="AY243" s="9">
        <v>0</v>
      </c>
      <c r="AZ243" s="9">
        <v>0</v>
      </c>
      <c r="BA243" s="9">
        <v>0</v>
      </c>
      <c r="BB243" s="9">
        <v>0</v>
      </c>
      <c r="BC243" s="9">
        <v>0</v>
      </c>
      <c r="BD243" s="9">
        <v>0</v>
      </c>
      <c r="BE243" s="9">
        <v>0</v>
      </c>
      <c r="BF243" s="9">
        <v>0</v>
      </c>
      <c r="BG243" s="9">
        <v>0</v>
      </c>
      <c r="BH243" s="9">
        <v>0</v>
      </c>
      <c r="BI243" s="9">
        <v>0</v>
      </c>
      <c r="BJ243" s="9">
        <v>0</v>
      </c>
    </row>
    <row r="244" spans="2:62" x14ac:dyDescent="0.25">
      <c r="B244" s="9">
        <v>45.38799999999965</v>
      </c>
      <c r="C244" s="9">
        <v>32.93</v>
      </c>
      <c r="D244" s="9">
        <v>-12.45799999999965</v>
      </c>
      <c r="E244" s="9">
        <f t="shared" si="3"/>
        <v>0.37831764348617219</v>
      </c>
      <c r="F244" s="9">
        <v>18.689220891774976</v>
      </c>
      <c r="G244" s="9">
        <v>72.08677910822432</v>
      </c>
      <c r="H244" s="9">
        <v>-20.010385570430401</v>
      </c>
      <c r="I244" s="9">
        <v>110.7863855704297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9">
        <v>0</v>
      </c>
      <c r="AC244" s="9">
        <v>0</v>
      </c>
      <c r="AD244" s="9">
        <v>1</v>
      </c>
      <c r="AE244" s="9">
        <v>0</v>
      </c>
      <c r="AF244" s="9">
        <v>0</v>
      </c>
      <c r="AG244" s="9">
        <v>0</v>
      </c>
      <c r="AH244" s="9">
        <v>0</v>
      </c>
      <c r="AI244" s="9">
        <v>0</v>
      </c>
      <c r="AJ244" s="9">
        <v>0</v>
      </c>
      <c r="AK244" s="9">
        <v>0</v>
      </c>
      <c r="AL244" s="9">
        <v>0</v>
      </c>
      <c r="AM244" s="9">
        <v>0</v>
      </c>
      <c r="AN244" s="9">
        <v>0</v>
      </c>
      <c r="AO244" s="9">
        <v>0</v>
      </c>
      <c r="AP244" s="9">
        <v>0</v>
      </c>
      <c r="AQ244" s="9">
        <v>0</v>
      </c>
      <c r="AR244" s="9">
        <v>0</v>
      </c>
      <c r="AS244" s="9">
        <v>0</v>
      </c>
      <c r="AT244" s="9">
        <v>0</v>
      </c>
      <c r="AU244" s="9">
        <v>0</v>
      </c>
      <c r="AV244" s="9">
        <v>0</v>
      </c>
      <c r="AW244" s="9">
        <v>0</v>
      </c>
      <c r="AX244" s="9">
        <v>0</v>
      </c>
      <c r="AY244" s="9">
        <v>0</v>
      </c>
      <c r="AZ244" s="9">
        <v>0</v>
      </c>
      <c r="BA244" s="9">
        <v>0</v>
      </c>
      <c r="BB244" s="9">
        <v>0</v>
      </c>
      <c r="BC244" s="9">
        <v>0</v>
      </c>
      <c r="BD244" s="9">
        <v>0</v>
      </c>
      <c r="BE244" s="9">
        <v>0</v>
      </c>
      <c r="BF244" s="9">
        <v>0</v>
      </c>
      <c r="BG244" s="9">
        <v>0</v>
      </c>
      <c r="BH244" s="9">
        <v>0</v>
      </c>
      <c r="BI244" s="9">
        <v>0</v>
      </c>
      <c r="BJ244" s="9">
        <v>0</v>
      </c>
    </row>
    <row r="245" spans="2:62" x14ac:dyDescent="0.25">
      <c r="B245" s="9">
        <v>52.795999999999935</v>
      </c>
      <c r="C245" s="9">
        <v>41.41</v>
      </c>
      <c r="D245" s="9">
        <v>-11.385999999999939</v>
      </c>
      <c r="E245" s="9">
        <f t="shared" si="3"/>
        <v>0.27495773967640519</v>
      </c>
      <c r="F245" s="9">
        <v>26.097220891775269</v>
      </c>
      <c r="G245" s="9">
        <v>79.494779108224606</v>
      </c>
      <c r="H245" s="9">
        <v>-12.602385570430116</v>
      </c>
      <c r="I245" s="9">
        <v>118.19438557042999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  <c r="AD245" s="9">
        <v>0</v>
      </c>
      <c r="AE245" s="9">
        <v>1</v>
      </c>
      <c r="AF245" s="9">
        <v>0</v>
      </c>
      <c r="AG245" s="9">
        <v>0</v>
      </c>
      <c r="AH245" s="9">
        <v>0</v>
      </c>
      <c r="AI245" s="9">
        <v>0</v>
      </c>
      <c r="AJ245" s="9">
        <v>0</v>
      </c>
      <c r="AK245" s="9">
        <v>0</v>
      </c>
      <c r="AL245" s="9">
        <v>0</v>
      </c>
      <c r="AM245" s="9">
        <v>0</v>
      </c>
      <c r="AN245" s="9">
        <v>0</v>
      </c>
      <c r="AO245" s="9">
        <v>0</v>
      </c>
      <c r="AP245" s="9">
        <v>0</v>
      </c>
      <c r="AQ245" s="9">
        <v>0</v>
      </c>
      <c r="AR245" s="9">
        <v>0</v>
      </c>
      <c r="AS245" s="9">
        <v>0</v>
      </c>
      <c r="AT245" s="9">
        <v>0</v>
      </c>
      <c r="AU245" s="9">
        <v>0</v>
      </c>
      <c r="AV245" s="9">
        <v>0</v>
      </c>
      <c r="AW245" s="9">
        <v>0</v>
      </c>
      <c r="AX245" s="9">
        <v>0</v>
      </c>
      <c r="AY245" s="9">
        <v>0</v>
      </c>
      <c r="AZ245" s="9">
        <v>0</v>
      </c>
      <c r="BA245" s="9">
        <v>0</v>
      </c>
      <c r="BB245" s="9">
        <v>0</v>
      </c>
      <c r="BC245" s="9">
        <v>0</v>
      </c>
      <c r="BD245" s="9">
        <v>0</v>
      </c>
      <c r="BE245" s="9">
        <v>0</v>
      </c>
      <c r="BF245" s="9">
        <v>0</v>
      </c>
      <c r="BG245" s="9">
        <v>0</v>
      </c>
      <c r="BH245" s="9">
        <v>0</v>
      </c>
      <c r="BI245" s="9">
        <v>0</v>
      </c>
      <c r="BJ245" s="9">
        <v>0</v>
      </c>
    </row>
    <row r="246" spans="2:62" x14ac:dyDescent="0.25">
      <c r="B246" s="9">
        <v>47.102000000000061</v>
      </c>
      <c r="C246" s="9">
        <v>49.19</v>
      </c>
      <c r="D246" s="9">
        <v>2.087999999999937</v>
      </c>
      <c r="E246" s="9">
        <f t="shared" si="3"/>
        <v>4.2447651961779569E-2</v>
      </c>
      <c r="F246" s="9">
        <v>20.403220891775437</v>
      </c>
      <c r="G246" s="9">
        <v>73.800779108224688</v>
      </c>
      <c r="H246" s="9">
        <v>-18.296385570429962</v>
      </c>
      <c r="I246" s="9">
        <v>112.50038557043008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9">
        <v>0</v>
      </c>
      <c r="AC246" s="9">
        <v>0</v>
      </c>
      <c r="AD246" s="9">
        <v>0</v>
      </c>
      <c r="AE246" s="9">
        <v>0</v>
      </c>
      <c r="AF246" s="9">
        <v>1</v>
      </c>
      <c r="AG246" s="9">
        <v>0</v>
      </c>
      <c r="AH246" s="9">
        <v>0</v>
      </c>
      <c r="AI246" s="9">
        <v>0</v>
      </c>
      <c r="AJ246" s="9">
        <v>0</v>
      </c>
      <c r="AK246" s="9">
        <v>0</v>
      </c>
      <c r="AL246" s="9">
        <v>0</v>
      </c>
      <c r="AM246" s="9">
        <v>0</v>
      </c>
      <c r="AN246" s="9">
        <v>0</v>
      </c>
      <c r="AO246" s="9">
        <v>0</v>
      </c>
      <c r="AP246" s="9">
        <v>0</v>
      </c>
      <c r="AQ246" s="9">
        <v>0</v>
      </c>
      <c r="AR246" s="9">
        <v>0</v>
      </c>
      <c r="AS246" s="9">
        <v>0</v>
      </c>
      <c r="AT246" s="9">
        <v>0</v>
      </c>
      <c r="AU246" s="9">
        <v>0</v>
      </c>
      <c r="AV246" s="9">
        <v>0</v>
      </c>
      <c r="AW246" s="9">
        <v>0</v>
      </c>
      <c r="AX246" s="9">
        <v>0</v>
      </c>
      <c r="AY246" s="9">
        <v>0</v>
      </c>
      <c r="AZ246" s="9">
        <v>0</v>
      </c>
      <c r="BA246" s="9">
        <v>0</v>
      </c>
      <c r="BB246" s="9">
        <v>0</v>
      </c>
      <c r="BC246" s="9">
        <v>0</v>
      </c>
      <c r="BD246" s="9">
        <v>0</v>
      </c>
      <c r="BE246" s="9">
        <v>0</v>
      </c>
      <c r="BF246" s="9">
        <v>0</v>
      </c>
      <c r="BG246" s="9">
        <v>0</v>
      </c>
      <c r="BH246" s="9">
        <v>0</v>
      </c>
      <c r="BI246" s="9">
        <v>0</v>
      </c>
      <c r="BJ246" s="9">
        <v>0</v>
      </c>
    </row>
    <row r="247" spans="2:62" x14ac:dyDescent="0.25">
      <c r="B247" s="9">
        <v>46.998000000000403</v>
      </c>
      <c r="C247" s="9">
        <v>28.19</v>
      </c>
      <c r="D247" s="9">
        <v>-18.808000000000401</v>
      </c>
      <c r="E247" s="9">
        <f t="shared" si="3"/>
        <v>0.66718694572544879</v>
      </c>
      <c r="F247" s="9">
        <v>20.299220891775839</v>
      </c>
      <c r="G247" s="9">
        <v>73.696779108224973</v>
      </c>
      <c r="H247" s="9">
        <v>-18.400385570429592</v>
      </c>
      <c r="I247" s="9">
        <v>112.3963855704304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>
        <v>1</v>
      </c>
      <c r="AH247" s="9">
        <v>0</v>
      </c>
      <c r="AI247" s="9">
        <v>0</v>
      </c>
      <c r="AJ247" s="9">
        <v>0</v>
      </c>
      <c r="AK247" s="9">
        <v>0</v>
      </c>
      <c r="AL247" s="9">
        <v>0</v>
      </c>
      <c r="AM247" s="9">
        <v>0</v>
      </c>
      <c r="AN247" s="9">
        <v>0</v>
      </c>
      <c r="AO247" s="9">
        <v>0</v>
      </c>
      <c r="AP247" s="9">
        <v>0</v>
      </c>
      <c r="AQ247" s="9">
        <v>0</v>
      </c>
      <c r="AR247" s="9">
        <v>0</v>
      </c>
      <c r="AS247" s="9">
        <v>0</v>
      </c>
      <c r="AT247" s="9">
        <v>0</v>
      </c>
      <c r="AU247" s="9">
        <v>0</v>
      </c>
      <c r="AV247" s="9">
        <v>0</v>
      </c>
      <c r="AW247" s="9">
        <v>0</v>
      </c>
      <c r="AX247" s="9">
        <v>0</v>
      </c>
      <c r="AY247" s="9">
        <v>0</v>
      </c>
      <c r="AZ247" s="9">
        <v>0</v>
      </c>
      <c r="BA247" s="9">
        <v>0</v>
      </c>
      <c r="BB247" s="9">
        <v>0</v>
      </c>
      <c r="BC247" s="9">
        <v>0</v>
      </c>
      <c r="BD247" s="9">
        <v>0</v>
      </c>
      <c r="BE247" s="9">
        <v>0</v>
      </c>
      <c r="BF247" s="9">
        <v>0</v>
      </c>
      <c r="BG247" s="9">
        <v>0</v>
      </c>
      <c r="BH247" s="9">
        <v>0</v>
      </c>
      <c r="BI247" s="9">
        <v>0</v>
      </c>
      <c r="BJ247" s="9">
        <v>0</v>
      </c>
    </row>
    <row r="248" spans="2:62" x14ac:dyDescent="0.25">
      <c r="B248" s="9">
        <v>40.28599999999976</v>
      </c>
      <c r="C248" s="9">
        <v>27.19</v>
      </c>
      <c r="D248" s="9">
        <v>-13.095999999999759</v>
      </c>
      <c r="E248" s="9">
        <f t="shared" si="3"/>
        <v>0.4816476645825582</v>
      </c>
      <c r="F248" s="9">
        <v>13.5872208917751</v>
      </c>
      <c r="G248" s="9">
        <v>66.984779108224416</v>
      </c>
      <c r="H248" s="9">
        <v>-25.112385570430291</v>
      </c>
      <c r="I248" s="9">
        <v>105.68438557042981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>
        <v>0</v>
      </c>
      <c r="AH248" s="9">
        <v>1</v>
      </c>
      <c r="AI248" s="9">
        <v>0</v>
      </c>
      <c r="AJ248" s="9">
        <v>0</v>
      </c>
      <c r="AK248" s="9">
        <v>0</v>
      </c>
      <c r="AL248" s="9">
        <v>0</v>
      </c>
      <c r="AM248" s="9">
        <v>0</v>
      </c>
      <c r="AN248" s="9">
        <v>0</v>
      </c>
      <c r="AO248" s="9">
        <v>0</v>
      </c>
      <c r="AP248" s="9">
        <v>0</v>
      </c>
      <c r="AQ248" s="9">
        <v>0</v>
      </c>
      <c r="AR248" s="9">
        <v>0</v>
      </c>
      <c r="AS248" s="9">
        <v>0</v>
      </c>
      <c r="AT248" s="9">
        <v>0</v>
      </c>
      <c r="AU248" s="9">
        <v>0</v>
      </c>
      <c r="AV248" s="9">
        <v>0</v>
      </c>
      <c r="AW248" s="9">
        <v>0</v>
      </c>
      <c r="AX248" s="9">
        <v>0</v>
      </c>
      <c r="AY248" s="9">
        <v>0</v>
      </c>
      <c r="AZ248" s="9">
        <v>0</v>
      </c>
      <c r="BA248" s="9">
        <v>0</v>
      </c>
      <c r="BB248" s="9">
        <v>0</v>
      </c>
      <c r="BC248" s="9">
        <v>0</v>
      </c>
      <c r="BD248" s="9">
        <v>0</v>
      </c>
      <c r="BE248" s="9">
        <v>0</v>
      </c>
      <c r="BF248" s="9">
        <v>0</v>
      </c>
      <c r="BG248" s="9">
        <v>0</v>
      </c>
      <c r="BH248" s="9">
        <v>0</v>
      </c>
      <c r="BI248" s="9">
        <v>0</v>
      </c>
      <c r="BJ248" s="9">
        <v>0</v>
      </c>
    </row>
    <row r="249" spans="2:62" x14ac:dyDescent="0.25">
      <c r="B249" s="9">
        <v>38.706000000000387</v>
      </c>
      <c r="C249" s="9">
        <v>27.74</v>
      </c>
      <c r="D249" s="9">
        <v>-10.966000000000388</v>
      </c>
      <c r="E249" s="9">
        <f t="shared" si="3"/>
        <v>0.39531362653209767</v>
      </c>
      <c r="F249" s="9">
        <v>12.007220891775798</v>
      </c>
      <c r="G249" s="9">
        <v>65.404779108224972</v>
      </c>
      <c r="H249" s="9">
        <v>-26.692385570429622</v>
      </c>
      <c r="I249" s="9">
        <v>104.1043855704304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>
        <v>0</v>
      </c>
      <c r="AH249" s="9">
        <v>0</v>
      </c>
      <c r="AI249" s="9">
        <v>1</v>
      </c>
      <c r="AJ249" s="9">
        <v>0</v>
      </c>
      <c r="AK249" s="9">
        <v>0</v>
      </c>
      <c r="AL249" s="9">
        <v>0</v>
      </c>
      <c r="AM249" s="9">
        <v>0</v>
      </c>
      <c r="AN249" s="9">
        <v>0</v>
      </c>
      <c r="AO249" s="9">
        <v>0</v>
      </c>
      <c r="AP249" s="9">
        <v>0</v>
      </c>
      <c r="AQ249" s="9">
        <v>0</v>
      </c>
      <c r="AR249" s="9">
        <v>0</v>
      </c>
      <c r="AS249" s="9">
        <v>0</v>
      </c>
      <c r="AT249" s="9">
        <v>0</v>
      </c>
      <c r="AU249" s="9">
        <v>0</v>
      </c>
      <c r="AV249" s="9">
        <v>0</v>
      </c>
      <c r="AW249" s="9">
        <v>0</v>
      </c>
      <c r="AX249" s="9">
        <v>0</v>
      </c>
      <c r="AY249" s="9">
        <v>0</v>
      </c>
      <c r="AZ249" s="9">
        <v>0</v>
      </c>
      <c r="BA249" s="9">
        <v>0</v>
      </c>
      <c r="BB249" s="9">
        <v>0</v>
      </c>
      <c r="BC249" s="9">
        <v>0</v>
      </c>
      <c r="BD249" s="9">
        <v>0</v>
      </c>
      <c r="BE249" s="9">
        <v>0</v>
      </c>
      <c r="BF249" s="9">
        <v>0</v>
      </c>
      <c r="BG249" s="9">
        <v>0</v>
      </c>
      <c r="BH249" s="9">
        <v>0</v>
      </c>
      <c r="BI249" s="9">
        <v>0</v>
      </c>
      <c r="BJ249" s="9">
        <v>0</v>
      </c>
    </row>
    <row r="250" spans="2:62" x14ac:dyDescent="0.25">
      <c r="B250" s="9">
        <v>89.528000000000191</v>
      </c>
      <c r="C250" s="9">
        <v>277.66000000000003</v>
      </c>
      <c r="D250" s="9">
        <v>188.13199999999983</v>
      </c>
      <c r="E250" s="9">
        <f t="shared" si="3"/>
        <v>0.67756248649427286</v>
      </c>
      <c r="F250" s="9">
        <v>62.829220891775606</v>
      </c>
      <c r="G250" s="9">
        <v>116.22677910822478</v>
      </c>
      <c r="H250" s="9">
        <v>24.129614429570182</v>
      </c>
      <c r="I250" s="9">
        <v>154.9263855704302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>
        <v>0</v>
      </c>
      <c r="AH250" s="9">
        <v>0</v>
      </c>
      <c r="AI250" s="9">
        <v>0</v>
      </c>
      <c r="AJ250" s="9">
        <v>1</v>
      </c>
      <c r="AK250" s="9">
        <v>0</v>
      </c>
      <c r="AL250" s="9">
        <v>0</v>
      </c>
      <c r="AM250" s="9">
        <v>0</v>
      </c>
      <c r="AN250" s="9">
        <v>0</v>
      </c>
      <c r="AO250" s="9">
        <v>0</v>
      </c>
      <c r="AP250" s="9">
        <v>0</v>
      </c>
      <c r="AQ250" s="9">
        <v>0</v>
      </c>
      <c r="AR250" s="9">
        <v>0</v>
      </c>
      <c r="AS250" s="9">
        <v>0</v>
      </c>
      <c r="AT250" s="9">
        <v>0</v>
      </c>
      <c r="AU250" s="9">
        <v>0</v>
      </c>
      <c r="AV250" s="9">
        <v>0</v>
      </c>
      <c r="AW250" s="9">
        <v>0</v>
      </c>
      <c r="AX250" s="9">
        <v>0</v>
      </c>
      <c r="AY250" s="9">
        <v>0</v>
      </c>
      <c r="AZ250" s="9">
        <v>0</v>
      </c>
      <c r="BA250" s="9">
        <v>0</v>
      </c>
      <c r="BB250" s="9">
        <v>0</v>
      </c>
      <c r="BC250" s="9">
        <v>0</v>
      </c>
      <c r="BD250" s="9">
        <v>0</v>
      </c>
      <c r="BE250" s="9">
        <v>0</v>
      </c>
      <c r="BF250" s="9">
        <v>0</v>
      </c>
      <c r="BG250" s="9">
        <v>0</v>
      </c>
      <c r="BH250" s="9">
        <v>0</v>
      </c>
      <c r="BI250" s="9">
        <v>0</v>
      </c>
      <c r="BJ250" s="9">
        <v>0</v>
      </c>
    </row>
    <row r="251" spans="2:62" x14ac:dyDescent="0.25">
      <c r="B251" s="9">
        <v>82.734000000000037</v>
      </c>
      <c r="C251" s="9">
        <v>257.89999999999998</v>
      </c>
      <c r="D251" s="9">
        <v>175.16599999999994</v>
      </c>
      <c r="E251" s="9">
        <f t="shared" si="3"/>
        <v>0.67920124079100408</v>
      </c>
      <c r="F251" s="9">
        <v>56.035220891775438</v>
      </c>
      <c r="G251" s="9">
        <v>109.43277910822464</v>
      </c>
      <c r="H251" s="9">
        <v>17.335614429570029</v>
      </c>
      <c r="I251" s="9">
        <v>148.13238557043005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>
        <v>0</v>
      </c>
      <c r="AH251" s="9">
        <v>0</v>
      </c>
      <c r="AI251" s="9">
        <v>0</v>
      </c>
      <c r="AJ251" s="9">
        <v>0</v>
      </c>
      <c r="AK251" s="9">
        <v>1</v>
      </c>
      <c r="AL251" s="9">
        <v>0</v>
      </c>
      <c r="AM251" s="9">
        <v>0</v>
      </c>
      <c r="AN251" s="9">
        <v>0</v>
      </c>
      <c r="AO251" s="9">
        <v>0</v>
      </c>
      <c r="AP251" s="9">
        <v>0</v>
      </c>
      <c r="AQ251" s="9">
        <v>0</v>
      </c>
      <c r="AR251" s="9">
        <v>0</v>
      </c>
      <c r="AS251" s="9">
        <v>0</v>
      </c>
      <c r="AT251" s="9">
        <v>0</v>
      </c>
      <c r="AU251" s="9">
        <v>0</v>
      </c>
      <c r="AV251" s="9">
        <v>0</v>
      </c>
      <c r="AW251" s="9">
        <v>0</v>
      </c>
      <c r="AX251" s="9">
        <v>0</v>
      </c>
      <c r="AY251" s="9">
        <v>0</v>
      </c>
      <c r="AZ251" s="9">
        <v>0</v>
      </c>
      <c r="BA251" s="9">
        <v>0</v>
      </c>
      <c r="BB251" s="9">
        <v>0</v>
      </c>
      <c r="BC251" s="9">
        <v>0</v>
      </c>
      <c r="BD251" s="9">
        <v>0</v>
      </c>
      <c r="BE251" s="9">
        <v>0</v>
      </c>
      <c r="BF251" s="9">
        <v>0</v>
      </c>
      <c r="BG251" s="9">
        <v>0</v>
      </c>
      <c r="BH251" s="9">
        <v>0</v>
      </c>
      <c r="BI251" s="9">
        <v>0</v>
      </c>
      <c r="BJ251" s="9">
        <v>0</v>
      </c>
    </row>
    <row r="252" spans="2:62" x14ac:dyDescent="0.25">
      <c r="B252" s="9">
        <v>31.39999999999975</v>
      </c>
      <c r="C252" s="9">
        <v>23.1</v>
      </c>
      <c r="D252" s="9">
        <v>-8.2999999999997485</v>
      </c>
      <c r="E252" s="9">
        <f t="shared" si="3"/>
        <v>0.35930735930734842</v>
      </c>
      <c r="F252" s="9">
        <v>4.7012208917750868</v>
      </c>
      <c r="G252" s="9">
        <v>58.098779108224413</v>
      </c>
      <c r="H252" s="9">
        <v>-33.998385570430301</v>
      </c>
      <c r="I252" s="9">
        <v>96.798385570429801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>
        <v>0</v>
      </c>
      <c r="AH252" s="9">
        <v>0</v>
      </c>
      <c r="AI252" s="9">
        <v>0</v>
      </c>
      <c r="AJ252" s="9">
        <v>0</v>
      </c>
      <c r="AK252" s="9">
        <v>0</v>
      </c>
      <c r="AL252" s="9">
        <v>1</v>
      </c>
      <c r="AM252" s="9">
        <v>0</v>
      </c>
      <c r="AN252" s="9">
        <v>0</v>
      </c>
      <c r="AO252" s="9">
        <v>0</v>
      </c>
      <c r="AP252" s="9">
        <v>0</v>
      </c>
      <c r="AQ252" s="9">
        <v>0</v>
      </c>
      <c r="AR252" s="9">
        <v>0</v>
      </c>
      <c r="AS252" s="9">
        <v>0</v>
      </c>
      <c r="AT252" s="9">
        <v>0</v>
      </c>
      <c r="AU252" s="9">
        <v>0</v>
      </c>
      <c r="AV252" s="9">
        <v>0</v>
      </c>
      <c r="AW252" s="9">
        <v>0</v>
      </c>
      <c r="AX252" s="9">
        <v>0</v>
      </c>
      <c r="AY252" s="9">
        <v>0</v>
      </c>
      <c r="AZ252" s="9">
        <v>0</v>
      </c>
      <c r="BA252" s="9">
        <v>0</v>
      </c>
      <c r="BB252" s="9">
        <v>0</v>
      </c>
      <c r="BC252" s="9">
        <v>0</v>
      </c>
      <c r="BD252" s="9">
        <v>0</v>
      </c>
      <c r="BE252" s="9">
        <v>0</v>
      </c>
      <c r="BF252" s="9">
        <v>0</v>
      </c>
      <c r="BG252" s="9">
        <v>0</v>
      </c>
      <c r="BH252" s="9">
        <v>0</v>
      </c>
      <c r="BI252" s="9">
        <v>0</v>
      </c>
      <c r="BJ252" s="9">
        <v>0</v>
      </c>
    </row>
    <row r="253" spans="2:62" x14ac:dyDescent="0.25">
      <c r="B253" s="9">
        <v>32.020000000000223</v>
      </c>
      <c r="C253" s="9">
        <v>22.8</v>
      </c>
      <c r="D253" s="9">
        <v>-9.2200000000002227</v>
      </c>
      <c r="E253" s="9">
        <f t="shared" si="3"/>
        <v>0.40438596491229045</v>
      </c>
      <c r="F253" s="9">
        <v>5.3212208917756136</v>
      </c>
      <c r="G253" s="9">
        <v>58.718779108224837</v>
      </c>
      <c r="H253" s="9">
        <v>-33.378385570429799</v>
      </c>
      <c r="I253" s="9">
        <v>97.418385570430246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>
        <v>0</v>
      </c>
      <c r="AH253" s="9">
        <v>0</v>
      </c>
      <c r="AI253" s="9">
        <v>0</v>
      </c>
      <c r="AJ253" s="9">
        <v>0</v>
      </c>
      <c r="AK253" s="9">
        <v>0</v>
      </c>
      <c r="AL253" s="9">
        <v>0</v>
      </c>
      <c r="AM253" s="9">
        <v>1</v>
      </c>
      <c r="AN253" s="9">
        <v>0</v>
      </c>
      <c r="AO253" s="9">
        <v>0</v>
      </c>
      <c r="AP253" s="9">
        <v>0</v>
      </c>
      <c r="AQ253" s="9">
        <v>0</v>
      </c>
      <c r="AR253" s="9">
        <v>0</v>
      </c>
      <c r="AS253" s="9">
        <v>0</v>
      </c>
      <c r="AT253" s="9">
        <v>0</v>
      </c>
      <c r="AU253" s="9">
        <v>0</v>
      </c>
      <c r="AV253" s="9">
        <v>0</v>
      </c>
      <c r="AW253" s="9">
        <v>0</v>
      </c>
      <c r="AX253" s="9">
        <v>0</v>
      </c>
      <c r="AY253" s="9">
        <v>0</v>
      </c>
      <c r="AZ253" s="9">
        <v>0</v>
      </c>
      <c r="BA253" s="9">
        <v>0</v>
      </c>
      <c r="BB253" s="9">
        <v>0</v>
      </c>
      <c r="BC253" s="9">
        <v>0</v>
      </c>
      <c r="BD253" s="9">
        <v>0</v>
      </c>
      <c r="BE253" s="9">
        <v>0</v>
      </c>
      <c r="BF253" s="9">
        <v>0</v>
      </c>
      <c r="BG253" s="9">
        <v>0</v>
      </c>
      <c r="BH253" s="9">
        <v>0</v>
      </c>
      <c r="BI253" s="9">
        <v>0</v>
      </c>
      <c r="BJ253" s="9">
        <v>0</v>
      </c>
    </row>
    <row r="254" spans="2:62" x14ac:dyDescent="0.25">
      <c r="B254" s="9">
        <v>33.104000000000184</v>
      </c>
      <c r="C254" s="9">
        <v>31.29</v>
      </c>
      <c r="D254" s="9">
        <v>-1.8140000000001848</v>
      </c>
      <c r="E254" s="9">
        <f t="shared" si="3"/>
        <v>5.797379354426925E-2</v>
      </c>
      <c r="F254" s="9">
        <v>6.4052208917755777</v>
      </c>
      <c r="G254" s="9">
        <v>59.80277910822479</v>
      </c>
      <c r="H254" s="9">
        <v>-32.294385570429839</v>
      </c>
      <c r="I254" s="9">
        <v>98.502385570430206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>
        <v>0</v>
      </c>
      <c r="AH254" s="9">
        <v>0</v>
      </c>
      <c r="AI254" s="9">
        <v>0</v>
      </c>
      <c r="AJ254" s="9">
        <v>0</v>
      </c>
      <c r="AK254" s="9">
        <v>0</v>
      </c>
      <c r="AL254" s="9">
        <v>0</v>
      </c>
      <c r="AM254" s="9">
        <v>0</v>
      </c>
      <c r="AN254" s="9">
        <v>1</v>
      </c>
      <c r="AO254" s="9">
        <v>0</v>
      </c>
      <c r="AP254" s="9">
        <v>0</v>
      </c>
      <c r="AQ254" s="9">
        <v>0</v>
      </c>
      <c r="AR254" s="9">
        <v>0</v>
      </c>
      <c r="AS254" s="9">
        <v>0</v>
      </c>
      <c r="AT254" s="9">
        <v>0</v>
      </c>
      <c r="AU254" s="9">
        <v>0</v>
      </c>
      <c r="AV254" s="9">
        <v>0</v>
      </c>
      <c r="AW254" s="9">
        <v>0</v>
      </c>
      <c r="AX254" s="9">
        <v>0</v>
      </c>
      <c r="AY254" s="9">
        <v>0</v>
      </c>
      <c r="AZ254" s="9">
        <v>0</v>
      </c>
      <c r="BA254" s="9">
        <v>0</v>
      </c>
      <c r="BB254" s="9">
        <v>0</v>
      </c>
      <c r="BC254" s="9">
        <v>0</v>
      </c>
      <c r="BD254" s="9">
        <v>0</v>
      </c>
      <c r="BE254" s="9">
        <v>0</v>
      </c>
      <c r="BF254" s="9">
        <v>0</v>
      </c>
      <c r="BG254" s="9">
        <v>0</v>
      </c>
      <c r="BH254" s="9">
        <v>0</v>
      </c>
      <c r="BI254" s="9">
        <v>0</v>
      </c>
      <c r="BJ254" s="9">
        <v>0</v>
      </c>
    </row>
    <row r="255" spans="2:62" x14ac:dyDescent="0.25">
      <c r="B255" s="9">
        <v>36.783999999999736</v>
      </c>
      <c r="C255" s="9">
        <v>24.89</v>
      </c>
      <c r="D255" s="9">
        <v>-11.893999999999735</v>
      </c>
      <c r="E255" s="9">
        <f t="shared" si="3"/>
        <v>0.47786259541983667</v>
      </c>
      <c r="F255" s="9">
        <v>10.08522089177508</v>
      </c>
      <c r="G255" s="9">
        <v>63.482779108224392</v>
      </c>
      <c r="H255" s="9">
        <v>-28.614385570430301</v>
      </c>
      <c r="I255" s="9">
        <v>102.18238557042977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>
        <v>0</v>
      </c>
      <c r="AH255" s="9">
        <v>0</v>
      </c>
      <c r="AI255" s="9">
        <v>0</v>
      </c>
      <c r="AJ255" s="9">
        <v>0</v>
      </c>
      <c r="AK255" s="9">
        <v>0</v>
      </c>
      <c r="AL255" s="9">
        <v>0</v>
      </c>
      <c r="AM255" s="9">
        <v>0</v>
      </c>
      <c r="AN255" s="9">
        <v>0</v>
      </c>
      <c r="AO255" s="9">
        <v>1</v>
      </c>
      <c r="AP255" s="9">
        <v>0</v>
      </c>
      <c r="AQ255" s="9">
        <v>0</v>
      </c>
      <c r="AR255" s="9">
        <v>0</v>
      </c>
      <c r="AS255" s="9">
        <v>0</v>
      </c>
      <c r="AT255" s="9">
        <v>0</v>
      </c>
      <c r="AU255" s="9">
        <v>0</v>
      </c>
      <c r="AV255" s="9">
        <v>0</v>
      </c>
      <c r="AW255" s="9">
        <v>0</v>
      </c>
      <c r="AX255" s="9">
        <v>0</v>
      </c>
      <c r="AY255" s="9">
        <v>0</v>
      </c>
      <c r="AZ255" s="9">
        <v>0</v>
      </c>
      <c r="BA255" s="9">
        <v>0</v>
      </c>
      <c r="BB255" s="9">
        <v>0</v>
      </c>
      <c r="BC255" s="9">
        <v>0</v>
      </c>
      <c r="BD255" s="9">
        <v>0</v>
      </c>
      <c r="BE255" s="9">
        <v>0</v>
      </c>
      <c r="BF255" s="9">
        <v>0</v>
      </c>
      <c r="BG255" s="9">
        <v>0</v>
      </c>
      <c r="BH255" s="9">
        <v>0</v>
      </c>
      <c r="BI255" s="9">
        <v>0</v>
      </c>
      <c r="BJ255" s="9">
        <v>0</v>
      </c>
    </row>
    <row r="256" spans="2:62" x14ac:dyDescent="0.25">
      <c r="B256" s="9">
        <v>36.784000000000219</v>
      </c>
      <c r="C256" s="9">
        <v>15.95</v>
      </c>
      <c r="D256" s="9">
        <v>-20.83400000000022</v>
      </c>
      <c r="E256" s="9">
        <f t="shared" si="3"/>
        <v>1.3062068965517379</v>
      </c>
      <c r="F256" s="9">
        <v>10.085220891775609</v>
      </c>
      <c r="G256" s="9">
        <v>63.482779108224832</v>
      </c>
      <c r="H256" s="9">
        <v>-28.614385570429803</v>
      </c>
      <c r="I256" s="9">
        <v>102.18238557043024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>
        <v>0</v>
      </c>
      <c r="AH256" s="9">
        <v>0</v>
      </c>
      <c r="AI256" s="9">
        <v>0</v>
      </c>
      <c r="AJ256" s="9">
        <v>0</v>
      </c>
      <c r="AK256" s="9">
        <v>0</v>
      </c>
      <c r="AL256" s="9">
        <v>0</v>
      </c>
      <c r="AM256" s="9">
        <v>0</v>
      </c>
      <c r="AN256" s="9">
        <v>0</v>
      </c>
      <c r="AO256" s="9">
        <v>0</v>
      </c>
      <c r="AP256" s="9">
        <v>1</v>
      </c>
      <c r="AQ256" s="9">
        <v>0</v>
      </c>
      <c r="AR256" s="9">
        <v>0</v>
      </c>
      <c r="AS256" s="9">
        <v>0</v>
      </c>
      <c r="AT256" s="9">
        <v>0</v>
      </c>
      <c r="AU256" s="9">
        <v>0</v>
      </c>
      <c r="AV256" s="9">
        <v>0</v>
      </c>
      <c r="AW256" s="9">
        <v>0</v>
      </c>
      <c r="AX256" s="9">
        <v>0</v>
      </c>
      <c r="AY256" s="9">
        <v>0</v>
      </c>
      <c r="AZ256" s="9">
        <v>0</v>
      </c>
      <c r="BA256" s="9">
        <v>0</v>
      </c>
      <c r="BB256" s="9">
        <v>0</v>
      </c>
      <c r="BC256" s="9">
        <v>0</v>
      </c>
      <c r="BD256" s="9">
        <v>0</v>
      </c>
      <c r="BE256" s="9">
        <v>0</v>
      </c>
      <c r="BF256" s="9">
        <v>0</v>
      </c>
      <c r="BG256" s="9">
        <v>0</v>
      </c>
      <c r="BH256" s="9">
        <v>0</v>
      </c>
      <c r="BI256" s="9">
        <v>0</v>
      </c>
      <c r="BJ256" s="9">
        <v>0</v>
      </c>
    </row>
    <row r="257" spans="2:62" x14ac:dyDescent="0.25">
      <c r="B257" s="9">
        <v>48.842000000000198</v>
      </c>
      <c r="C257" s="9">
        <v>84.05</v>
      </c>
      <c r="D257" s="9">
        <v>35.207999999999799</v>
      </c>
      <c r="E257" s="9">
        <f t="shared" si="3"/>
        <v>0.41889351576442357</v>
      </c>
      <c r="F257" s="9">
        <v>22.143220891775595</v>
      </c>
      <c r="G257" s="9">
        <v>75.540779108224797</v>
      </c>
      <c r="H257" s="9">
        <v>-16.556385570429825</v>
      </c>
      <c r="I257" s="9">
        <v>114.24038557043022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>
        <v>0</v>
      </c>
      <c r="AH257" s="9">
        <v>0</v>
      </c>
      <c r="AI257" s="9">
        <v>0</v>
      </c>
      <c r="AJ257" s="9">
        <v>0</v>
      </c>
      <c r="AK257" s="9">
        <v>0</v>
      </c>
      <c r="AL257" s="9">
        <v>0</v>
      </c>
      <c r="AM257" s="9">
        <v>0</v>
      </c>
      <c r="AN257" s="9">
        <v>0</v>
      </c>
      <c r="AO257" s="9">
        <v>0</v>
      </c>
      <c r="AP257" s="9">
        <v>0</v>
      </c>
      <c r="AQ257" s="9">
        <v>1</v>
      </c>
      <c r="AR257" s="9">
        <v>0</v>
      </c>
      <c r="AS257" s="9">
        <v>0</v>
      </c>
      <c r="AT257" s="9">
        <v>0</v>
      </c>
      <c r="AU257" s="9">
        <v>0</v>
      </c>
      <c r="AV257" s="9">
        <v>0</v>
      </c>
      <c r="AW257" s="9">
        <v>0</v>
      </c>
      <c r="AX257" s="9">
        <v>0</v>
      </c>
      <c r="AY257" s="9">
        <v>0</v>
      </c>
      <c r="AZ257" s="9">
        <v>0</v>
      </c>
      <c r="BA257" s="9">
        <v>0</v>
      </c>
      <c r="BB257" s="9">
        <v>0</v>
      </c>
      <c r="BC257" s="9">
        <v>0</v>
      </c>
      <c r="BD257" s="9">
        <v>0</v>
      </c>
      <c r="BE257" s="9">
        <v>0</v>
      </c>
      <c r="BF257" s="9">
        <v>0</v>
      </c>
      <c r="BG257" s="9">
        <v>0</v>
      </c>
      <c r="BH257" s="9">
        <v>0</v>
      </c>
      <c r="BI257" s="9">
        <v>0</v>
      </c>
      <c r="BJ257" s="9">
        <v>0</v>
      </c>
    </row>
    <row r="258" spans="2:62" x14ac:dyDescent="0.25">
      <c r="B258" s="9">
        <v>33.294000000000082</v>
      </c>
      <c r="C258" s="9">
        <v>26.14</v>
      </c>
      <c r="D258" s="9">
        <v>-7.1540000000000816</v>
      </c>
      <c r="E258" s="9">
        <f t="shared" si="3"/>
        <v>0.27368018362662899</v>
      </c>
      <c r="F258" s="9">
        <v>6.5952208917754582</v>
      </c>
      <c r="G258" s="9">
        <v>59.99277910822471</v>
      </c>
      <c r="H258" s="9">
        <v>-32.10438557042994</v>
      </c>
      <c r="I258" s="9">
        <v>98.692385570430105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>
        <v>0</v>
      </c>
      <c r="AH258" s="9">
        <v>0</v>
      </c>
      <c r="AI258" s="9">
        <v>0</v>
      </c>
      <c r="AJ258" s="9">
        <v>0</v>
      </c>
      <c r="AK258" s="9">
        <v>0</v>
      </c>
      <c r="AL258" s="9">
        <v>0</v>
      </c>
      <c r="AM258" s="9">
        <v>0</v>
      </c>
      <c r="AN258" s="9">
        <v>0</v>
      </c>
      <c r="AO258" s="9">
        <v>0</v>
      </c>
      <c r="AP258" s="9">
        <v>0</v>
      </c>
      <c r="AQ258" s="9">
        <v>0</v>
      </c>
      <c r="AR258" s="9">
        <v>1</v>
      </c>
      <c r="AS258" s="9">
        <v>0</v>
      </c>
      <c r="AT258" s="9">
        <v>0</v>
      </c>
      <c r="AU258" s="9">
        <v>0</v>
      </c>
      <c r="AV258" s="9">
        <v>0</v>
      </c>
      <c r="AW258" s="9">
        <v>0</v>
      </c>
      <c r="AX258" s="9">
        <v>0</v>
      </c>
      <c r="AY258" s="9">
        <v>0</v>
      </c>
      <c r="AZ258" s="9">
        <v>0</v>
      </c>
      <c r="BA258" s="9">
        <v>0</v>
      </c>
      <c r="BB258" s="9">
        <v>0</v>
      </c>
      <c r="BC258" s="9">
        <v>0</v>
      </c>
      <c r="BD258" s="9">
        <v>0</v>
      </c>
      <c r="BE258" s="9">
        <v>0</v>
      </c>
      <c r="BF258" s="9">
        <v>0</v>
      </c>
      <c r="BG258" s="9">
        <v>0</v>
      </c>
      <c r="BH258" s="9">
        <v>0</v>
      </c>
      <c r="BI258" s="9">
        <v>0</v>
      </c>
      <c r="BJ258" s="9">
        <v>0</v>
      </c>
    </row>
    <row r="259" spans="2:62" x14ac:dyDescent="0.25">
      <c r="B259" s="9">
        <v>32.455999999999889</v>
      </c>
      <c r="C259" s="9">
        <v>16.21</v>
      </c>
      <c r="D259" s="9">
        <v>-16.245999999999889</v>
      </c>
      <c r="E259" s="9">
        <f t="shared" si="3"/>
        <v>1.0022208513263349</v>
      </c>
      <c r="F259" s="9">
        <v>5.7572208917752405</v>
      </c>
      <c r="G259" s="9">
        <v>59.154779108224538</v>
      </c>
      <c r="H259" s="9">
        <v>-32.942385570430147</v>
      </c>
      <c r="I259" s="9">
        <v>97.854385570429926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>
        <v>0</v>
      </c>
      <c r="AH259" s="9">
        <v>0</v>
      </c>
      <c r="AI259" s="9">
        <v>0</v>
      </c>
      <c r="AJ259" s="9">
        <v>0</v>
      </c>
      <c r="AK259" s="9">
        <v>0</v>
      </c>
      <c r="AL259" s="9">
        <v>0</v>
      </c>
      <c r="AM259" s="9">
        <v>0</v>
      </c>
      <c r="AN259" s="9">
        <v>0</v>
      </c>
      <c r="AO259" s="9">
        <v>0</v>
      </c>
      <c r="AP259" s="9">
        <v>0</v>
      </c>
      <c r="AQ259" s="9">
        <v>0</v>
      </c>
      <c r="AR259" s="9">
        <v>0</v>
      </c>
      <c r="AS259" s="9">
        <v>1</v>
      </c>
      <c r="AT259" s="9">
        <v>0</v>
      </c>
      <c r="AU259" s="9">
        <v>0</v>
      </c>
      <c r="AV259" s="9">
        <v>0</v>
      </c>
      <c r="AW259" s="9">
        <v>0</v>
      </c>
      <c r="AX259" s="9">
        <v>0</v>
      </c>
      <c r="AY259" s="9">
        <v>0</v>
      </c>
      <c r="AZ259" s="9">
        <v>0</v>
      </c>
      <c r="BA259" s="9">
        <v>0</v>
      </c>
      <c r="BB259" s="9">
        <v>0</v>
      </c>
      <c r="BC259" s="9">
        <v>0</v>
      </c>
      <c r="BD259" s="9">
        <v>0</v>
      </c>
      <c r="BE259" s="9">
        <v>0</v>
      </c>
      <c r="BF259" s="9">
        <v>0</v>
      </c>
      <c r="BG259" s="9">
        <v>0</v>
      </c>
      <c r="BH259" s="9">
        <v>0</v>
      </c>
      <c r="BI259" s="9">
        <v>0</v>
      </c>
      <c r="BJ259" s="9">
        <v>0</v>
      </c>
    </row>
    <row r="260" spans="2:62" x14ac:dyDescent="0.25">
      <c r="B260" s="9">
        <v>33.666000000000082</v>
      </c>
      <c r="C260" s="9">
        <v>24.63</v>
      </c>
      <c r="D260" s="9">
        <v>-9.0360000000000831</v>
      </c>
      <c r="E260" s="9">
        <f t="shared" si="3"/>
        <v>0.3668696711327683</v>
      </c>
      <c r="F260" s="9">
        <v>6.9672208917754617</v>
      </c>
      <c r="G260" s="9">
        <v>60.364779108224702</v>
      </c>
      <c r="H260" s="9">
        <v>-31.73238557042994</v>
      </c>
      <c r="I260" s="9">
        <v>99.064385570430105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>
        <v>0</v>
      </c>
      <c r="AH260" s="9">
        <v>0</v>
      </c>
      <c r="AI260" s="9">
        <v>0</v>
      </c>
      <c r="AJ260" s="9">
        <v>0</v>
      </c>
      <c r="AK260" s="9">
        <v>0</v>
      </c>
      <c r="AL260" s="9">
        <v>0</v>
      </c>
      <c r="AM260" s="9">
        <v>0</v>
      </c>
      <c r="AN260" s="9">
        <v>0</v>
      </c>
      <c r="AO260" s="9">
        <v>0</v>
      </c>
      <c r="AP260" s="9">
        <v>0</v>
      </c>
      <c r="AQ260" s="9">
        <v>0</v>
      </c>
      <c r="AR260" s="9">
        <v>0</v>
      </c>
      <c r="AS260" s="9">
        <v>0</v>
      </c>
      <c r="AT260" s="9">
        <v>1</v>
      </c>
      <c r="AU260" s="9">
        <v>0</v>
      </c>
      <c r="AV260" s="9">
        <v>0</v>
      </c>
      <c r="AW260" s="9">
        <v>0</v>
      </c>
      <c r="AX260" s="9">
        <v>0</v>
      </c>
      <c r="AY260" s="9">
        <v>0</v>
      </c>
      <c r="AZ260" s="9">
        <v>0</v>
      </c>
      <c r="BA260" s="9">
        <v>0</v>
      </c>
      <c r="BB260" s="9">
        <v>0</v>
      </c>
      <c r="BC260" s="9">
        <v>0</v>
      </c>
      <c r="BD260" s="9">
        <v>0</v>
      </c>
      <c r="BE260" s="9">
        <v>0</v>
      </c>
      <c r="BF260" s="9">
        <v>0</v>
      </c>
      <c r="BG260" s="9">
        <v>0</v>
      </c>
      <c r="BH260" s="9">
        <v>0</v>
      </c>
      <c r="BI260" s="9">
        <v>0</v>
      </c>
      <c r="BJ260" s="9">
        <v>0</v>
      </c>
    </row>
    <row r="261" spans="2:62" x14ac:dyDescent="0.25">
      <c r="B261" s="9">
        <v>32.846000000000004</v>
      </c>
      <c r="C261" s="9">
        <v>23.48</v>
      </c>
      <c r="D261" s="9">
        <v>-9.3660000000000032</v>
      </c>
      <c r="E261" s="9">
        <f t="shared" si="3"/>
        <v>0.3988926746166952</v>
      </c>
      <c r="F261" s="9">
        <v>6.1472208917753797</v>
      </c>
      <c r="G261" s="9">
        <v>59.544779108224631</v>
      </c>
      <c r="H261" s="9">
        <v>-32.552385570430019</v>
      </c>
      <c r="I261" s="9">
        <v>98.244385570430026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>
        <v>0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>
        <v>0</v>
      </c>
      <c r="AH261" s="9">
        <v>0</v>
      </c>
      <c r="AI261" s="9">
        <v>0</v>
      </c>
      <c r="AJ261" s="9">
        <v>0</v>
      </c>
      <c r="AK261" s="9">
        <v>0</v>
      </c>
      <c r="AL261" s="9">
        <v>0</v>
      </c>
      <c r="AM261" s="9">
        <v>0</v>
      </c>
      <c r="AN261" s="9">
        <v>0</v>
      </c>
      <c r="AO261" s="9">
        <v>0</v>
      </c>
      <c r="AP261" s="9">
        <v>0</v>
      </c>
      <c r="AQ261" s="9">
        <v>0</v>
      </c>
      <c r="AR261" s="9">
        <v>0</v>
      </c>
      <c r="AS261" s="9">
        <v>0</v>
      </c>
      <c r="AT261" s="9">
        <v>0</v>
      </c>
      <c r="AU261" s="9">
        <v>1</v>
      </c>
      <c r="AV261" s="9">
        <v>0</v>
      </c>
      <c r="AW261" s="9">
        <v>0</v>
      </c>
      <c r="AX261" s="9">
        <v>0</v>
      </c>
      <c r="AY261" s="9">
        <v>0</v>
      </c>
      <c r="AZ261" s="9">
        <v>0</v>
      </c>
      <c r="BA261" s="9">
        <v>0</v>
      </c>
      <c r="BB261" s="9">
        <v>0</v>
      </c>
      <c r="BC261" s="9">
        <v>0</v>
      </c>
      <c r="BD261" s="9">
        <v>0</v>
      </c>
      <c r="BE261" s="9">
        <v>0</v>
      </c>
      <c r="BF261" s="9">
        <v>0</v>
      </c>
      <c r="BG261" s="9">
        <v>0</v>
      </c>
      <c r="BH261" s="9">
        <v>0</v>
      </c>
      <c r="BI261" s="9">
        <v>0</v>
      </c>
      <c r="BJ261" s="9">
        <v>0</v>
      </c>
    </row>
    <row r="262" spans="2:62" x14ac:dyDescent="0.25">
      <c r="B262" s="9">
        <v>41.1460000000001</v>
      </c>
      <c r="C262" s="9">
        <v>16.760000000000002</v>
      </c>
      <c r="D262" s="9">
        <v>-24.386000000000099</v>
      </c>
      <c r="E262" s="9">
        <f t="shared" si="3"/>
        <v>1.4550119331742302</v>
      </c>
      <c r="F262" s="9">
        <v>14.447220891775483</v>
      </c>
      <c r="G262" s="9">
        <v>67.844779108224714</v>
      </c>
      <c r="H262" s="9">
        <v>-24.252385570429922</v>
      </c>
      <c r="I262" s="9">
        <v>106.54438557043012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>
        <v>0</v>
      </c>
      <c r="AH262" s="9">
        <v>0</v>
      </c>
      <c r="AI262" s="9">
        <v>0</v>
      </c>
      <c r="AJ262" s="9">
        <v>0</v>
      </c>
      <c r="AK262" s="9">
        <v>0</v>
      </c>
      <c r="AL262" s="9">
        <v>0</v>
      </c>
      <c r="AM262" s="9">
        <v>0</v>
      </c>
      <c r="AN262" s="9">
        <v>0</v>
      </c>
      <c r="AO262" s="9">
        <v>0</v>
      </c>
      <c r="AP262" s="9">
        <v>0</v>
      </c>
      <c r="AQ262" s="9">
        <v>0</v>
      </c>
      <c r="AR262" s="9">
        <v>0</v>
      </c>
      <c r="AS262" s="9">
        <v>0</v>
      </c>
      <c r="AT262" s="9">
        <v>0</v>
      </c>
      <c r="AU262" s="9">
        <v>0</v>
      </c>
      <c r="AV262" s="9">
        <v>1</v>
      </c>
      <c r="AW262" s="9">
        <v>0</v>
      </c>
      <c r="AX262" s="9">
        <v>0</v>
      </c>
      <c r="AY262" s="9">
        <v>0</v>
      </c>
      <c r="AZ262" s="9">
        <v>0</v>
      </c>
      <c r="BA262" s="9">
        <v>0</v>
      </c>
      <c r="BB262" s="9">
        <v>0</v>
      </c>
      <c r="BC262" s="9">
        <v>0</v>
      </c>
      <c r="BD262" s="9">
        <v>0</v>
      </c>
      <c r="BE262" s="9">
        <v>0</v>
      </c>
      <c r="BF262" s="9">
        <v>0</v>
      </c>
      <c r="BG262" s="9">
        <v>0</v>
      </c>
      <c r="BH262" s="9">
        <v>0</v>
      </c>
      <c r="BI262" s="9">
        <v>0</v>
      </c>
      <c r="BJ262" s="9">
        <v>0</v>
      </c>
    </row>
    <row r="263" spans="2:62" x14ac:dyDescent="0.25">
      <c r="B263" s="9">
        <v>57.903999999999954</v>
      </c>
      <c r="C263" s="9">
        <v>30.69</v>
      </c>
      <c r="D263" s="9">
        <v>-27.213999999999952</v>
      </c>
      <c r="E263" s="9">
        <f t="shared" si="3"/>
        <v>0.88673835125447875</v>
      </c>
      <c r="F263" s="9">
        <v>31.205220891775301</v>
      </c>
      <c r="G263" s="9">
        <v>84.60277910822461</v>
      </c>
      <c r="H263" s="9">
        <v>-7.494385570430083</v>
      </c>
      <c r="I263" s="9">
        <v>123.30238557042999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>
        <v>0</v>
      </c>
      <c r="AH263" s="9">
        <v>0</v>
      </c>
      <c r="AI263" s="9">
        <v>0</v>
      </c>
      <c r="AJ263" s="9">
        <v>0</v>
      </c>
      <c r="AK263" s="9">
        <v>0</v>
      </c>
      <c r="AL263" s="9">
        <v>0</v>
      </c>
      <c r="AM263" s="9">
        <v>0</v>
      </c>
      <c r="AN263" s="9">
        <v>0</v>
      </c>
      <c r="AO263" s="9">
        <v>0</v>
      </c>
      <c r="AP263" s="9">
        <v>0</v>
      </c>
      <c r="AQ263" s="9">
        <v>0</v>
      </c>
      <c r="AR263" s="9">
        <v>0</v>
      </c>
      <c r="AS263" s="9">
        <v>0</v>
      </c>
      <c r="AT263" s="9">
        <v>0</v>
      </c>
      <c r="AU263" s="9">
        <v>0</v>
      </c>
      <c r="AV263" s="9">
        <v>0</v>
      </c>
      <c r="AW263" s="9">
        <v>1</v>
      </c>
      <c r="AX263" s="9">
        <v>0</v>
      </c>
      <c r="AY263" s="9">
        <v>0</v>
      </c>
      <c r="AZ263" s="9">
        <v>0</v>
      </c>
      <c r="BA263" s="9">
        <v>0</v>
      </c>
      <c r="BB263" s="9">
        <v>0</v>
      </c>
      <c r="BC263" s="9">
        <v>0</v>
      </c>
      <c r="BD263" s="9">
        <v>0</v>
      </c>
      <c r="BE263" s="9">
        <v>0</v>
      </c>
      <c r="BF263" s="9">
        <v>0</v>
      </c>
      <c r="BG263" s="9">
        <v>0</v>
      </c>
      <c r="BH263" s="9">
        <v>0</v>
      </c>
      <c r="BI263" s="9">
        <v>0</v>
      </c>
      <c r="BJ263" s="9">
        <v>0</v>
      </c>
    </row>
    <row r="264" spans="2:62" x14ac:dyDescent="0.25">
      <c r="B264" s="9">
        <v>66.397999999999982</v>
      </c>
      <c r="C264" s="9">
        <v>30.89</v>
      </c>
      <c r="D264" s="9">
        <v>-35.507999999999981</v>
      </c>
      <c r="E264" s="9">
        <f t="shared" si="3"/>
        <v>1.1494982194885071</v>
      </c>
      <c r="F264" s="9">
        <v>39.69922089177534</v>
      </c>
      <c r="G264" s="9">
        <v>93.096779108224624</v>
      </c>
      <c r="H264" s="9">
        <v>0.99961442956994517</v>
      </c>
      <c r="I264" s="9">
        <v>131.79638557043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>
        <v>0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>
        <v>0</v>
      </c>
      <c r="AH264" s="9">
        <v>0</v>
      </c>
      <c r="AI264" s="9">
        <v>0</v>
      </c>
      <c r="AJ264" s="9">
        <v>0</v>
      </c>
      <c r="AK264" s="9">
        <v>0</v>
      </c>
      <c r="AL264" s="9">
        <v>0</v>
      </c>
      <c r="AM264" s="9">
        <v>0</v>
      </c>
      <c r="AN264" s="9">
        <v>0</v>
      </c>
      <c r="AO264" s="9">
        <v>0</v>
      </c>
      <c r="AP264" s="9">
        <v>0</v>
      </c>
      <c r="AQ264" s="9">
        <v>0</v>
      </c>
      <c r="AR264" s="9">
        <v>0</v>
      </c>
      <c r="AS264" s="9">
        <v>0</v>
      </c>
      <c r="AT264" s="9">
        <v>0</v>
      </c>
      <c r="AU264" s="9">
        <v>0</v>
      </c>
      <c r="AV264" s="9">
        <v>0</v>
      </c>
      <c r="AW264" s="9">
        <v>0</v>
      </c>
      <c r="AX264" s="9">
        <v>1</v>
      </c>
      <c r="AY264" s="9">
        <v>0</v>
      </c>
      <c r="AZ264" s="9">
        <v>0</v>
      </c>
      <c r="BA264" s="9">
        <v>0</v>
      </c>
      <c r="BB264" s="9">
        <v>0</v>
      </c>
      <c r="BC264" s="9">
        <v>0</v>
      </c>
      <c r="BD264" s="9">
        <v>0</v>
      </c>
      <c r="BE264" s="9">
        <v>0</v>
      </c>
      <c r="BF264" s="9">
        <v>0</v>
      </c>
      <c r="BG264" s="9">
        <v>0</v>
      </c>
      <c r="BH264" s="9">
        <v>0</v>
      </c>
      <c r="BI264" s="9">
        <v>0</v>
      </c>
      <c r="BJ264" s="9">
        <v>0</v>
      </c>
    </row>
    <row r="265" spans="2:62" x14ac:dyDescent="0.25">
      <c r="B265" s="9">
        <v>64.098000000000027</v>
      </c>
      <c r="C265" s="9">
        <v>57.61</v>
      </c>
      <c r="D265" s="9">
        <v>-6.488000000000028</v>
      </c>
      <c r="E265" s="9">
        <f t="shared" si="3"/>
        <v>0.11261933692067398</v>
      </c>
      <c r="F265" s="9">
        <v>37.3992208917754</v>
      </c>
      <c r="G265" s="9">
        <v>90.796779108224655</v>
      </c>
      <c r="H265" s="9">
        <v>-1.3003855704300094</v>
      </c>
      <c r="I265" s="9">
        <v>129.49638557043005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>
        <v>0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>
        <v>0</v>
      </c>
      <c r="AH265" s="9">
        <v>0</v>
      </c>
      <c r="AI265" s="9">
        <v>0</v>
      </c>
      <c r="AJ265" s="9">
        <v>0</v>
      </c>
      <c r="AK265" s="9">
        <v>0</v>
      </c>
      <c r="AL265" s="9">
        <v>0</v>
      </c>
      <c r="AM265" s="9">
        <v>0</v>
      </c>
      <c r="AN265" s="9">
        <v>0</v>
      </c>
      <c r="AO265" s="9">
        <v>0</v>
      </c>
      <c r="AP265" s="9">
        <v>0</v>
      </c>
      <c r="AQ265" s="9">
        <v>0</v>
      </c>
      <c r="AR265" s="9">
        <v>0</v>
      </c>
      <c r="AS265" s="9">
        <v>0</v>
      </c>
      <c r="AT265" s="9">
        <v>0</v>
      </c>
      <c r="AU265" s="9">
        <v>0</v>
      </c>
      <c r="AV265" s="9">
        <v>0</v>
      </c>
      <c r="AW265" s="9">
        <v>0</v>
      </c>
      <c r="AX265" s="9">
        <v>0</v>
      </c>
      <c r="AY265" s="9">
        <v>1</v>
      </c>
      <c r="AZ265" s="9">
        <v>0</v>
      </c>
      <c r="BA265" s="9">
        <v>0</v>
      </c>
      <c r="BB265" s="9">
        <v>0</v>
      </c>
      <c r="BC265" s="9">
        <v>0</v>
      </c>
      <c r="BD265" s="9">
        <v>0</v>
      </c>
      <c r="BE265" s="9">
        <v>0</v>
      </c>
      <c r="BF265" s="9">
        <v>0</v>
      </c>
      <c r="BG265" s="9">
        <v>0</v>
      </c>
      <c r="BH265" s="9">
        <v>0</v>
      </c>
      <c r="BI265" s="9">
        <v>0</v>
      </c>
      <c r="BJ265" s="9">
        <v>0</v>
      </c>
    </row>
    <row r="266" spans="2:62" x14ac:dyDescent="0.25">
      <c r="B266" s="9">
        <v>73.822000000000017</v>
      </c>
      <c r="C266" s="9">
        <v>72.83</v>
      </c>
      <c r="D266" s="9">
        <v>-0.99200000000001864</v>
      </c>
      <c r="E266" s="9">
        <f t="shared" si="3"/>
        <v>1.3620760675546047E-2</v>
      </c>
      <c r="F266" s="9">
        <v>47.123220891775389</v>
      </c>
      <c r="G266" s="9">
        <v>100.52077910822464</v>
      </c>
      <c r="H266" s="9">
        <v>8.4236144295699802</v>
      </c>
      <c r="I266" s="9">
        <v>139.22038557043004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>
        <v>0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>
        <v>0</v>
      </c>
      <c r="AH266" s="9">
        <v>0</v>
      </c>
      <c r="AI266" s="9">
        <v>0</v>
      </c>
      <c r="AJ266" s="9">
        <v>0</v>
      </c>
      <c r="AK266" s="9">
        <v>0</v>
      </c>
      <c r="AL266" s="9">
        <v>0</v>
      </c>
      <c r="AM266" s="9">
        <v>0</v>
      </c>
      <c r="AN266" s="9">
        <v>0</v>
      </c>
      <c r="AO266" s="9">
        <v>0</v>
      </c>
      <c r="AP266" s="9">
        <v>0</v>
      </c>
      <c r="AQ266" s="9">
        <v>0</v>
      </c>
      <c r="AR266" s="9">
        <v>0</v>
      </c>
      <c r="AS266" s="9">
        <v>0</v>
      </c>
      <c r="AT266" s="9">
        <v>0</v>
      </c>
      <c r="AU266" s="9">
        <v>0</v>
      </c>
      <c r="AV266" s="9">
        <v>0</v>
      </c>
      <c r="AW266" s="9">
        <v>0</v>
      </c>
      <c r="AX266" s="9">
        <v>0</v>
      </c>
      <c r="AY266" s="9">
        <v>0</v>
      </c>
      <c r="AZ266" s="9">
        <v>1</v>
      </c>
      <c r="BA266" s="9">
        <v>0</v>
      </c>
      <c r="BB266" s="9">
        <v>0</v>
      </c>
      <c r="BC266" s="9">
        <v>0</v>
      </c>
      <c r="BD266" s="9">
        <v>0</v>
      </c>
      <c r="BE266" s="9">
        <v>0</v>
      </c>
      <c r="BF266" s="9">
        <v>0</v>
      </c>
      <c r="BG266" s="9">
        <v>0</v>
      </c>
      <c r="BH266" s="9">
        <v>0</v>
      </c>
      <c r="BI266" s="9">
        <v>0</v>
      </c>
      <c r="BJ266" s="9">
        <v>0</v>
      </c>
    </row>
    <row r="267" spans="2:62" x14ac:dyDescent="0.25">
      <c r="B267" s="9">
        <v>86.722000000000122</v>
      </c>
      <c r="C267" s="9">
        <v>89</v>
      </c>
      <c r="D267" s="9">
        <v>2.2779999999998779</v>
      </c>
      <c r="E267" s="9">
        <f t="shared" si="3"/>
        <v>2.5595505617976157E-2</v>
      </c>
      <c r="F267" s="9">
        <v>60.023220891775509</v>
      </c>
      <c r="G267" s="9">
        <v>113.42077910822474</v>
      </c>
      <c r="H267" s="9">
        <v>21.3236144295701</v>
      </c>
      <c r="I267" s="9">
        <v>152.12038557043013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>
        <v>0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>
        <v>0</v>
      </c>
      <c r="AH267" s="9">
        <v>0</v>
      </c>
      <c r="AI267" s="9">
        <v>0</v>
      </c>
      <c r="AJ267" s="9">
        <v>0</v>
      </c>
      <c r="AK267" s="9">
        <v>0</v>
      </c>
      <c r="AL267" s="9">
        <v>0</v>
      </c>
      <c r="AM267" s="9">
        <v>0</v>
      </c>
      <c r="AN267" s="9">
        <v>0</v>
      </c>
      <c r="AO267" s="9">
        <v>0</v>
      </c>
      <c r="AP267" s="9">
        <v>0</v>
      </c>
      <c r="AQ267" s="9">
        <v>0</v>
      </c>
      <c r="AR267" s="9">
        <v>0</v>
      </c>
      <c r="AS267" s="9">
        <v>0</v>
      </c>
      <c r="AT267" s="9">
        <v>0</v>
      </c>
      <c r="AU267" s="9">
        <v>0</v>
      </c>
      <c r="AV267" s="9">
        <v>0</v>
      </c>
      <c r="AW267" s="9">
        <v>0</v>
      </c>
      <c r="AX267" s="9">
        <v>0</v>
      </c>
      <c r="AY267" s="9">
        <v>0</v>
      </c>
      <c r="AZ267" s="9">
        <v>0</v>
      </c>
      <c r="BA267" s="9">
        <v>1</v>
      </c>
      <c r="BB267" s="9">
        <v>0</v>
      </c>
      <c r="BC267" s="9">
        <v>0</v>
      </c>
      <c r="BD267" s="9">
        <v>0</v>
      </c>
      <c r="BE267" s="9">
        <v>0</v>
      </c>
      <c r="BF267" s="9">
        <v>0</v>
      </c>
      <c r="BG267" s="9">
        <v>0</v>
      </c>
      <c r="BH267" s="9">
        <v>0</v>
      </c>
      <c r="BI267" s="9">
        <v>0</v>
      </c>
      <c r="BJ267" s="9">
        <v>0</v>
      </c>
    </row>
    <row r="268" spans="2:62" x14ac:dyDescent="0.25">
      <c r="B268" s="9">
        <v>83.780000000000058</v>
      </c>
      <c r="C268" s="9">
        <v>139.41</v>
      </c>
      <c r="D268" s="9">
        <v>55.629999999999939</v>
      </c>
      <c r="E268" s="9">
        <f t="shared" si="3"/>
        <v>0.39903880639839279</v>
      </c>
      <c r="F268" s="9">
        <v>57.08122089177543</v>
      </c>
      <c r="G268" s="9">
        <v>110.47877910822469</v>
      </c>
      <c r="H268" s="9">
        <v>18.381614429570035</v>
      </c>
      <c r="I268" s="9">
        <v>149.17838557043007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>
        <v>0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>
        <v>0</v>
      </c>
      <c r="AH268" s="9">
        <v>0</v>
      </c>
      <c r="AI268" s="9">
        <v>0</v>
      </c>
      <c r="AJ268" s="9">
        <v>0</v>
      </c>
      <c r="AK268" s="9">
        <v>0</v>
      </c>
      <c r="AL268" s="9">
        <v>0</v>
      </c>
      <c r="AM268" s="9">
        <v>0</v>
      </c>
      <c r="AN268" s="9">
        <v>0</v>
      </c>
      <c r="AO268" s="9">
        <v>0</v>
      </c>
      <c r="AP268" s="9">
        <v>0</v>
      </c>
      <c r="AQ268" s="9">
        <v>0</v>
      </c>
      <c r="AR268" s="9">
        <v>0</v>
      </c>
      <c r="AS268" s="9">
        <v>0</v>
      </c>
      <c r="AT268" s="9">
        <v>0</v>
      </c>
      <c r="AU268" s="9">
        <v>0</v>
      </c>
      <c r="AV268" s="9">
        <v>0</v>
      </c>
      <c r="AW268" s="9">
        <v>0</v>
      </c>
      <c r="AX268" s="9">
        <v>0</v>
      </c>
      <c r="AY268" s="9">
        <v>0</v>
      </c>
      <c r="AZ268" s="9">
        <v>0</v>
      </c>
      <c r="BA268" s="9">
        <v>0</v>
      </c>
      <c r="BB268" s="9">
        <v>1</v>
      </c>
      <c r="BC268" s="9">
        <v>0</v>
      </c>
      <c r="BD268" s="9">
        <v>0</v>
      </c>
      <c r="BE268" s="9">
        <v>0</v>
      </c>
      <c r="BF268" s="9">
        <v>0</v>
      </c>
      <c r="BG268" s="9">
        <v>0</v>
      </c>
      <c r="BH268" s="9">
        <v>0</v>
      </c>
      <c r="BI268" s="9">
        <v>0</v>
      </c>
      <c r="BJ268" s="9">
        <v>0</v>
      </c>
    </row>
    <row r="269" spans="2:62" x14ac:dyDescent="0.25">
      <c r="B269" s="9">
        <v>84.601999999999975</v>
      </c>
      <c r="C269" s="9">
        <v>53.78</v>
      </c>
      <c r="D269" s="9">
        <v>-30.821999999999974</v>
      </c>
      <c r="E269" s="9">
        <f t="shared" si="3"/>
        <v>0.57311268129416093</v>
      </c>
      <c r="F269" s="9">
        <v>57.903220891775334</v>
      </c>
      <c r="G269" s="9">
        <v>111.30077910822462</v>
      </c>
      <c r="H269" s="9">
        <v>19.203614429569939</v>
      </c>
      <c r="I269" s="9">
        <v>150.00038557043001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>
        <v>0</v>
      </c>
      <c r="AH269" s="9">
        <v>0</v>
      </c>
      <c r="AI269" s="9">
        <v>0</v>
      </c>
      <c r="AJ269" s="9">
        <v>0</v>
      </c>
      <c r="AK269" s="9">
        <v>0</v>
      </c>
      <c r="AL269" s="9">
        <v>0</v>
      </c>
      <c r="AM269" s="9">
        <v>0</v>
      </c>
      <c r="AN269" s="9">
        <v>0</v>
      </c>
      <c r="AO269" s="9">
        <v>0</v>
      </c>
      <c r="AP269" s="9">
        <v>0</v>
      </c>
      <c r="AQ269" s="9">
        <v>0</v>
      </c>
      <c r="AR269" s="9">
        <v>0</v>
      </c>
      <c r="AS269" s="9">
        <v>0</v>
      </c>
      <c r="AT269" s="9">
        <v>0</v>
      </c>
      <c r="AU269" s="9">
        <v>0</v>
      </c>
      <c r="AV269" s="9">
        <v>0</v>
      </c>
      <c r="AW269" s="9">
        <v>0</v>
      </c>
      <c r="AX269" s="9">
        <v>0</v>
      </c>
      <c r="AY269" s="9">
        <v>0</v>
      </c>
      <c r="AZ269" s="9">
        <v>0</v>
      </c>
      <c r="BA269" s="9">
        <v>0</v>
      </c>
      <c r="BB269" s="9">
        <v>0</v>
      </c>
      <c r="BC269" s="9">
        <v>1</v>
      </c>
      <c r="BD269" s="9">
        <v>0</v>
      </c>
      <c r="BE269" s="9">
        <v>0</v>
      </c>
      <c r="BF269" s="9">
        <v>0</v>
      </c>
      <c r="BG269" s="9">
        <v>0</v>
      </c>
      <c r="BH269" s="9">
        <v>0</v>
      </c>
      <c r="BI269" s="9">
        <v>0</v>
      </c>
      <c r="BJ269" s="9">
        <v>0</v>
      </c>
    </row>
    <row r="270" spans="2:62" x14ac:dyDescent="0.25">
      <c r="B270" s="9">
        <v>96.112000000000066</v>
      </c>
      <c r="C270" s="9">
        <v>71.52</v>
      </c>
      <c r="D270" s="9">
        <v>-24.59200000000007</v>
      </c>
      <c r="E270" s="9">
        <f t="shared" si="3"/>
        <v>0.34384787472035894</v>
      </c>
      <c r="F270" s="9">
        <v>69.413220891775438</v>
      </c>
      <c r="G270" s="9">
        <v>122.81077910822469</v>
      </c>
      <c r="H270" s="9">
        <v>30.713614429570029</v>
      </c>
      <c r="I270" s="9">
        <v>161.51038557043012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>
        <v>0</v>
      </c>
      <c r="AH270" s="9">
        <v>0</v>
      </c>
      <c r="AI270" s="9">
        <v>0</v>
      </c>
      <c r="AJ270" s="9">
        <v>0</v>
      </c>
      <c r="AK270" s="9">
        <v>0</v>
      </c>
      <c r="AL270" s="9">
        <v>0</v>
      </c>
      <c r="AM270" s="9">
        <v>0</v>
      </c>
      <c r="AN270" s="9">
        <v>0</v>
      </c>
      <c r="AO270" s="9">
        <v>0</v>
      </c>
      <c r="AP270" s="9">
        <v>0</v>
      </c>
      <c r="AQ270" s="9">
        <v>0</v>
      </c>
      <c r="AR270" s="9">
        <v>0</v>
      </c>
      <c r="AS270" s="9">
        <v>0</v>
      </c>
      <c r="AT270" s="9">
        <v>0</v>
      </c>
      <c r="AU270" s="9">
        <v>0</v>
      </c>
      <c r="AV270" s="9">
        <v>0</v>
      </c>
      <c r="AW270" s="9">
        <v>0</v>
      </c>
      <c r="AX270" s="9">
        <v>0</v>
      </c>
      <c r="AY270" s="9">
        <v>0</v>
      </c>
      <c r="AZ270" s="9">
        <v>0</v>
      </c>
      <c r="BA270" s="9">
        <v>0</v>
      </c>
      <c r="BB270" s="9">
        <v>0</v>
      </c>
      <c r="BC270" s="9">
        <v>0</v>
      </c>
      <c r="BD270" s="9">
        <v>1</v>
      </c>
      <c r="BE270" s="9">
        <v>0</v>
      </c>
      <c r="BF270" s="9">
        <v>0</v>
      </c>
      <c r="BG270" s="9">
        <v>0</v>
      </c>
      <c r="BH270" s="9">
        <v>0</v>
      </c>
      <c r="BI270" s="9">
        <v>0</v>
      </c>
      <c r="BJ270" s="9">
        <v>0</v>
      </c>
    </row>
    <row r="271" spans="2:62" x14ac:dyDescent="0.25">
      <c r="B271" s="9">
        <v>65.874000000000024</v>
      </c>
      <c r="C271" s="9">
        <v>30.48</v>
      </c>
      <c r="D271" s="9">
        <v>-35.39400000000002</v>
      </c>
      <c r="E271" s="9">
        <f t="shared" si="3"/>
        <v>1.1612204724409456</v>
      </c>
      <c r="F271" s="9">
        <v>39.175220891775396</v>
      </c>
      <c r="G271" s="9">
        <v>92.572779108224651</v>
      </c>
      <c r="H271" s="9">
        <v>0.4756144295699869</v>
      </c>
      <c r="I271" s="9">
        <v>131.27238557043006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>
        <v>0</v>
      </c>
      <c r="AH271" s="9">
        <v>0</v>
      </c>
      <c r="AI271" s="9">
        <v>0</v>
      </c>
      <c r="AJ271" s="9">
        <v>0</v>
      </c>
      <c r="AK271" s="9">
        <v>0</v>
      </c>
      <c r="AL271" s="9">
        <v>0</v>
      </c>
      <c r="AM271" s="9">
        <v>0</v>
      </c>
      <c r="AN271" s="9">
        <v>0</v>
      </c>
      <c r="AO271" s="9">
        <v>0</v>
      </c>
      <c r="AP271" s="9">
        <v>0</v>
      </c>
      <c r="AQ271" s="9">
        <v>0</v>
      </c>
      <c r="AR271" s="9">
        <v>0</v>
      </c>
      <c r="AS271" s="9">
        <v>0</v>
      </c>
      <c r="AT271" s="9">
        <v>0</v>
      </c>
      <c r="AU271" s="9">
        <v>0</v>
      </c>
      <c r="AV271" s="9">
        <v>0</v>
      </c>
      <c r="AW271" s="9">
        <v>0</v>
      </c>
      <c r="AX271" s="9">
        <v>0</v>
      </c>
      <c r="AY271" s="9">
        <v>0</v>
      </c>
      <c r="AZ271" s="9">
        <v>0</v>
      </c>
      <c r="BA271" s="9">
        <v>0</v>
      </c>
      <c r="BB271" s="9">
        <v>0</v>
      </c>
      <c r="BC271" s="9">
        <v>0</v>
      </c>
      <c r="BD271" s="9">
        <v>0</v>
      </c>
      <c r="BE271" s="9">
        <v>1</v>
      </c>
      <c r="BF271" s="9">
        <v>0</v>
      </c>
      <c r="BG271" s="9">
        <v>0</v>
      </c>
      <c r="BH271" s="9">
        <v>0</v>
      </c>
      <c r="BI271" s="9">
        <v>0</v>
      </c>
      <c r="BJ271" s="9">
        <v>0</v>
      </c>
    </row>
    <row r="272" spans="2:62" x14ac:dyDescent="0.25">
      <c r="B272" s="9">
        <v>72.232000000000085</v>
      </c>
      <c r="C272" s="9">
        <v>65.790000000000006</v>
      </c>
      <c r="D272" s="9">
        <v>-6.4420000000000783</v>
      </c>
      <c r="E272" s="9">
        <f t="shared" si="3"/>
        <v>9.791761665906791E-2</v>
      </c>
      <c r="F272" s="9">
        <v>45.533220891775457</v>
      </c>
      <c r="G272" s="9">
        <v>98.930779108224712</v>
      </c>
      <c r="H272" s="9">
        <v>6.833614429570062</v>
      </c>
      <c r="I272" s="9">
        <v>137.63038557043012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>
        <v>0</v>
      </c>
      <c r="AH272" s="9">
        <v>0</v>
      </c>
      <c r="AI272" s="9">
        <v>0</v>
      </c>
      <c r="AJ272" s="9">
        <v>0</v>
      </c>
      <c r="AK272" s="9">
        <v>0</v>
      </c>
      <c r="AL272" s="9">
        <v>0</v>
      </c>
      <c r="AM272" s="9">
        <v>0</v>
      </c>
      <c r="AN272" s="9">
        <v>0</v>
      </c>
      <c r="AO272" s="9">
        <v>0</v>
      </c>
      <c r="AP272" s="9">
        <v>0</v>
      </c>
      <c r="AQ272" s="9">
        <v>0</v>
      </c>
      <c r="AR272" s="9">
        <v>0</v>
      </c>
      <c r="AS272" s="9">
        <v>0</v>
      </c>
      <c r="AT272" s="9">
        <v>0</v>
      </c>
      <c r="AU272" s="9">
        <v>0</v>
      </c>
      <c r="AV272" s="9">
        <v>0</v>
      </c>
      <c r="AW272" s="9">
        <v>0</v>
      </c>
      <c r="AX272" s="9">
        <v>0</v>
      </c>
      <c r="AY272" s="9">
        <v>0</v>
      </c>
      <c r="AZ272" s="9">
        <v>0</v>
      </c>
      <c r="BA272" s="9">
        <v>0</v>
      </c>
      <c r="BB272" s="9">
        <v>0</v>
      </c>
      <c r="BC272" s="9">
        <v>0</v>
      </c>
      <c r="BD272" s="9">
        <v>0</v>
      </c>
      <c r="BE272" s="9">
        <v>0</v>
      </c>
      <c r="BF272" s="9">
        <v>1</v>
      </c>
      <c r="BG272" s="9">
        <v>0</v>
      </c>
      <c r="BH272" s="9">
        <v>0</v>
      </c>
      <c r="BI272" s="9">
        <v>0</v>
      </c>
      <c r="BJ272" s="9">
        <v>0</v>
      </c>
    </row>
    <row r="273" spans="2:62" x14ac:dyDescent="0.25">
      <c r="B273" s="9">
        <v>76.534000000000034</v>
      </c>
      <c r="C273" s="9">
        <v>47.4</v>
      </c>
      <c r="D273" s="9">
        <v>-29.134000000000036</v>
      </c>
      <c r="E273" s="9">
        <f t="shared" ref="E273:E276" si="4">ABS(D273/C273)</f>
        <v>0.61464135021097122</v>
      </c>
      <c r="F273" s="9">
        <v>49.835220891775407</v>
      </c>
      <c r="G273" s="9">
        <v>103.23277910822466</v>
      </c>
      <c r="H273" s="9">
        <v>11.135614429569998</v>
      </c>
      <c r="I273" s="9">
        <v>141.93238557043009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>
        <v>0</v>
      </c>
      <c r="AH273" s="9">
        <v>0</v>
      </c>
      <c r="AI273" s="9">
        <v>0</v>
      </c>
      <c r="AJ273" s="9">
        <v>0</v>
      </c>
      <c r="AK273" s="9">
        <v>0</v>
      </c>
      <c r="AL273" s="9">
        <v>0</v>
      </c>
      <c r="AM273" s="9">
        <v>0</v>
      </c>
      <c r="AN273" s="9">
        <v>0</v>
      </c>
      <c r="AO273" s="9">
        <v>0</v>
      </c>
      <c r="AP273" s="9">
        <v>0</v>
      </c>
      <c r="AQ273" s="9">
        <v>0</v>
      </c>
      <c r="AR273" s="9">
        <v>0</v>
      </c>
      <c r="AS273" s="9">
        <v>0</v>
      </c>
      <c r="AT273" s="9">
        <v>0</v>
      </c>
      <c r="AU273" s="9">
        <v>0</v>
      </c>
      <c r="AV273" s="9">
        <v>0</v>
      </c>
      <c r="AW273" s="9">
        <v>0</v>
      </c>
      <c r="AX273" s="9">
        <v>0</v>
      </c>
      <c r="AY273" s="9">
        <v>0</v>
      </c>
      <c r="AZ273" s="9">
        <v>0</v>
      </c>
      <c r="BA273" s="9">
        <v>0</v>
      </c>
      <c r="BB273" s="9">
        <v>0</v>
      </c>
      <c r="BC273" s="9">
        <v>0</v>
      </c>
      <c r="BD273" s="9">
        <v>0</v>
      </c>
      <c r="BE273" s="9">
        <v>0</v>
      </c>
      <c r="BF273" s="9">
        <v>0</v>
      </c>
      <c r="BG273" s="9">
        <v>1</v>
      </c>
      <c r="BH273" s="9">
        <v>0</v>
      </c>
      <c r="BI273" s="9">
        <v>0</v>
      </c>
      <c r="BJ273" s="9">
        <v>0</v>
      </c>
    </row>
    <row r="274" spans="2:62" x14ac:dyDescent="0.25">
      <c r="B274" s="9">
        <v>65.100000000000051</v>
      </c>
      <c r="C274" s="9">
        <v>40.51</v>
      </c>
      <c r="D274" s="9">
        <v>-24.590000000000053</v>
      </c>
      <c r="E274" s="9">
        <f t="shared" si="4"/>
        <v>0.60701061466304751</v>
      </c>
      <c r="F274" s="9">
        <v>38.401220891775424</v>
      </c>
      <c r="G274" s="9">
        <v>91.798779108224679</v>
      </c>
      <c r="H274" s="9">
        <v>-0.29838557042997138</v>
      </c>
      <c r="I274" s="9">
        <v>130.49838557043006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>
        <v>0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>
        <v>0</v>
      </c>
      <c r="AH274" s="9">
        <v>0</v>
      </c>
      <c r="AI274" s="9">
        <v>0</v>
      </c>
      <c r="AJ274" s="9">
        <v>0</v>
      </c>
      <c r="AK274" s="9">
        <v>0</v>
      </c>
      <c r="AL274" s="9">
        <v>0</v>
      </c>
      <c r="AM274" s="9">
        <v>0</v>
      </c>
      <c r="AN274" s="9">
        <v>0</v>
      </c>
      <c r="AO274" s="9">
        <v>0</v>
      </c>
      <c r="AP274" s="9">
        <v>0</v>
      </c>
      <c r="AQ274" s="9">
        <v>0</v>
      </c>
      <c r="AR274" s="9">
        <v>0</v>
      </c>
      <c r="AS274" s="9">
        <v>0</v>
      </c>
      <c r="AT274" s="9">
        <v>0</v>
      </c>
      <c r="AU274" s="9">
        <v>0</v>
      </c>
      <c r="AV274" s="9">
        <v>0</v>
      </c>
      <c r="AW274" s="9">
        <v>0</v>
      </c>
      <c r="AX274" s="9">
        <v>0</v>
      </c>
      <c r="AY274" s="9">
        <v>0</v>
      </c>
      <c r="AZ274" s="9">
        <v>0</v>
      </c>
      <c r="BA274" s="9">
        <v>0</v>
      </c>
      <c r="BB274" s="9">
        <v>0</v>
      </c>
      <c r="BC274" s="9">
        <v>0</v>
      </c>
      <c r="BD274" s="9">
        <v>0</v>
      </c>
      <c r="BE274" s="9">
        <v>0</v>
      </c>
      <c r="BF274" s="9">
        <v>0</v>
      </c>
      <c r="BG274" s="9">
        <v>0</v>
      </c>
      <c r="BH274" s="9">
        <v>1</v>
      </c>
      <c r="BI274" s="9">
        <v>0</v>
      </c>
      <c r="BJ274" s="9">
        <v>0</v>
      </c>
    </row>
    <row r="275" spans="2:62" x14ac:dyDescent="0.25">
      <c r="B275" s="9">
        <v>84.734000000000052</v>
      </c>
      <c r="C275" s="9">
        <v>99.11</v>
      </c>
      <c r="D275" s="9">
        <v>14.375999999999948</v>
      </c>
      <c r="E275" s="9">
        <f t="shared" si="4"/>
        <v>0.14505095348602509</v>
      </c>
      <c r="F275" s="9">
        <v>58.035220891775431</v>
      </c>
      <c r="G275" s="9">
        <v>111.43277910822468</v>
      </c>
      <c r="H275" s="9">
        <v>19.335614429570029</v>
      </c>
      <c r="I275" s="9">
        <v>150.13238557043007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>
        <v>0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>
        <v>0</v>
      </c>
      <c r="AH275" s="9">
        <v>0</v>
      </c>
      <c r="AI275" s="9">
        <v>0</v>
      </c>
      <c r="AJ275" s="9">
        <v>0</v>
      </c>
      <c r="AK275" s="9">
        <v>0</v>
      </c>
      <c r="AL275" s="9">
        <v>0</v>
      </c>
      <c r="AM275" s="9">
        <v>0</v>
      </c>
      <c r="AN275" s="9">
        <v>0</v>
      </c>
      <c r="AO275" s="9">
        <v>0</v>
      </c>
      <c r="AP275" s="9">
        <v>0</v>
      </c>
      <c r="AQ275" s="9">
        <v>0</v>
      </c>
      <c r="AR275" s="9">
        <v>0</v>
      </c>
      <c r="AS275" s="9">
        <v>0</v>
      </c>
      <c r="AT275" s="9">
        <v>0</v>
      </c>
      <c r="AU275" s="9">
        <v>0</v>
      </c>
      <c r="AV275" s="9">
        <v>0</v>
      </c>
      <c r="AW275" s="9">
        <v>0</v>
      </c>
      <c r="AX275" s="9">
        <v>0</v>
      </c>
      <c r="AY275" s="9">
        <v>0</v>
      </c>
      <c r="AZ275" s="9">
        <v>0</v>
      </c>
      <c r="BA275" s="9">
        <v>0</v>
      </c>
      <c r="BB275" s="9">
        <v>0</v>
      </c>
      <c r="BC275" s="9">
        <v>0</v>
      </c>
      <c r="BD275" s="9">
        <v>0</v>
      </c>
      <c r="BE275" s="9">
        <v>0</v>
      </c>
      <c r="BF275" s="9">
        <v>0</v>
      </c>
      <c r="BG275" s="9">
        <v>0</v>
      </c>
      <c r="BH275" s="9">
        <v>0</v>
      </c>
      <c r="BI275" s="9">
        <v>1</v>
      </c>
      <c r="BJ275" s="9">
        <v>0</v>
      </c>
    </row>
    <row r="276" spans="2:62" x14ac:dyDescent="0.25">
      <c r="B276" s="9">
        <v>91.052000000000049</v>
      </c>
      <c r="C276" s="9">
        <v>132.12</v>
      </c>
      <c r="D276" s="9">
        <v>41.067999999999955</v>
      </c>
      <c r="E276" s="9">
        <f t="shared" si="4"/>
        <v>0.31083863154707808</v>
      </c>
      <c r="F276" s="9">
        <v>64.353220891775422</v>
      </c>
      <c r="G276" s="9">
        <v>117.75077910822468</v>
      </c>
      <c r="H276" s="9">
        <v>25.653614429570027</v>
      </c>
      <c r="I276" s="9">
        <v>156.45038557043006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>
        <v>0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>
        <v>0</v>
      </c>
      <c r="AH276" s="9">
        <v>0</v>
      </c>
      <c r="AI276" s="9">
        <v>0</v>
      </c>
      <c r="AJ276" s="9">
        <v>0</v>
      </c>
      <c r="AK276" s="9">
        <v>0</v>
      </c>
      <c r="AL276" s="9">
        <v>0</v>
      </c>
      <c r="AM276" s="9">
        <v>0</v>
      </c>
      <c r="AN276" s="9">
        <v>0</v>
      </c>
      <c r="AO276" s="9">
        <v>0</v>
      </c>
      <c r="AP276" s="9">
        <v>0</v>
      </c>
      <c r="AQ276" s="9">
        <v>0</v>
      </c>
      <c r="AR276" s="9">
        <v>0</v>
      </c>
      <c r="AS276" s="9">
        <v>0</v>
      </c>
      <c r="AT276" s="9">
        <v>0</v>
      </c>
      <c r="AU276" s="9">
        <v>0</v>
      </c>
      <c r="AV276" s="9">
        <v>0</v>
      </c>
      <c r="AW276" s="9">
        <v>0</v>
      </c>
      <c r="AX276" s="9">
        <v>0</v>
      </c>
      <c r="AY276" s="9">
        <v>0</v>
      </c>
      <c r="AZ276" s="9">
        <v>0</v>
      </c>
      <c r="BA276" s="9">
        <v>0</v>
      </c>
      <c r="BB276" s="9">
        <v>0</v>
      </c>
      <c r="BC276" s="9">
        <v>0</v>
      </c>
      <c r="BD276" s="9">
        <v>0</v>
      </c>
      <c r="BE276" s="9">
        <v>0</v>
      </c>
      <c r="BF276" s="9">
        <v>0</v>
      </c>
      <c r="BG276" s="9">
        <v>0</v>
      </c>
      <c r="BH276" s="9">
        <v>0</v>
      </c>
      <c r="BI276" s="9">
        <v>0</v>
      </c>
      <c r="BJ276" s="9">
        <v>1</v>
      </c>
    </row>
    <row r="278" spans="2:62" x14ac:dyDescent="0.25">
      <c r="E278" s="19">
        <f>SUM(E16:E276)/261</f>
        <v>0.30857934955781546</v>
      </c>
    </row>
  </sheetData>
  <mergeCells count="69">
    <mergeCell ref="M4:N4"/>
    <mergeCell ref="B3:N3"/>
    <mergeCell ref="Q3:T3"/>
    <mergeCell ref="E14:E15"/>
    <mergeCell ref="BF14:BF15"/>
    <mergeCell ref="AU14:AU15"/>
    <mergeCell ref="AV14:AV15"/>
    <mergeCell ref="AW14:AW15"/>
    <mergeCell ref="AX14:AX15"/>
    <mergeCell ref="AY14:AY15"/>
    <mergeCell ref="AN14:AN15"/>
    <mergeCell ref="AO14:AO15"/>
    <mergeCell ref="AP14:AP15"/>
    <mergeCell ref="AQ14:AQ15"/>
    <mergeCell ref="AR14:AR15"/>
    <mergeCell ref="AS14:AS15"/>
    <mergeCell ref="BG14:BG15"/>
    <mergeCell ref="BH14:BH15"/>
    <mergeCell ref="BI14:BI15"/>
    <mergeCell ref="BJ14:BJ15"/>
    <mergeCell ref="B4:C4"/>
    <mergeCell ref="D4:F4"/>
    <mergeCell ref="G4:H4"/>
    <mergeCell ref="I4:J4"/>
    <mergeCell ref="K4:L4"/>
    <mergeCell ref="AZ14:AZ15"/>
    <mergeCell ref="BA14:BA15"/>
    <mergeCell ref="BB14:BB15"/>
    <mergeCell ref="BC14:BC15"/>
    <mergeCell ref="BD14:BD15"/>
    <mergeCell ref="BE14:BE15"/>
    <mergeCell ref="AT14:AT15"/>
    <mergeCell ref="AM14:AM15"/>
    <mergeCell ref="AB14:AB15"/>
    <mergeCell ref="AC14:AC15"/>
    <mergeCell ref="AD14:AD15"/>
    <mergeCell ref="AE14:AE15"/>
    <mergeCell ref="AF14:AF15"/>
    <mergeCell ref="AG14:AG15"/>
    <mergeCell ref="AH14:AH15"/>
    <mergeCell ref="AI14:AI15"/>
    <mergeCell ref="AJ14:AJ15"/>
    <mergeCell ref="AK14:AK15"/>
    <mergeCell ref="AL14:AL15"/>
    <mergeCell ref="AA14:AA15"/>
    <mergeCell ref="P14:P15"/>
    <mergeCell ref="Q14:Q15"/>
    <mergeCell ref="R14:R15"/>
    <mergeCell ref="S14:S15"/>
    <mergeCell ref="T14:T15"/>
    <mergeCell ref="U14:U15"/>
    <mergeCell ref="V14:V15"/>
    <mergeCell ref="W14:W15"/>
    <mergeCell ref="X14:X15"/>
    <mergeCell ref="Y14:Y15"/>
    <mergeCell ref="Z14:Z15"/>
    <mergeCell ref="O14:O15"/>
    <mergeCell ref="C10:G10"/>
    <mergeCell ref="C11:G11"/>
    <mergeCell ref="C12:G12"/>
    <mergeCell ref="B14:B15"/>
    <mergeCell ref="C14:C15"/>
    <mergeCell ref="D14:D15"/>
    <mergeCell ref="F14:G14"/>
    <mergeCell ref="H14:I14"/>
    <mergeCell ref="K14:K15"/>
    <mergeCell ref="L14:L15"/>
    <mergeCell ref="M14:M15"/>
    <mergeCell ref="N14:N15"/>
  </mergeCells>
  <hyperlinks>
    <hyperlink ref="B4" location="'MLR_NewScore1'!$B$10:$B$10" display="New Data Detail Rpt."/>
    <hyperlink ref="D4" location="'MLR_Output1'!$B$10:$B$10" display="Inputs"/>
    <hyperlink ref="G4" location="'MLR_Output1'!$B$44:$B$44" display="Predictors"/>
    <hyperlink ref="I4" location="'MLR_Output1'!$B$105:$B$105" display="Regress. Model"/>
    <hyperlink ref="K4" location="'MLR_Output1'!$B$163:$B$163" display="Train. Score - Summary"/>
    <hyperlink ref="M4" location="'MLR_TrainingScore1'!$B$10:$B$10" display="Train. Score - Detailed Rep.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H19"/>
  <sheetViews>
    <sheetView showGridLines="0" workbookViewId="0">
      <selection activeCell="B14" sqref="B14:F19"/>
    </sheetView>
  </sheetViews>
  <sheetFormatPr defaultRowHeight="15" x14ac:dyDescent="0.25"/>
  <cols>
    <col min="16" max="16" width="12.7109375" bestFit="1" customWidth="1"/>
  </cols>
  <sheetData>
    <row r="1" spans="2:60" ht="18.75" x14ac:dyDescent="0.3">
      <c r="B1" s="8" t="s">
        <v>160</v>
      </c>
      <c r="N1" t="s">
        <v>159</v>
      </c>
    </row>
    <row r="3" spans="2:60" ht="15.75" x14ac:dyDescent="0.25">
      <c r="B3" s="44" t="s">
        <v>59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6"/>
      <c r="P3" s="44" t="s">
        <v>60</v>
      </c>
      <c r="Q3" s="45"/>
      <c r="R3" s="45"/>
      <c r="S3" s="46"/>
    </row>
    <row r="4" spans="2:60" x14ac:dyDescent="0.25">
      <c r="B4" s="47" t="s">
        <v>163</v>
      </c>
      <c r="C4" s="40"/>
      <c r="D4" s="47" t="s">
        <v>94</v>
      </c>
      <c r="E4" s="40"/>
      <c r="F4" s="47" t="s">
        <v>95</v>
      </c>
      <c r="G4" s="40"/>
      <c r="H4" s="47" t="s">
        <v>96</v>
      </c>
      <c r="I4" s="40"/>
      <c r="J4" s="47" t="s">
        <v>97</v>
      </c>
      <c r="K4" s="40"/>
      <c r="L4" s="47" t="s">
        <v>99</v>
      </c>
      <c r="M4" s="40"/>
      <c r="P4" s="12" t="s">
        <v>83</v>
      </c>
      <c r="Q4" s="12" t="s">
        <v>84</v>
      </c>
      <c r="R4" s="12" t="s">
        <v>62</v>
      </c>
      <c r="S4" s="12" t="s">
        <v>63</v>
      </c>
    </row>
    <row r="5" spans="2:60" x14ac:dyDescent="0.25">
      <c r="P5" s="9">
        <v>17</v>
      </c>
      <c r="Q5" s="9">
        <v>16</v>
      </c>
      <c r="R5" s="9">
        <v>15</v>
      </c>
      <c r="S5" s="9">
        <v>48</v>
      </c>
    </row>
    <row r="10" spans="2:60" x14ac:dyDescent="0.25">
      <c r="B10" s="11" t="s">
        <v>65</v>
      </c>
      <c r="C10" s="38" t="s">
        <v>66</v>
      </c>
      <c r="D10" s="39"/>
      <c r="E10" s="39"/>
      <c r="F10" s="40"/>
    </row>
    <row r="11" spans="2:60" x14ac:dyDescent="0.25">
      <c r="B11" s="11" t="s">
        <v>67</v>
      </c>
      <c r="C11" s="38" t="s">
        <v>161</v>
      </c>
      <c r="D11" s="39"/>
      <c r="E11" s="39"/>
      <c r="F11" s="40"/>
    </row>
    <row r="12" spans="2:60" x14ac:dyDescent="0.25">
      <c r="B12" s="11" t="s">
        <v>68</v>
      </c>
      <c r="C12" s="38" t="s">
        <v>162</v>
      </c>
      <c r="D12" s="39"/>
      <c r="E12" s="39"/>
      <c r="F12" s="40"/>
    </row>
    <row r="14" spans="2:60" ht="25.5" customHeight="1" x14ac:dyDescent="0.25">
      <c r="B14" s="55" t="s">
        <v>87</v>
      </c>
      <c r="C14" s="50" t="s">
        <v>90</v>
      </c>
      <c r="D14" s="52"/>
      <c r="E14" s="50" t="s">
        <v>91</v>
      </c>
      <c r="F14" s="52"/>
      <c r="H14" s="57" t="s">
        <v>4</v>
      </c>
      <c r="I14" s="57" t="s">
        <v>5</v>
      </c>
      <c r="J14" s="57" t="s">
        <v>6</v>
      </c>
      <c r="K14" s="57" t="s">
        <v>7</v>
      </c>
      <c r="L14" s="57" t="s">
        <v>8</v>
      </c>
      <c r="M14" s="57" t="s">
        <v>9</v>
      </c>
      <c r="N14" s="57" t="s">
        <v>10</v>
      </c>
      <c r="O14" s="57" t="s">
        <v>11</v>
      </c>
      <c r="P14" s="57" t="s">
        <v>12</v>
      </c>
      <c r="Q14" s="57" t="s">
        <v>13</v>
      </c>
      <c r="R14" s="57" t="s">
        <v>14</v>
      </c>
      <c r="S14" s="57" t="s">
        <v>15</v>
      </c>
      <c r="T14" s="57" t="s">
        <v>16</v>
      </c>
      <c r="U14" s="57" t="s">
        <v>17</v>
      </c>
      <c r="V14" s="57" t="s">
        <v>18</v>
      </c>
      <c r="W14" s="57" t="s">
        <v>19</v>
      </c>
      <c r="X14" s="57" t="s">
        <v>20</v>
      </c>
      <c r="Y14" s="57" t="s">
        <v>21</v>
      </c>
      <c r="Z14" s="57" t="s">
        <v>22</v>
      </c>
      <c r="AA14" s="57" t="s">
        <v>23</v>
      </c>
      <c r="AB14" s="57" t="s">
        <v>24</v>
      </c>
      <c r="AC14" s="57" t="s">
        <v>25</v>
      </c>
      <c r="AD14" s="57" t="s">
        <v>26</v>
      </c>
      <c r="AE14" s="57" t="s">
        <v>27</v>
      </c>
      <c r="AF14" s="57" t="s">
        <v>28</v>
      </c>
      <c r="AG14" s="57" t="s">
        <v>29</v>
      </c>
      <c r="AH14" s="57" t="s">
        <v>30</v>
      </c>
      <c r="AI14" s="57" t="s">
        <v>31</v>
      </c>
      <c r="AJ14" s="57" t="s">
        <v>32</v>
      </c>
      <c r="AK14" s="57" t="s">
        <v>33</v>
      </c>
      <c r="AL14" s="57" t="s">
        <v>34</v>
      </c>
      <c r="AM14" s="57" t="s">
        <v>35</v>
      </c>
      <c r="AN14" s="57" t="s">
        <v>36</v>
      </c>
      <c r="AO14" s="57" t="s">
        <v>37</v>
      </c>
      <c r="AP14" s="57" t="s">
        <v>38</v>
      </c>
      <c r="AQ14" s="57" t="s">
        <v>39</v>
      </c>
      <c r="AR14" s="57" t="s">
        <v>40</v>
      </c>
      <c r="AS14" s="57" t="s">
        <v>41</v>
      </c>
      <c r="AT14" s="57" t="s">
        <v>42</v>
      </c>
      <c r="AU14" s="57" t="s">
        <v>43</v>
      </c>
      <c r="AV14" s="57" t="s">
        <v>44</v>
      </c>
      <c r="AW14" s="57" t="s">
        <v>45</v>
      </c>
      <c r="AX14" s="57" t="s">
        <v>46</v>
      </c>
      <c r="AY14" s="57" t="s">
        <v>47</v>
      </c>
      <c r="AZ14" s="57" t="s">
        <v>48</v>
      </c>
      <c r="BA14" s="57" t="s">
        <v>49</v>
      </c>
      <c r="BB14" s="57" t="s">
        <v>50</v>
      </c>
      <c r="BC14" s="57" t="s">
        <v>51</v>
      </c>
      <c r="BD14" s="57" t="s">
        <v>52</v>
      </c>
      <c r="BE14" s="57" t="s">
        <v>53</v>
      </c>
      <c r="BF14" s="57" t="s">
        <v>54</v>
      </c>
      <c r="BG14" s="57" t="s">
        <v>55</v>
      </c>
      <c r="BH14" s="60"/>
    </row>
    <row r="15" spans="2:60" x14ac:dyDescent="0.25">
      <c r="B15" s="56"/>
      <c r="C15" s="15" t="s">
        <v>92</v>
      </c>
      <c r="D15" s="15" t="s">
        <v>93</v>
      </c>
      <c r="E15" s="15" t="s">
        <v>92</v>
      </c>
      <c r="F15" s="15" t="s">
        <v>93</v>
      </c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60"/>
    </row>
    <row r="16" spans="2:60" x14ac:dyDescent="0.25">
      <c r="B16" s="9">
        <v>88.182000000000443</v>
      </c>
      <c r="C16" s="9">
        <v>61.483220891775886</v>
      </c>
      <c r="D16" s="9">
        <v>114.880779108225</v>
      </c>
      <c r="E16" s="9">
        <v>22.783614429570449</v>
      </c>
      <c r="F16" s="9">
        <v>153.58038557043045</v>
      </c>
      <c r="H16" s="9">
        <v>1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</row>
    <row r="17" spans="2:59" x14ac:dyDescent="0.25">
      <c r="B17" s="9">
        <v>75.294000000000153</v>
      </c>
      <c r="C17" s="9">
        <v>48.595220891775568</v>
      </c>
      <c r="D17" s="9">
        <v>101.99277910822474</v>
      </c>
      <c r="E17" s="9">
        <v>9.8956144295701449</v>
      </c>
      <c r="F17" s="9">
        <v>140.69238557043016</v>
      </c>
      <c r="H17" s="9">
        <v>0</v>
      </c>
      <c r="I17" s="9">
        <v>1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</row>
    <row r="18" spans="2:59" x14ac:dyDescent="0.25">
      <c r="B18" s="9">
        <v>68.858000000000104</v>
      </c>
      <c r="C18" s="9">
        <v>42.159220891775519</v>
      </c>
      <c r="D18" s="9">
        <v>95.556779108224688</v>
      </c>
      <c r="E18" s="9">
        <v>3.4596144295700952</v>
      </c>
      <c r="F18" s="9">
        <v>134.2563855704301</v>
      </c>
      <c r="H18" s="9">
        <v>0</v>
      </c>
      <c r="I18" s="9">
        <v>0</v>
      </c>
      <c r="J18" s="9">
        <v>1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</row>
    <row r="19" spans="2:59" x14ac:dyDescent="0.25">
      <c r="B19" s="9">
        <v>77.603999999999928</v>
      </c>
      <c r="C19" s="9">
        <v>50.905220891775272</v>
      </c>
      <c r="D19" s="9">
        <v>104.30277910822458</v>
      </c>
      <c r="E19" s="9">
        <v>12.205614429569891</v>
      </c>
      <c r="F19" s="9">
        <v>143.00238557042996</v>
      </c>
      <c r="H19" s="9">
        <v>0</v>
      </c>
      <c r="I19" s="9">
        <v>0</v>
      </c>
      <c r="J19" s="9">
        <v>0</v>
      </c>
      <c r="K19" s="9">
        <v>1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</row>
  </sheetData>
  <mergeCells count="67">
    <mergeCell ref="L4:M4"/>
    <mergeCell ref="B3:M3"/>
    <mergeCell ref="P3:S3"/>
    <mergeCell ref="BD14:BD15"/>
    <mergeCell ref="BE14:BE15"/>
    <mergeCell ref="AT14:AT15"/>
    <mergeCell ref="AU14:AU15"/>
    <mergeCell ref="AV14:AV15"/>
    <mergeCell ref="AW14:AW15"/>
    <mergeCell ref="AL14:AL15"/>
    <mergeCell ref="AM14:AM15"/>
    <mergeCell ref="AN14:AN15"/>
    <mergeCell ref="AO14:AO15"/>
    <mergeCell ref="AP14:AP15"/>
    <mergeCell ref="AQ14:AQ15"/>
    <mergeCell ref="AF14:AF15"/>
    <mergeCell ref="BF14:BF15"/>
    <mergeCell ref="BG14:BG15"/>
    <mergeCell ref="BH14:BH15"/>
    <mergeCell ref="B4:C4"/>
    <mergeCell ref="D4:E4"/>
    <mergeCell ref="F4:G4"/>
    <mergeCell ref="H4:I4"/>
    <mergeCell ref="J4:K4"/>
    <mergeCell ref="AX14:AX15"/>
    <mergeCell ref="AY14:AY15"/>
    <mergeCell ref="AZ14:AZ15"/>
    <mergeCell ref="BA14:BA15"/>
    <mergeCell ref="BB14:BB15"/>
    <mergeCell ref="BC14:BC15"/>
    <mergeCell ref="AR14:AR15"/>
    <mergeCell ref="AS14:AS15"/>
    <mergeCell ref="AG14:AG15"/>
    <mergeCell ref="AH14:AH15"/>
    <mergeCell ref="AI14:AI15"/>
    <mergeCell ref="AJ14:AJ15"/>
    <mergeCell ref="AK14:AK15"/>
    <mergeCell ref="AE14:AE15"/>
    <mergeCell ref="T14:T15"/>
    <mergeCell ref="U14:U15"/>
    <mergeCell ref="V14:V15"/>
    <mergeCell ref="W14:W15"/>
    <mergeCell ref="X14:X15"/>
    <mergeCell ref="Y14:Y15"/>
    <mergeCell ref="Z14:Z15"/>
    <mergeCell ref="AA14:AA15"/>
    <mergeCell ref="AB14:AB15"/>
    <mergeCell ref="AC14:AC15"/>
    <mergeCell ref="AD14:AD15"/>
    <mergeCell ref="S14:S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R14:R15"/>
    <mergeCell ref="C10:F10"/>
    <mergeCell ref="C11:F11"/>
    <mergeCell ref="C12:F12"/>
    <mergeCell ref="B14:B15"/>
    <mergeCell ref="C14:D14"/>
    <mergeCell ref="E14:F14"/>
  </mergeCells>
  <hyperlinks>
    <hyperlink ref="B4" location="'MLR_NewScore1'!$B$10:$B$10" display="New Data Detail Rpt."/>
    <hyperlink ref="D4" location="'MLR_Output1'!$B$10:$B$10" display="Inputs"/>
    <hyperlink ref="F4" location="'MLR_Output1'!$B$44:$B$44" display="Predictors"/>
    <hyperlink ref="H4" location="'MLR_Output1'!$B$105:$B$105" display="Regress. Model"/>
    <hyperlink ref="J4" location="'MLR_Output1'!$B$163:$B$163" display="Train. Score - Summary"/>
    <hyperlink ref="L4" location="'MLR_TrainingScore1'!$B$10:$B$10" display="Train. Score - Detailed Rep.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"/>
  <sheetViews>
    <sheetView workbookViewId="0">
      <selection activeCell="F17" sqref="F17"/>
    </sheetView>
  </sheetViews>
  <sheetFormatPr defaultRowHeight="15" x14ac:dyDescent="0.25"/>
  <cols>
    <col min="1" max="1" width="10.42578125" bestFit="1" customWidth="1"/>
  </cols>
  <sheetData>
    <row r="1" spans="1:70" x14ac:dyDescent="0.25">
      <c r="A1" s="3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49</v>
      </c>
      <c r="AV1" s="4" t="s">
        <v>50</v>
      </c>
      <c r="AW1" s="4" t="s">
        <v>51</v>
      </c>
      <c r="AX1" s="4" t="s">
        <v>52</v>
      </c>
      <c r="AY1" s="4" t="s">
        <v>53</v>
      </c>
      <c r="AZ1" s="4" t="s">
        <v>54</v>
      </c>
      <c r="BA1" s="4" t="s">
        <v>55</v>
      </c>
      <c r="BB1" s="4" t="s">
        <v>56</v>
      </c>
      <c r="BC1" s="20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</row>
    <row r="2" spans="1:70" x14ac:dyDescent="0.25">
      <c r="A2" s="6">
        <v>42370</v>
      </c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</row>
    <row r="3" spans="1:70" x14ac:dyDescent="0.25">
      <c r="A3" s="6">
        <v>42377</v>
      </c>
      <c r="B3" s="5">
        <v>0</v>
      </c>
      <c r="C3" s="5">
        <v>1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</row>
    <row r="4" spans="1:70" x14ac:dyDescent="0.25">
      <c r="A4" s="6">
        <v>42384</v>
      </c>
      <c r="B4" s="5">
        <v>0</v>
      </c>
      <c r="C4" s="5">
        <v>0</v>
      </c>
      <c r="D4" s="5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</row>
    <row r="5" spans="1:70" x14ac:dyDescent="0.25">
      <c r="A5" s="6">
        <v>42391</v>
      </c>
      <c r="B5" s="5">
        <v>0</v>
      </c>
      <c r="C5" s="5">
        <v>0</v>
      </c>
      <c r="D5" s="5">
        <v>0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G281"/>
  <sheetViews>
    <sheetView showGridLines="0" workbookViewId="0"/>
  </sheetViews>
  <sheetFormatPr defaultRowHeight="15" x14ac:dyDescent="0.25"/>
  <cols>
    <col min="2" max="2" width="10.42578125" bestFit="1" customWidth="1"/>
  </cols>
  <sheetData>
    <row r="2" spans="2:59" ht="18.75" x14ac:dyDescent="0.3">
      <c r="B2" s="8" t="s">
        <v>57</v>
      </c>
      <c r="N2" t="s">
        <v>58</v>
      </c>
    </row>
    <row r="4" spans="2:59" ht="15.75" x14ac:dyDescent="0.25">
      <c r="B4" s="44" t="s">
        <v>59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6"/>
      <c r="P4" s="44" t="s">
        <v>60</v>
      </c>
      <c r="Q4" s="45"/>
      <c r="R4" s="46"/>
    </row>
    <row r="5" spans="2:59" x14ac:dyDescent="0.25">
      <c r="B5" s="47" t="s">
        <v>76</v>
      </c>
      <c r="C5" s="40"/>
      <c r="D5" s="47" t="s">
        <v>70</v>
      </c>
      <c r="E5" s="40"/>
      <c r="F5" s="47" t="s">
        <v>77</v>
      </c>
      <c r="G5" s="40"/>
      <c r="H5" s="47" t="s">
        <v>78</v>
      </c>
      <c r="I5" s="40"/>
      <c r="J5" s="47" t="s">
        <v>79</v>
      </c>
      <c r="K5" s="40"/>
      <c r="L5" s="47" t="s">
        <v>80</v>
      </c>
      <c r="M5" s="40"/>
      <c r="P5" s="12" t="s">
        <v>61</v>
      </c>
      <c r="Q5" s="12" t="s">
        <v>62</v>
      </c>
      <c r="R5" s="12" t="s">
        <v>63</v>
      </c>
    </row>
    <row r="6" spans="2:59" x14ac:dyDescent="0.25">
      <c r="P6" s="9">
        <v>15</v>
      </c>
      <c r="Q6" s="9">
        <v>45</v>
      </c>
      <c r="R6" s="9">
        <v>60</v>
      </c>
    </row>
    <row r="8" spans="2:59" ht="15.75" x14ac:dyDescent="0.25">
      <c r="B8" s="44" t="s">
        <v>64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6"/>
    </row>
    <row r="9" spans="2:59" x14ac:dyDescent="0.25">
      <c r="B9" s="35" t="s">
        <v>65</v>
      </c>
      <c r="C9" s="36"/>
      <c r="D9" s="37"/>
      <c r="E9" s="38" t="s">
        <v>66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40"/>
    </row>
    <row r="10" spans="2:59" x14ac:dyDescent="0.25">
      <c r="B10" s="35" t="s">
        <v>67</v>
      </c>
      <c r="C10" s="36"/>
      <c r="D10" s="37"/>
      <c r="E10" s="38" t="s">
        <v>64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40"/>
    </row>
    <row r="11" spans="2:59" x14ac:dyDescent="0.25">
      <c r="B11" s="35" t="s">
        <v>68</v>
      </c>
      <c r="C11" s="36"/>
      <c r="D11" s="37"/>
      <c r="E11" s="38" t="s">
        <v>69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40"/>
    </row>
    <row r="12" spans="2:59" x14ac:dyDescent="0.25">
      <c r="B12" s="35" t="s">
        <v>70</v>
      </c>
      <c r="C12" s="36"/>
      <c r="D12" s="37"/>
      <c r="E12" s="38" t="s">
        <v>0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40"/>
    </row>
    <row r="13" spans="2:59" x14ac:dyDescent="0.25">
      <c r="B13" s="35" t="s">
        <v>71</v>
      </c>
      <c r="C13" s="36"/>
      <c r="D13" s="37"/>
      <c r="E13" s="9" t="s">
        <v>1</v>
      </c>
      <c r="F13" s="9" t="s">
        <v>3</v>
      </c>
      <c r="G13" s="9" t="s">
        <v>4</v>
      </c>
      <c r="H13" s="9" t="s">
        <v>5</v>
      </c>
      <c r="I13" s="9" t="s">
        <v>6</v>
      </c>
      <c r="J13" s="9" t="s">
        <v>7</v>
      </c>
      <c r="K13" s="9" t="s">
        <v>8</v>
      </c>
      <c r="L13" s="9" t="s">
        <v>9</v>
      </c>
      <c r="M13" s="9" t="s">
        <v>10</v>
      </c>
      <c r="N13" s="9" t="s">
        <v>11</v>
      </c>
      <c r="O13" s="9" t="s">
        <v>12</v>
      </c>
      <c r="P13" s="9" t="s">
        <v>13</v>
      </c>
      <c r="Q13" s="9" t="s">
        <v>14</v>
      </c>
      <c r="R13" s="9" t="s">
        <v>15</v>
      </c>
      <c r="S13" s="9" t="s">
        <v>16</v>
      </c>
      <c r="T13" s="9" t="s">
        <v>17</v>
      </c>
      <c r="U13" s="9" t="s">
        <v>18</v>
      </c>
      <c r="V13" s="9" t="s">
        <v>19</v>
      </c>
      <c r="W13" s="9" t="s">
        <v>20</v>
      </c>
      <c r="X13" s="9" t="s">
        <v>21</v>
      </c>
      <c r="Y13" s="9" t="s">
        <v>22</v>
      </c>
      <c r="Z13" s="9" t="s">
        <v>23</v>
      </c>
      <c r="AA13" s="9" t="s">
        <v>24</v>
      </c>
      <c r="AB13" s="9" t="s">
        <v>25</v>
      </c>
      <c r="AC13" s="9" t="s">
        <v>26</v>
      </c>
      <c r="AD13" s="9" t="s">
        <v>27</v>
      </c>
      <c r="AE13" s="9" t="s">
        <v>28</v>
      </c>
      <c r="AF13" s="9" t="s">
        <v>29</v>
      </c>
      <c r="AG13" s="9" t="s">
        <v>30</v>
      </c>
      <c r="AH13" s="9" t="s">
        <v>31</v>
      </c>
      <c r="AI13" s="9" t="s">
        <v>32</v>
      </c>
      <c r="AJ13" s="9" t="s">
        <v>33</v>
      </c>
      <c r="AK13" s="9" t="s">
        <v>34</v>
      </c>
      <c r="AL13" s="9" t="s">
        <v>35</v>
      </c>
      <c r="AM13" s="9" t="s">
        <v>36</v>
      </c>
      <c r="AN13" s="9" t="s">
        <v>37</v>
      </c>
      <c r="AO13" s="9" t="s">
        <v>38</v>
      </c>
      <c r="AP13" s="9" t="s">
        <v>39</v>
      </c>
      <c r="AQ13" s="9" t="s">
        <v>40</v>
      </c>
      <c r="AR13" s="9" t="s">
        <v>41</v>
      </c>
      <c r="AS13" s="9" t="s">
        <v>42</v>
      </c>
      <c r="AT13" s="9" t="s">
        <v>43</v>
      </c>
      <c r="AU13" s="9" t="s">
        <v>44</v>
      </c>
      <c r="AV13" s="9" t="s">
        <v>45</v>
      </c>
      <c r="AW13" s="9" t="s">
        <v>46</v>
      </c>
      <c r="AX13" s="9" t="s">
        <v>47</v>
      </c>
      <c r="AY13" s="9" t="s">
        <v>48</v>
      </c>
      <c r="AZ13" s="9" t="s">
        <v>49</v>
      </c>
      <c r="BA13" s="9" t="s">
        <v>50</v>
      </c>
      <c r="BB13" s="9" t="s">
        <v>51</v>
      </c>
      <c r="BC13" s="9" t="s">
        <v>52</v>
      </c>
      <c r="BD13" s="9" t="s">
        <v>53</v>
      </c>
      <c r="BE13" s="9" t="s">
        <v>54</v>
      </c>
      <c r="BF13" s="9" t="s">
        <v>55</v>
      </c>
      <c r="BG13" s="9" t="s">
        <v>56</v>
      </c>
    </row>
    <row r="14" spans="2:59" x14ac:dyDescent="0.25">
      <c r="B14" s="35" t="s">
        <v>72</v>
      </c>
      <c r="C14" s="36"/>
      <c r="D14" s="37"/>
      <c r="E14" s="38" t="s">
        <v>73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40"/>
    </row>
    <row r="15" spans="2:59" x14ac:dyDescent="0.25">
      <c r="B15" s="35" t="s">
        <v>74</v>
      </c>
      <c r="C15" s="36"/>
      <c r="D15" s="37"/>
      <c r="E15" s="41">
        <v>209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3"/>
    </row>
    <row r="16" spans="2:59" x14ac:dyDescent="0.25">
      <c r="B16" s="35" t="s">
        <v>75</v>
      </c>
      <c r="C16" s="36"/>
      <c r="D16" s="37"/>
      <c r="E16" s="41">
        <v>52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3"/>
    </row>
    <row r="19" spans="2:57" ht="15.75" x14ac:dyDescent="0.25">
      <c r="B19" s="44" t="s">
        <v>71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6"/>
    </row>
    <row r="20" spans="2:57" x14ac:dyDescent="0.25">
      <c r="B20" s="12" t="s">
        <v>0</v>
      </c>
      <c r="C20" s="12" t="s">
        <v>1</v>
      </c>
      <c r="D20" s="12" t="s">
        <v>3</v>
      </c>
      <c r="E20" s="12" t="s">
        <v>4</v>
      </c>
      <c r="F20" s="12" t="s">
        <v>5</v>
      </c>
      <c r="G20" s="12" t="s">
        <v>6</v>
      </c>
      <c r="H20" s="12" t="s">
        <v>7</v>
      </c>
      <c r="I20" s="12" t="s">
        <v>8</v>
      </c>
      <c r="J20" s="12" t="s">
        <v>9</v>
      </c>
      <c r="K20" s="12" t="s">
        <v>10</v>
      </c>
      <c r="L20" s="12" t="s">
        <v>11</v>
      </c>
      <c r="M20" s="12" t="s">
        <v>12</v>
      </c>
      <c r="N20" s="12" t="s">
        <v>13</v>
      </c>
      <c r="O20" s="12" t="s">
        <v>14</v>
      </c>
      <c r="P20" s="12" t="s">
        <v>15</v>
      </c>
      <c r="Q20" s="12" t="s">
        <v>16</v>
      </c>
      <c r="R20" s="12" t="s">
        <v>17</v>
      </c>
      <c r="S20" s="12" t="s">
        <v>18</v>
      </c>
      <c r="T20" s="12" t="s">
        <v>19</v>
      </c>
      <c r="U20" s="12" t="s">
        <v>20</v>
      </c>
      <c r="V20" s="12" t="s">
        <v>21</v>
      </c>
      <c r="W20" s="12" t="s">
        <v>22</v>
      </c>
      <c r="X20" s="12" t="s">
        <v>23</v>
      </c>
      <c r="Y20" s="12" t="s">
        <v>24</v>
      </c>
      <c r="Z20" s="12" t="s">
        <v>25</v>
      </c>
      <c r="AA20" s="12" t="s">
        <v>26</v>
      </c>
      <c r="AB20" s="12" t="s">
        <v>27</v>
      </c>
      <c r="AC20" s="12" t="s">
        <v>28</v>
      </c>
      <c r="AD20" s="12" t="s">
        <v>29</v>
      </c>
      <c r="AE20" s="12" t="s">
        <v>30</v>
      </c>
      <c r="AF20" s="12" t="s">
        <v>31</v>
      </c>
      <c r="AG20" s="12" t="s">
        <v>32</v>
      </c>
      <c r="AH20" s="12" t="s">
        <v>33</v>
      </c>
      <c r="AI20" s="12" t="s">
        <v>34</v>
      </c>
      <c r="AJ20" s="12" t="s">
        <v>35</v>
      </c>
      <c r="AK20" s="12" t="s">
        <v>36</v>
      </c>
      <c r="AL20" s="12" t="s">
        <v>37</v>
      </c>
      <c r="AM20" s="12" t="s">
        <v>38</v>
      </c>
      <c r="AN20" s="12" t="s">
        <v>39</v>
      </c>
      <c r="AO20" s="12" t="s">
        <v>40</v>
      </c>
      <c r="AP20" s="12" t="s">
        <v>41</v>
      </c>
      <c r="AQ20" s="12" t="s">
        <v>42</v>
      </c>
      <c r="AR20" s="12" t="s">
        <v>43</v>
      </c>
      <c r="AS20" s="12" t="s">
        <v>44</v>
      </c>
      <c r="AT20" s="12" t="s">
        <v>45</v>
      </c>
      <c r="AU20" s="12" t="s">
        <v>46</v>
      </c>
      <c r="AV20" s="12" t="s">
        <v>47</v>
      </c>
      <c r="AW20" s="12" t="s">
        <v>48</v>
      </c>
      <c r="AX20" s="12" t="s">
        <v>49</v>
      </c>
      <c r="AY20" s="12" t="s">
        <v>50</v>
      </c>
      <c r="AZ20" s="12" t="s">
        <v>51</v>
      </c>
      <c r="BA20" s="12" t="s">
        <v>52</v>
      </c>
      <c r="BB20" s="12" t="s">
        <v>53</v>
      </c>
      <c r="BC20" s="12" t="s">
        <v>54</v>
      </c>
      <c r="BD20" s="12" t="s">
        <v>55</v>
      </c>
      <c r="BE20" s="12" t="s">
        <v>56</v>
      </c>
    </row>
    <row r="21" spans="2:57" x14ac:dyDescent="0.25">
      <c r="B21" s="13">
        <v>40909</v>
      </c>
      <c r="C21" s="9">
        <v>81.38</v>
      </c>
      <c r="D21" s="9">
        <v>1</v>
      </c>
      <c r="E21" s="9">
        <v>1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</row>
    <row r="22" spans="2:57" x14ac:dyDescent="0.25">
      <c r="B22" s="13">
        <v>40916</v>
      </c>
      <c r="C22" s="9">
        <v>58.2</v>
      </c>
      <c r="D22" s="9">
        <v>2</v>
      </c>
      <c r="E22" s="9">
        <v>0</v>
      </c>
      <c r="F22" s="9">
        <v>1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</row>
    <row r="23" spans="2:57" x14ac:dyDescent="0.25">
      <c r="B23" s="13">
        <v>40923</v>
      </c>
      <c r="C23" s="9">
        <v>64.92</v>
      </c>
      <c r="D23" s="9">
        <v>3</v>
      </c>
      <c r="E23" s="9">
        <v>0</v>
      </c>
      <c r="F23" s="9">
        <v>0</v>
      </c>
      <c r="G23" s="9">
        <v>1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</row>
    <row r="24" spans="2:57" x14ac:dyDescent="0.25">
      <c r="B24" s="13">
        <v>40930</v>
      </c>
      <c r="C24" s="9">
        <v>68.45</v>
      </c>
      <c r="D24" s="9">
        <v>4</v>
      </c>
      <c r="E24" s="9">
        <v>0</v>
      </c>
      <c r="F24" s="9">
        <v>0</v>
      </c>
      <c r="G24" s="9">
        <v>0</v>
      </c>
      <c r="H24" s="9">
        <v>1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</row>
    <row r="25" spans="2:57" x14ac:dyDescent="0.25">
      <c r="B25" s="13">
        <v>40937</v>
      </c>
      <c r="C25" s="9">
        <v>76.38</v>
      </c>
      <c r="D25" s="9">
        <v>5</v>
      </c>
      <c r="E25" s="9">
        <v>0</v>
      </c>
      <c r="F25" s="9">
        <v>0</v>
      </c>
      <c r="G25" s="9">
        <v>0</v>
      </c>
      <c r="H25" s="9">
        <v>0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</row>
    <row r="26" spans="2:57" x14ac:dyDescent="0.25">
      <c r="B26" s="13">
        <v>40944</v>
      </c>
      <c r="C26" s="9">
        <v>89.36</v>
      </c>
      <c r="D26" s="9">
        <v>6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1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</row>
    <row r="27" spans="2:57" x14ac:dyDescent="0.25">
      <c r="B27" s="13">
        <v>40951</v>
      </c>
      <c r="C27" s="9">
        <v>79.13</v>
      </c>
      <c r="D27" s="9">
        <v>7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1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</row>
    <row r="28" spans="2:57" x14ac:dyDescent="0.25">
      <c r="B28" s="13">
        <v>40958</v>
      </c>
      <c r="C28" s="9">
        <v>97.3</v>
      </c>
      <c r="D28" s="9">
        <v>8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1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</row>
    <row r="29" spans="2:57" x14ac:dyDescent="0.25">
      <c r="B29" s="13">
        <v>40965</v>
      </c>
      <c r="C29" s="9">
        <v>88.31</v>
      </c>
      <c r="D29" s="9">
        <v>9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1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</row>
    <row r="30" spans="2:57" x14ac:dyDescent="0.25">
      <c r="B30" s="13">
        <v>40972</v>
      </c>
      <c r="C30" s="9">
        <v>65.900000000000006</v>
      </c>
      <c r="D30" s="9">
        <v>10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1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</row>
    <row r="31" spans="2:57" x14ac:dyDescent="0.25">
      <c r="B31" s="13">
        <v>40979</v>
      </c>
      <c r="C31" s="9">
        <v>86</v>
      </c>
      <c r="D31" s="9">
        <v>11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1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</row>
    <row r="32" spans="2:57" x14ac:dyDescent="0.25">
      <c r="B32" s="13">
        <v>40986</v>
      </c>
      <c r="C32" s="9">
        <v>192.61</v>
      </c>
      <c r="D32" s="9">
        <v>12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1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</row>
    <row r="33" spans="2:57" x14ac:dyDescent="0.25">
      <c r="B33" s="13">
        <v>40993</v>
      </c>
      <c r="C33" s="9">
        <v>91.4</v>
      </c>
      <c r="D33" s="9">
        <v>13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1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</row>
    <row r="34" spans="2:57" x14ac:dyDescent="0.25">
      <c r="B34" s="13">
        <v>41000</v>
      </c>
      <c r="C34" s="9">
        <v>54.17</v>
      </c>
      <c r="D34" s="9">
        <v>14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1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</row>
    <row r="35" spans="2:57" x14ac:dyDescent="0.25">
      <c r="B35" s="13">
        <v>41007</v>
      </c>
      <c r="C35" s="9">
        <v>54.64</v>
      </c>
      <c r="D35" s="9">
        <v>15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1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</row>
    <row r="36" spans="2:57" x14ac:dyDescent="0.25">
      <c r="B36" s="13">
        <v>41014</v>
      </c>
      <c r="C36" s="9">
        <v>56.52</v>
      </c>
      <c r="D36" s="9">
        <v>16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1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</row>
    <row r="37" spans="2:57" x14ac:dyDescent="0.25">
      <c r="B37" s="13">
        <v>41021</v>
      </c>
      <c r="C37" s="9">
        <v>41.48</v>
      </c>
      <c r="D37" s="9">
        <v>17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1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</row>
    <row r="38" spans="2:57" x14ac:dyDescent="0.25">
      <c r="B38" s="13">
        <v>41028</v>
      </c>
      <c r="C38" s="9">
        <v>45.28</v>
      </c>
      <c r="D38" s="9">
        <v>18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1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</row>
    <row r="39" spans="2:57" x14ac:dyDescent="0.25">
      <c r="B39" s="13">
        <v>41035</v>
      </c>
      <c r="C39" s="9">
        <v>41.98</v>
      </c>
      <c r="D39" s="9">
        <v>19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1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</row>
    <row r="40" spans="2:57" x14ac:dyDescent="0.25">
      <c r="B40" s="13">
        <v>41042</v>
      </c>
      <c r="C40" s="9">
        <v>46.78</v>
      </c>
      <c r="D40" s="9">
        <v>20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1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</row>
    <row r="41" spans="2:57" x14ac:dyDescent="0.25">
      <c r="B41" s="13">
        <v>41049</v>
      </c>
      <c r="C41" s="9">
        <v>54.47</v>
      </c>
      <c r="D41" s="9">
        <v>21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1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</row>
    <row r="42" spans="2:57" x14ac:dyDescent="0.25">
      <c r="B42" s="13">
        <v>41056</v>
      </c>
      <c r="C42" s="9">
        <v>40.74</v>
      </c>
      <c r="D42" s="9">
        <v>22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1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</row>
    <row r="43" spans="2:57" x14ac:dyDescent="0.25">
      <c r="B43" s="13">
        <v>41063</v>
      </c>
      <c r="C43" s="9">
        <v>46.44</v>
      </c>
      <c r="D43" s="9">
        <v>23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1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</row>
    <row r="44" spans="2:57" x14ac:dyDescent="0.25">
      <c r="B44" s="13">
        <v>41070</v>
      </c>
      <c r="C44" s="9">
        <v>43.21</v>
      </c>
      <c r="D44" s="9">
        <v>24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1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</row>
    <row r="45" spans="2:57" x14ac:dyDescent="0.25">
      <c r="B45" s="13">
        <v>41077</v>
      </c>
      <c r="C45" s="9">
        <v>41.12</v>
      </c>
      <c r="D45" s="9">
        <v>25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1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</row>
    <row r="46" spans="2:57" x14ac:dyDescent="0.25">
      <c r="B46" s="13">
        <v>41084</v>
      </c>
      <c r="C46" s="9">
        <v>36.909999999999997</v>
      </c>
      <c r="D46" s="9">
        <v>26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1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</row>
    <row r="47" spans="2:57" x14ac:dyDescent="0.25">
      <c r="B47" s="13">
        <v>41091</v>
      </c>
      <c r="C47" s="9">
        <v>34.76</v>
      </c>
      <c r="D47" s="9">
        <v>27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1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</row>
    <row r="48" spans="2:57" x14ac:dyDescent="0.25">
      <c r="B48" s="13">
        <v>41098</v>
      </c>
      <c r="C48" s="9">
        <v>33.229999999999997</v>
      </c>
      <c r="D48" s="9">
        <v>28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1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</row>
    <row r="49" spans="2:57" x14ac:dyDescent="0.25">
      <c r="B49" s="13">
        <v>41105</v>
      </c>
      <c r="C49" s="9">
        <v>30.73</v>
      </c>
      <c r="D49" s="9">
        <v>29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1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</row>
    <row r="50" spans="2:57" x14ac:dyDescent="0.25">
      <c r="B50" s="13">
        <v>41112</v>
      </c>
      <c r="C50" s="9">
        <v>26.19</v>
      </c>
      <c r="D50" s="9">
        <v>30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1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</row>
    <row r="51" spans="2:57" x14ac:dyDescent="0.25">
      <c r="B51" s="13">
        <v>41119</v>
      </c>
      <c r="C51" s="9">
        <v>28.75</v>
      </c>
      <c r="D51" s="9">
        <v>31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1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</row>
    <row r="52" spans="2:57" x14ac:dyDescent="0.25">
      <c r="B52" s="13">
        <v>41126</v>
      </c>
      <c r="C52" s="9">
        <v>27.81</v>
      </c>
      <c r="D52" s="9">
        <v>32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1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</row>
    <row r="53" spans="2:57" x14ac:dyDescent="0.25">
      <c r="B53" s="13">
        <v>41133</v>
      </c>
      <c r="C53" s="9">
        <v>26.71</v>
      </c>
      <c r="D53" s="9">
        <v>33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1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</row>
    <row r="54" spans="2:57" x14ac:dyDescent="0.25">
      <c r="B54" s="13">
        <v>41140</v>
      </c>
      <c r="C54" s="9">
        <v>23.77</v>
      </c>
      <c r="D54" s="9">
        <v>34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1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</row>
    <row r="55" spans="2:57" x14ac:dyDescent="0.25">
      <c r="B55" s="13">
        <v>41147</v>
      </c>
      <c r="C55" s="9">
        <v>31.46</v>
      </c>
      <c r="D55" s="9">
        <v>35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1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</row>
    <row r="56" spans="2:57" x14ac:dyDescent="0.25">
      <c r="B56" s="13">
        <v>41154</v>
      </c>
      <c r="C56" s="9">
        <v>19.829999999999998</v>
      </c>
      <c r="D56" s="9">
        <v>36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1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</row>
    <row r="57" spans="2:57" x14ac:dyDescent="0.25">
      <c r="B57" s="13">
        <v>41161</v>
      </c>
      <c r="C57" s="9">
        <v>24.24</v>
      </c>
      <c r="D57" s="9">
        <v>37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1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</row>
    <row r="58" spans="2:57" x14ac:dyDescent="0.25">
      <c r="B58" s="13">
        <v>41168</v>
      </c>
      <c r="C58" s="9">
        <v>42.13</v>
      </c>
      <c r="D58" s="9">
        <v>38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1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</row>
    <row r="59" spans="2:57" x14ac:dyDescent="0.25">
      <c r="B59" s="13">
        <v>41175</v>
      </c>
      <c r="C59" s="9">
        <v>48.42</v>
      </c>
      <c r="D59" s="9">
        <v>39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1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</row>
    <row r="60" spans="2:57" x14ac:dyDescent="0.25">
      <c r="B60" s="13">
        <v>41182</v>
      </c>
      <c r="C60" s="9">
        <v>67.8</v>
      </c>
      <c r="D60" s="9">
        <v>40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1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</row>
    <row r="61" spans="2:57" x14ac:dyDescent="0.25">
      <c r="B61" s="13">
        <v>41189</v>
      </c>
      <c r="C61" s="9">
        <v>52.93</v>
      </c>
      <c r="D61" s="9">
        <v>41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1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</row>
    <row r="62" spans="2:57" x14ac:dyDescent="0.25">
      <c r="B62" s="13">
        <v>41196</v>
      </c>
      <c r="C62" s="9">
        <v>52.65</v>
      </c>
      <c r="D62" s="9">
        <v>42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1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</row>
    <row r="63" spans="2:57" x14ac:dyDescent="0.25">
      <c r="B63" s="13">
        <v>41203</v>
      </c>
      <c r="C63" s="9">
        <v>56.17</v>
      </c>
      <c r="D63" s="9">
        <v>43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1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</row>
    <row r="64" spans="2:57" x14ac:dyDescent="0.25">
      <c r="B64" s="13">
        <v>41210</v>
      </c>
      <c r="C64" s="9">
        <v>52.83</v>
      </c>
      <c r="D64" s="9">
        <v>44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1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</row>
    <row r="65" spans="2:57" x14ac:dyDescent="0.25">
      <c r="B65" s="13">
        <v>41217</v>
      </c>
      <c r="C65" s="9">
        <v>86.06</v>
      </c>
      <c r="D65" s="9">
        <v>45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1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</row>
    <row r="66" spans="2:57" x14ac:dyDescent="0.25">
      <c r="B66" s="13">
        <v>41224</v>
      </c>
      <c r="C66" s="9">
        <v>181.94</v>
      </c>
      <c r="D66" s="9">
        <v>46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1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</row>
    <row r="67" spans="2:57" x14ac:dyDescent="0.25">
      <c r="B67" s="13">
        <v>41231</v>
      </c>
      <c r="C67" s="9">
        <v>79.67</v>
      </c>
      <c r="D67" s="9">
        <v>47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1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</row>
    <row r="68" spans="2:57" x14ac:dyDescent="0.25">
      <c r="B68" s="13">
        <v>41238</v>
      </c>
      <c r="C68" s="9">
        <v>91.81</v>
      </c>
      <c r="D68" s="9">
        <v>48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1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</row>
    <row r="69" spans="2:57" x14ac:dyDescent="0.25">
      <c r="B69" s="13">
        <v>41245</v>
      </c>
      <c r="C69" s="9">
        <v>89.93</v>
      </c>
      <c r="D69" s="9">
        <v>49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1</v>
      </c>
      <c r="BB69" s="9">
        <v>0</v>
      </c>
      <c r="BC69" s="9">
        <v>0</v>
      </c>
      <c r="BD69" s="9">
        <v>0</v>
      </c>
      <c r="BE69" s="9">
        <v>0</v>
      </c>
    </row>
    <row r="70" spans="2:57" x14ac:dyDescent="0.25">
      <c r="B70" s="13">
        <v>41252</v>
      </c>
      <c r="C70" s="9">
        <v>75.099999999999994</v>
      </c>
      <c r="D70" s="9">
        <v>50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1</v>
      </c>
      <c r="BC70" s="9">
        <v>0</v>
      </c>
      <c r="BD70" s="9">
        <v>0</v>
      </c>
      <c r="BE70" s="9">
        <v>0</v>
      </c>
    </row>
    <row r="71" spans="2:57" x14ac:dyDescent="0.25">
      <c r="B71" s="13">
        <v>41259</v>
      </c>
      <c r="C71" s="9">
        <v>85.1</v>
      </c>
      <c r="D71" s="9">
        <v>51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1</v>
      </c>
      <c r="BD71" s="9">
        <v>0</v>
      </c>
      <c r="BE71" s="9">
        <v>0</v>
      </c>
    </row>
    <row r="72" spans="2:57" x14ac:dyDescent="0.25">
      <c r="B72" s="13">
        <v>41266</v>
      </c>
      <c r="C72" s="9">
        <v>107.51</v>
      </c>
      <c r="D72" s="9">
        <v>52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1</v>
      </c>
      <c r="BE72" s="9">
        <v>0</v>
      </c>
    </row>
    <row r="73" spans="2:57" x14ac:dyDescent="0.25">
      <c r="B73" s="13">
        <v>41273</v>
      </c>
      <c r="C73" s="9">
        <v>135.24</v>
      </c>
      <c r="D73" s="9">
        <v>53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0</v>
      </c>
      <c r="BB73" s="9">
        <v>0</v>
      </c>
      <c r="BC73" s="9">
        <v>0</v>
      </c>
      <c r="BD73" s="9">
        <v>0</v>
      </c>
      <c r="BE73" s="9">
        <v>1</v>
      </c>
    </row>
    <row r="74" spans="2:57" x14ac:dyDescent="0.25">
      <c r="B74" s="13">
        <v>41280</v>
      </c>
      <c r="C74" s="9">
        <v>102.11</v>
      </c>
      <c r="D74" s="9">
        <v>1</v>
      </c>
      <c r="E74" s="9">
        <v>1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0</v>
      </c>
      <c r="BB74" s="9">
        <v>0</v>
      </c>
      <c r="BC74" s="9">
        <v>0</v>
      </c>
      <c r="BD74" s="9">
        <v>0</v>
      </c>
      <c r="BE74" s="9">
        <v>0</v>
      </c>
    </row>
    <row r="75" spans="2:57" x14ac:dyDescent="0.25">
      <c r="B75" s="13">
        <v>41287</v>
      </c>
      <c r="C75" s="9">
        <v>91.87</v>
      </c>
      <c r="D75" s="9">
        <v>2</v>
      </c>
      <c r="E75" s="9">
        <v>0</v>
      </c>
      <c r="F75" s="9">
        <v>1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</row>
    <row r="76" spans="2:57" x14ac:dyDescent="0.25">
      <c r="B76" s="13">
        <v>41294</v>
      </c>
      <c r="C76" s="9">
        <v>88.65</v>
      </c>
      <c r="D76" s="9">
        <v>3</v>
      </c>
      <c r="E76" s="9">
        <v>0</v>
      </c>
      <c r="F76" s="9">
        <v>0</v>
      </c>
      <c r="G76" s="9">
        <v>1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  <c r="AZ76" s="9">
        <v>0</v>
      </c>
      <c r="BA76" s="9">
        <v>0</v>
      </c>
      <c r="BB76" s="9">
        <v>0</v>
      </c>
      <c r="BC76" s="9">
        <v>0</v>
      </c>
      <c r="BD76" s="9">
        <v>0</v>
      </c>
      <c r="BE76" s="9">
        <v>0</v>
      </c>
    </row>
    <row r="77" spans="2:57" x14ac:dyDescent="0.25">
      <c r="B77" s="13">
        <v>41301</v>
      </c>
      <c r="C77" s="9">
        <v>88.84</v>
      </c>
      <c r="D77" s="9">
        <v>4</v>
      </c>
      <c r="E77" s="9">
        <v>0</v>
      </c>
      <c r="F77" s="9">
        <v>0</v>
      </c>
      <c r="G77" s="9">
        <v>0</v>
      </c>
      <c r="H77" s="9">
        <v>1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0</v>
      </c>
      <c r="BB77" s="9">
        <v>0</v>
      </c>
      <c r="BC77" s="9">
        <v>0</v>
      </c>
      <c r="BD77" s="9">
        <v>0</v>
      </c>
      <c r="BE77" s="9">
        <v>0</v>
      </c>
    </row>
    <row r="78" spans="2:57" x14ac:dyDescent="0.25">
      <c r="B78" s="13">
        <v>41308</v>
      </c>
      <c r="C78" s="9">
        <v>67.22</v>
      </c>
      <c r="D78" s="9">
        <v>5</v>
      </c>
      <c r="E78" s="9">
        <v>0</v>
      </c>
      <c r="F78" s="9">
        <v>0</v>
      </c>
      <c r="G78" s="9">
        <v>0</v>
      </c>
      <c r="H78" s="9">
        <v>0</v>
      </c>
      <c r="I78" s="9">
        <v>1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</row>
    <row r="79" spans="2:57" x14ac:dyDescent="0.25">
      <c r="B79" s="13">
        <v>41315</v>
      </c>
      <c r="C79" s="9">
        <v>83.95</v>
      </c>
      <c r="D79" s="9">
        <v>6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1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</row>
    <row r="80" spans="2:57" x14ac:dyDescent="0.25">
      <c r="B80" s="13">
        <v>41322</v>
      </c>
      <c r="C80" s="9">
        <v>70.67</v>
      </c>
      <c r="D80" s="9">
        <v>7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1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</v>
      </c>
      <c r="BE80" s="9">
        <v>0</v>
      </c>
    </row>
    <row r="81" spans="2:57" x14ac:dyDescent="0.25">
      <c r="B81" s="13">
        <v>41329</v>
      </c>
      <c r="C81" s="9">
        <v>65.78</v>
      </c>
      <c r="D81" s="9">
        <v>8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1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</row>
    <row r="82" spans="2:57" x14ac:dyDescent="0.25">
      <c r="B82" s="13">
        <v>41336</v>
      </c>
      <c r="C82" s="9">
        <v>83.22</v>
      </c>
      <c r="D82" s="9">
        <v>9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1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9">
        <v>0</v>
      </c>
      <c r="AZ82" s="9">
        <v>0</v>
      </c>
      <c r="BA82" s="9">
        <v>0</v>
      </c>
      <c r="BB82" s="9">
        <v>0</v>
      </c>
      <c r="BC82" s="9">
        <v>0</v>
      </c>
      <c r="BD82" s="9">
        <v>0</v>
      </c>
      <c r="BE82" s="9">
        <v>0</v>
      </c>
    </row>
    <row r="83" spans="2:57" x14ac:dyDescent="0.25">
      <c r="B83" s="13">
        <v>41343</v>
      </c>
      <c r="C83" s="9">
        <v>59.23</v>
      </c>
      <c r="D83" s="9">
        <v>10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1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</row>
    <row r="84" spans="2:57" x14ac:dyDescent="0.25">
      <c r="B84" s="13">
        <v>41350</v>
      </c>
      <c r="C84" s="9">
        <v>50.05</v>
      </c>
      <c r="D84" s="9">
        <v>11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1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</row>
    <row r="85" spans="2:57" x14ac:dyDescent="0.25">
      <c r="B85" s="13">
        <v>41357</v>
      </c>
      <c r="C85" s="9">
        <v>45.7</v>
      </c>
      <c r="D85" s="9">
        <v>12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1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</row>
    <row r="86" spans="2:57" x14ac:dyDescent="0.25">
      <c r="B86" s="13">
        <v>41364</v>
      </c>
      <c r="C86" s="9">
        <v>40.57</v>
      </c>
      <c r="D86" s="9">
        <v>13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1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</row>
    <row r="87" spans="2:57" x14ac:dyDescent="0.25">
      <c r="B87" s="13">
        <v>41371</v>
      </c>
      <c r="C87" s="9">
        <v>83.85</v>
      </c>
      <c r="D87" s="9">
        <v>14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1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</row>
    <row r="88" spans="2:57" x14ac:dyDescent="0.25">
      <c r="B88" s="13">
        <v>41378</v>
      </c>
      <c r="C88" s="9">
        <v>36.450000000000003</v>
      </c>
      <c r="D88" s="9">
        <v>15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1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</row>
    <row r="89" spans="2:57" x14ac:dyDescent="0.25">
      <c r="B89" s="13">
        <v>41385</v>
      </c>
      <c r="C89" s="9">
        <v>45.92</v>
      </c>
      <c r="D89" s="9">
        <v>16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1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</row>
    <row r="90" spans="2:57" x14ac:dyDescent="0.25">
      <c r="B90" s="13">
        <v>41392</v>
      </c>
      <c r="C90" s="9">
        <v>39.74</v>
      </c>
      <c r="D90" s="9">
        <v>17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1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</row>
    <row r="91" spans="2:57" x14ac:dyDescent="0.25">
      <c r="B91" s="13">
        <v>41399</v>
      </c>
      <c r="C91" s="9">
        <v>47.36</v>
      </c>
      <c r="D91" s="9">
        <v>18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1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</row>
    <row r="92" spans="2:57" x14ac:dyDescent="0.25">
      <c r="B92" s="13">
        <v>41406</v>
      </c>
      <c r="C92" s="9">
        <v>59.53</v>
      </c>
      <c r="D92" s="9">
        <v>19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1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</row>
    <row r="93" spans="2:57" x14ac:dyDescent="0.25">
      <c r="B93" s="13">
        <v>41413</v>
      </c>
      <c r="C93" s="9">
        <v>36.090000000000003</v>
      </c>
      <c r="D93" s="9">
        <v>20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1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0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</row>
    <row r="94" spans="2:57" x14ac:dyDescent="0.25">
      <c r="B94" s="13">
        <v>41420</v>
      </c>
      <c r="C94" s="9">
        <v>52.43</v>
      </c>
      <c r="D94" s="9">
        <v>21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1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</row>
    <row r="95" spans="2:57" x14ac:dyDescent="0.25">
      <c r="B95" s="13">
        <v>41427</v>
      </c>
      <c r="C95" s="9">
        <v>27.77</v>
      </c>
      <c r="D95" s="9">
        <v>22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1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</row>
    <row r="96" spans="2:57" x14ac:dyDescent="0.25">
      <c r="B96" s="13">
        <v>41434</v>
      </c>
      <c r="C96" s="9">
        <v>58.99</v>
      </c>
      <c r="D96" s="9">
        <v>23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1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</row>
    <row r="97" spans="2:57" x14ac:dyDescent="0.25">
      <c r="B97" s="13">
        <v>41441</v>
      </c>
      <c r="C97" s="9">
        <v>27.67</v>
      </c>
      <c r="D97" s="9">
        <v>24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1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</row>
    <row r="98" spans="2:57" x14ac:dyDescent="0.25">
      <c r="B98" s="13">
        <v>41448</v>
      </c>
      <c r="C98" s="9">
        <v>22.84</v>
      </c>
      <c r="D98" s="9">
        <v>25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1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</row>
    <row r="99" spans="2:57" x14ac:dyDescent="0.25">
      <c r="B99" s="13">
        <v>41455</v>
      </c>
      <c r="C99" s="9">
        <v>29.85</v>
      </c>
      <c r="D99" s="9">
        <v>26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1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</row>
    <row r="100" spans="2:57" x14ac:dyDescent="0.25">
      <c r="B100" s="13">
        <v>41462</v>
      </c>
      <c r="C100" s="9">
        <v>35.53</v>
      </c>
      <c r="D100" s="9">
        <v>27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1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</row>
    <row r="101" spans="2:57" x14ac:dyDescent="0.25">
      <c r="B101" s="13">
        <v>41469</v>
      </c>
      <c r="C101" s="9">
        <v>35.61</v>
      </c>
      <c r="D101" s="9">
        <v>28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1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</row>
    <row r="102" spans="2:57" x14ac:dyDescent="0.25">
      <c r="B102" s="13">
        <v>41476</v>
      </c>
      <c r="C102" s="9">
        <v>30.6</v>
      </c>
      <c r="D102" s="9">
        <v>29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1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</row>
    <row r="103" spans="2:57" x14ac:dyDescent="0.25">
      <c r="B103" s="13">
        <v>41483</v>
      </c>
      <c r="C103" s="9">
        <v>32.04</v>
      </c>
      <c r="D103" s="9">
        <v>30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1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</row>
    <row r="104" spans="2:57" x14ac:dyDescent="0.25">
      <c r="B104" s="13">
        <v>41490</v>
      </c>
      <c r="C104" s="9">
        <v>33.380000000000003</v>
      </c>
      <c r="D104" s="9">
        <v>31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1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</row>
    <row r="105" spans="2:57" x14ac:dyDescent="0.25">
      <c r="B105" s="13">
        <v>41497</v>
      </c>
      <c r="C105" s="9">
        <v>37.479999999999997</v>
      </c>
      <c r="D105" s="9">
        <v>32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1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</row>
    <row r="106" spans="2:57" x14ac:dyDescent="0.25">
      <c r="B106" s="13">
        <v>41504</v>
      </c>
      <c r="C106" s="9">
        <v>43.34</v>
      </c>
      <c r="D106" s="9">
        <v>33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1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</row>
    <row r="107" spans="2:57" x14ac:dyDescent="0.25">
      <c r="B107" s="13">
        <v>41511</v>
      </c>
      <c r="C107" s="9">
        <v>35.869999999999997</v>
      </c>
      <c r="D107" s="9">
        <v>34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1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</row>
    <row r="108" spans="2:57" x14ac:dyDescent="0.25">
      <c r="B108" s="13">
        <v>41518</v>
      </c>
      <c r="C108" s="9">
        <v>29.49</v>
      </c>
      <c r="D108" s="9">
        <v>35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1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</row>
    <row r="109" spans="2:57" x14ac:dyDescent="0.25">
      <c r="B109" s="13">
        <v>41525</v>
      </c>
      <c r="C109" s="9">
        <v>33.93</v>
      </c>
      <c r="D109" s="9">
        <v>36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1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9">
        <v>0</v>
      </c>
      <c r="BB109" s="9">
        <v>0</v>
      </c>
      <c r="BC109" s="9">
        <v>0</v>
      </c>
      <c r="BD109" s="9">
        <v>0</v>
      </c>
      <c r="BE109" s="9">
        <v>0</v>
      </c>
    </row>
    <row r="110" spans="2:57" x14ac:dyDescent="0.25">
      <c r="B110" s="13">
        <v>41532</v>
      </c>
      <c r="C110" s="9">
        <v>25.55</v>
      </c>
      <c r="D110" s="9">
        <v>37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1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0</v>
      </c>
      <c r="BA110" s="9">
        <v>0</v>
      </c>
      <c r="BB110" s="9">
        <v>0</v>
      </c>
      <c r="BC110" s="9">
        <v>0</v>
      </c>
      <c r="BD110" s="9">
        <v>0</v>
      </c>
      <c r="BE110" s="9">
        <v>0</v>
      </c>
    </row>
    <row r="111" spans="2:57" x14ac:dyDescent="0.25">
      <c r="B111" s="13">
        <v>41539</v>
      </c>
      <c r="C111" s="9">
        <v>19.739999999999998</v>
      </c>
      <c r="D111" s="9">
        <v>38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1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9">
        <v>0</v>
      </c>
      <c r="BA111" s="9">
        <v>0</v>
      </c>
      <c r="BB111" s="9">
        <v>0</v>
      </c>
      <c r="BC111" s="9">
        <v>0</v>
      </c>
      <c r="BD111" s="9">
        <v>0</v>
      </c>
      <c r="BE111" s="9">
        <v>0</v>
      </c>
    </row>
    <row r="112" spans="2:57" x14ac:dyDescent="0.25">
      <c r="B112" s="13">
        <v>41546</v>
      </c>
      <c r="C112" s="9">
        <v>32.08</v>
      </c>
      <c r="D112" s="9">
        <v>39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1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0</v>
      </c>
      <c r="BA112" s="9">
        <v>0</v>
      </c>
      <c r="BB112" s="9">
        <v>0</v>
      </c>
      <c r="BC112" s="9">
        <v>0</v>
      </c>
      <c r="BD112" s="9">
        <v>0</v>
      </c>
      <c r="BE112" s="9">
        <v>0</v>
      </c>
    </row>
    <row r="113" spans="2:57" x14ac:dyDescent="0.25">
      <c r="B113" s="13">
        <v>41553</v>
      </c>
      <c r="C113" s="9">
        <v>36.19</v>
      </c>
      <c r="D113" s="9">
        <v>40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1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</row>
    <row r="114" spans="2:57" x14ac:dyDescent="0.25">
      <c r="B114" s="13">
        <v>41560</v>
      </c>
      <c r="C114" s="9">
        <v>46.27</v>
      </c>
      <c r="D114" s="9">
        <v>41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1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9">
        <v>0</v>
      </c>
      <c r="BA114" s="9">
        <v>0</v>
      </c>
      <c r="BB114" s="9">
        <v>0</v>
      </c>
      <c r="BC114" s="9">
        <v>0</v>
      </c>
      <c r="BD114" s="9">
        <v>0</v>
      </c>
      <c r="BE114" s="9">
        <v>0</v>
      </c>
    </row>
    <row r="115" spans="2:57" x14ac:dyDescent="0.25">
      <c r="B115" s="13">
        <v>41567</v>
      </c>
      <c r="C115" s="9">
        <v>44.73</v>
      </c>
      <c r="D115" s="9">
        <v>42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0</v>
      </c>
      <c r="AS115" s="9">
        <v>0</v>
      </c>
      <c r="AT115" s="9">
        <v>1</v>
      </c>
      <c r="AU115" s="9">
        <v>0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</row>
    <row r="116" spans="2:57" x14ac:dyDescent="0.25">
      <c r="B116" s="13">
        <v>41574</v>
      </c>
      <c r="C116" s="9">
        <v>53.48</v>
      </c>
      <c r="D116" s="9">
        <v>43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1</v>
      </c>
      <c r="AV116" s="9">
        <v>0</v>
      </c>
      <c r="AW116" s="9">
        <v>0</v>
      </c>
      <c r="AX116" s="9">
        <v>0</v>
      </c>
      <c r="AY116" s="9">
        <v>0</v>
      </c>
      <c r="AZ116" s="9">
        <v>0</v>
      </c>
      <c r="BA116" s="9">
        <v>0</v>
      </c>
      <c r="BB116" s="9">
        <v>0</v>
      </c>
      <c r="BC116" s="9">
        <v>0</v>
      </c>
      <c r="BD116" s="9">
        <v>0</v>
      </c>
      <c r="BE116" s="9">
        <v>0</v>
      </c>
    </row>
    <row r="117" spans="2:57" x14ac:dyDescent="0.25">
      <c r="B117" s="13">
        <v>41581</v>
      </c>
      <c r="C117" s="9">
        <v>65.099999999999994</v>
      </c>
      <c r="D117" s="9">
        <v>44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1</v>
      </c>
      <c r="AW117" s="9">
        <v>0</v>
      </c>
      <c r="AX117" s="9">
        <v>0</v>
      </c>
      <c r="AY117" s="9">
        <v>0</v>
      </c>
      <c r="AZ117" s="9">
        <v>0</v>
      </c>
      <c r="BA117" s="9">
        <v>0</v>
      </c>
      <c r="BB117" s="9">
        <v>0</v>
      </c>
      <c r="BC117" s="9">
        <v>0</v>
      </c>
      <c r="BD117" s="9">
        <v>0</v>
      </c>
      <c r="BE117" s="9">
        <v>0</v>
      </c>
    </row>
    <row r="118" spans="2:57" x14ac:dyDescent="0.25">
      <c r="B118" s="13">
        <v>41588</v>
      </c>
      <c r="C118" s="9">
        <v>55.86</v>
      </c>
      <c r="D118" s="9">
        <v>45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1</v>
      </c>
      <c r="AX118" s="9">
        <v>0</v>
      </c>
      <c r="AY118" s="9">
        <v>0</v>
      </c>
      <c r="AZ118" s="9">
        <v>0</v>
      </c>
      <c r="BA118" s="9">
        <v>0</v>
      </c>
      <c r="BB118" s="9">
        <v>0</v>
      </c>
      <c r="BC118" s="9">
        <v>0</v>
      </c>
      <c r="BD118" s="9">
        <v>0</v>
      </c>
      <c r="BE118" s="9">
        <v>0</v>
      </c>
    </row>
    <row r="119" spans="2:57" x14ac:dyDescent="0.25">
      <c r="B119" s="13">
        <v>41595</v>
      </c>
      <c r="C119" s="9">
        <v>52.48</v>
      </c>
      <c r="D119" s="9">
        <v>46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 s="9">
        <v>0</v>
      </c>
      <c r="AV119" s="9">
        <v>0</v>
      </c>
      <c r="AW119" s="9">
        <v>0</v>
      </c>
      <c r="AX119" s="9">
        <v>1</v>
      </c>
      <c r="AY119" s="9">
        <v>0</v>
      </c>
      <c r="AZ119" s="9">
        <v>0</v>
      </c>
      <c r="BA119" s="9">
        <v>0</v>
      </c>
      <c r="BB119" s="9">
        <v>0</v>
      </c>
      <c r="BC119" s="9">
        <v>0</v>
      </c>
      <c r="BD119" s="9">
        <v>0</v>
      </c>
      <c r="BE119" s="9">
        <v>0</v>
      </c>
    </row>
    <row r="120" spans="2:57" x14ac:dyDescent="0.25">
      <c r="B120" s="13">
        <v>41602</v>
      </c>
      <c r="C120" s="9">
        <v>51.35</v>
      </c>
      <c r="D120" s="9">
        <v>47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0</v>
      </c>
      <c r="AU120" s="9">
        <v>0</v>
      </c>
      <c r="AV120" s="9">
        <v>0</v>
      </c>
      <c r="AW120" s="9">
        <v>0</v>
      </c>
      <c r="AX120" s="9">
        <v>0</v>
      </c>
      <c r="AY120" s="9">
        <v>1</v>
      </c>
      <c r="AZ120" s="9">
        <v>0</v>
      </c>
      <c r="BA120" s="9">
        <v>0</v>
      </c>
      <c r="BB120" s="9">
        <v>0</v>
      </c>
      <c r="BC120" s="9">
        <v>0</v>
      </c>
      <c r="BD120" s="9">
        <v>0</v>
      </c>
      <c r="BE120" s="9">
        <v>0</v>
      </c>
    </row>
    <row r="121" spans="2:57" x14ac:dyDescent="0.25">
      <c r="B121" s="13">
        <v>41609</v>
      </c>
      <c r="C121" s="9">
        <v>43.48</v>
      </c>
      <c r="D121" s="9">
        <v>48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0</v>
      </c>
      <c r="AU121" s="9">
        <v>0</v>
      </c>
      <c r="AV121" s="9">
        <v>0</v>
      </c>
      <c r="AW121" s="9">
        <v>0</v>
      </c>
      <c r="AX121" s="9">
        <v>0</v>
      </c>
      <c r="AY121" s="9">
        <v>0</v>
      </c>
      <c r="AZ121" s="9">
        <v>1</v>
      </c>
      <c r="BA121" s="9">
        <v>0</v>
      </c>
      <c r="BB121" s="9">
        <v>0</v>
      </c>
      <c r="BC121" s="9">
        <v>0</v>
      </c>
      <c r="BD121" s="9">
        <v>0</v>
      </c>
      <c r="BE121" s="9">
        <v>0</v>
      </c>
    </row>
    <row r="122" spans="2:57" x14ac:dyDescent="0.25">
      <c r="B122" s="13">
        <v>41616</v>
      </c>
      <c r="C122" s="9">
        <v>57.97</v>
      </c>
      <c r="D122" s="9">
        <v>49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9">
        <v>0</v>
      </c>
      <c r="BA122" s="9">
        <v>1</v>
      </c>
      <c r="BB122" s="9">
        <v>0</v>
      </c>
      <c r="BC122" s="9">
        <v>0</v>
      </c>
      <c r="BD122" s="9">
        <v>0</v>
      </c>
      <c r="BE122" s="9">
        <v>0</v>
      </c>
    </row>
    <row r="123" spans="2:57" x14ac:dyDescent="0.25">
      <c r="B123" s="13">
        <v>41623</v>
      </c>
      <c r="C123" s="9">
        <v>63.82</v>
      </c>
      <c r="D123" s="9">
        <v>50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9">
        <v>0</v>
      </c>
      <c r="AZ123" s="9">
        <v>0</v>
      </c>
      <c r="BA123" s="9">
        <v>0</v>
      </c>
      <c r="BB123" s="9">
        <v>1</v>
      </c>
      <c r="BC123" s="9">
        <v>0</v>
      </c>
      <c r="BD123" s="9">
        <v>0</v>
      </c>
      <c r="BE123" s="9">
        <v>0</v>
      </c>
    </row>
    <row r="124" spans="2:57" x14ac:dyDescent="0.25">
      <c r="B124" s="13">
        <v>41630</v>
      </c>
      <c r="C124" s="9">
        <v>58.56</v>
      </c>
      <c r="D124" s="9">
        <v>51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0</v>
      </c>
      <c r="AV124" s="9">
        <v>0</v>
      </c>
      <c r="AW124" s="9">
        <v>0</v>
      </c>
      <c r="AX124" s="9">
        <v>0</v>
      </c>
      <c r="AY124" s="9">
        <v>0</v>
      </c>
      <c r="AZ124" s="9">
        <v>0</v>
      </c>
      <c r="BA124" s="9">
        <v>0</v>
      </c>
      <c r="BB124" s="9">
        <v>0</v>
      </c>
      <c r="BC124" s="9">
        <v>1</v>
      </c>
      <c r="BD124" s="9">
        <v>0</v>
      </c>
      <c r="BE124" s="9">
        <v>0</v>
      </c>
    </row>
    <row r="125" spans="2:57" x14ac:dyDescent="0.25">
      <c r="B125" s="13">
        <v>41637</v>
      </c>
      <c r="C125" s="9">
        <v>54.84</v>
      </c>
      <c r="D125" s="9">
        <v>52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9">
        <v>0</v>
      </c>
      <c r="BA125" s="9">
        <v>0</v>
      </c>
      <c r="BB125" s="9">
        <v>0</v>
      </c>
      <c r="BC125" s="9">
        <v>0</v>
      </c>
      <c r="BD125" s="9">
        <v>1</v>
      </c>
      <c r="BE125" s="9">
        <v>0</v>
      </c>
    </row>
    <row r="126" spans="2:57" x14ac:dyDescent="0.25">
      <c r="B126" s="13">
        <v>41644</v>
      </c>
      <c r="C126" s="9">
        <v>55.09</v>
      </c>
      <c r="D126" s="9">
        <v>1</v>
      </c>
      <c r="E126" s="9">
        <v>1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0</v>
      </c>
      <c r="AX126" s="9">
        <v>0</v>
      </c>
      <c r="AY126" s="9">
        <v>0</v>
      </c>
      <c r="AZ126" s="9">
        <v>0</v>
      </c>
      <c r="BA126" s="9">
        <v>0</v>
      </c>
      <c r="BB126" s="9">
        <v>0</v>
      </c>
      <c r="BC126" s="9">
        <v>0</v>
      </c>
      <c r="BD126" s="9">
        <v>0</v>
      </c>
      <c r="BE126" s="9">
        <v>0</v>
      </c>
    </row>
    <row r="127" spans="2:57" x14ac:dyDescent="0.25">
      <c r="B127" s="13">
        <v>41651</v>
      </c>
      <c r="C127" s="9">
        <v>50.19</v>
      </c>
      <c r="D127" s="9">
        <v>2</v>
      </c>
      <c r="E127" s="9">
        <v>0</v>
      </c>
      <c r="F127" s="9">
        <v>1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9">
        <v>0</v>
      </c>
      <c r="AK127" s="9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0</v>
      </c>
      <c r="AX127" s="9">
        <v>0</v>
      </c>
      <c r="AY127" s="9">
        <v>0</v>
      </c>
      <c r="AZ127" s="9">
        <v>0</v>
      </c>
      <c r="BA127" s="9">
        <v>0</v>
      </c>
      <c r="BB127" s="9">
        <v>0</v>
      </c>
      <c r="BC127" s="9">
        <v>0</v>
      </c>
      <c r="BD127" s="9">
        <v>0</v>
      </c>
      <c r="BE127" s="9">
        <v>0</v>
      </c>
    </row>
    <row r="128" spans="2:57" x14ac:dyDescent="0.25">
      <c r="B128" s="13">
        <v>41658</v>
      </c>
      <c r="C128" s="9">
        <v>52.94</v>
      </c>
      <c r="D128" s="9">
        <v>3</v>
      </c>
      <c r="E128" s="9">
        <v>0</v>
      </c>
      <c r="F128" s="9">
        <v>0</v>
      </c>
      <c r="G128" s="9">
        <v>1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9">
        <v>0</v>
      </c>
      <c r="AK128" s="9">
        <v>0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0</v>
      </c>
      <c r="AW128" s="9">
        <v>0</v>
      </c>
      <c r="AX128" s="9">
        <v>0</v>
      </c>
      <c r="AY128" s="9">
        <v>0</v>
      </c>
      <c r="AZ128" s="9">
        <v>0</v>
      </c>
      <c r="BA128" s="9">
        <v>0</v>
      </c>
      <c r="BB128" s="9">
        <v>0</v>
      </c>
      <c r="BC128" s="9">
        <v>0</v>
      </c>
      <c r="BD128" s="9">
        <v>0</v>
      </c>
      <c r="BE128" s="9">
        <v>0</v>
      </c>
    </row>
    <row r="129" spans="2:57" x14ac:dyDescent="0.25">
      <c r="B129" s="13">
        <v>41665</v>
      </c>
      <c r="C129" s="9">
        <v>53.52</v>
      </c>
      <c r="D129" s="9">
        <v>4</v>
      </c>
      <c r="E129" s="9">
        <v>0</v>
      </c>
      <c r="F129" s="9">
        <v>0</v>
      </c>
      <c r="G129" s="9">
        <v>0</v>
      </c>
      <c r="H129" s="9">
        <v>1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0</v>
      </c>
      <c r="AK129" s="9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0</v>
      </c>
      <c r="AW129" s="9">
        <v>0</v>
      </c>
      <c r="AX129" s="9">
        <v>0</v>
      </c>
      <c r="AY129" s="9">
        <v>0</v>
      </c>
      <c r="AZ129" s="9">
        <v>0</v>
      </c>
      <c r="BA129" s="9">
        <v>0</v>
      </c>
      <c r="BB129" s="9">
        <v>0</v>
      </c>
      <c r="BC129" s="9">
        <v>0</v>
      </c>
      <c r="BD129" s="9">
        <v>0</v>
      </c>
      <c r="BE129" s="9">
        <v>0</v>
      </c>
    </row>
    <row r="130" spans="2:57" x14ac:dyDescent="0.25">
      <c r="B130" s="13">
        <v>41672</v>
      </c>
      <c r="C130" s="9">
        <v>63.32</v>
      </c>
      <c r="D130" s="9">
        <v>5</v>
      </c>
      <c r="E130" s="9">
        <v>0</v>
      </c>
      <c r="F130" s="9">
        <v>0</v>
      </c>
      <c r="G130" s="9">
        <v>0</v>
      </c>
      <c r="H130" s="9">
        <v>0</v>
      </c>
      <c r="I130" s="9">
        <v>1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0</v>
      </c>
      <c r="AX130" s="9">
        <v>0</v>
      </c>
      <c r="AY130" s="9">
        <v>0</v>
      </c>
      <c r="AZ130" s="9">
        <v>0</v>
      </c>
      <c r="BA130" s="9">
        <v>0</v>
      </c>
      <c r="BB130" s="9">
        <v>0</v>
      </c>
      <c r="BC130" s="9">
        <v>0</v>
      </c>
      <c r="BD130" s="9">
        <v>0</v>
      </c>
      <c r="BE130" s="9">
        <v>0</v>
      </c>
    </row>
    <row r="131" spans="2:57" x14ac:dyDescent="0.25">
      <c r="B131" s="13">
        <v>41679</v>
      </c>
      <c r="C131" s="9">
        <v>52.14</v>
      </c>
      <c r="D131" s="9">
        <v>6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1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  <c r="AK131" s="9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0</v>
      </c>
      <c r="AZ131" s="9">
        <v>0</v>
      </c>
      <c r="BA131" s="9">
        <v>0</v>
      </c>
      <c r="BB131" s="9">
        <v>0</v>
      </c>
      <c r="BC131" s="9">
        <v>0</v>
      </c>
      <c r="BD131" s="9">
        <v>0</v>
      </c>
      <c r="BE131" s="9">
        <v>0</v>
      </c>
    </row>
    <row r="132" spans="2:57" x14ac:dyDescent="0.25">
      <c r="B132" s="13">
        <v>41686</v>
      </c>
      <c r="C132" s="9">
        <v>99.75</v>
      </c>
      <c r="D132" s="9">
        <v>7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1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9">
        <v>0</v>
      </c>
      <c r="BA132" s="9">
        <v>0</v>
      </c>
      <c r="BB132" s="9">
        <v>0</v>
      </c>
      <c r="BC132" s="9">
        <v>0</v>
      </c>
      <c r="BD132" s="9">
        <v>0</v>
      </c>
      <c r="BE132" s="9">
        <v>0</v>
      </c>
    </row>
    <row r="133" spans="2:57" x14ac:dyDescent="0.25">
      <c r="B133" s="13">
        <v>41693</v>
      </c>
      <c r="C133" s="9">
        <v>87.35</v>
      </c>
      <c r="D133" s="9">
        <v>8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1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9">
        <v>0</v>
      </c>
      <c r="BA133" s="9">
        <v>0</v>
      </c>
      <c r="BB133" s="9">
        <v>0</v>
      </c>
      <c r="BC133" s="9">
        <v>0</v>
      </c>
      <c r="BD133" s="9">
        <v>0</v>
      </c>
      <c r="BE133" s="9">
        <v>0</v>
      </c>
    </row>
    <row r="134" spans="2:57" x14ac:dyDescent="0.25">
      <c r="B134" s="13">
        <v>41700</v>
      </c>
      <c r="C134" s="9">
        <v>83.47</v>
      </c>
      <c r="D134" s="9">
        <v>9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9">
        <v>0</v>
      </c>
      <c r="BA134" s="9">
        <v>0</v>
      </c>
      <c r="BB134" s="9">
        <v>0</v>
      </c>
      <c r="BC134" s="9">
        <v>0</v>
      </c>
      <c r="BD134" s="9">
        <v>0</v>
      </c>
      <c r="BE134" s="9">
        <v>0</v>
      </c>
    </row>
    <row r="135" spans="2:57" x14ac:dyDescent="0.25">
      <c r="B135" s="13">
        <v>41707</v>
      </c>
      <c r="C135" s="9">
        <v>86.94</v>
      </c>
      <c r="D135" s="9">
        <v>10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1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</row>
    <row r="136" spans="2:57" x14ac:dyDescent="0.25">
      <c r="B136" s="13">
        <v>41714</v>
      </c>
      <c r="C136" s="9">
        <v>89.62</v>
      </c>
      <c r="D136" s="9">
        <v>11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1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</row>
    <row r="137" spans="2:57" x14ac:dyDescent="0.25">
      <c r="B137" s="13">
        <v>41721</v>
      </c>
      <c r="C137" s="9">
        <v>69.040000000000006</v>
      </c>
      <c r="D137" s="9">
        <v>12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1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9">
        <v>0</v>
      </c>
      <c r="BA137" s="9">
        <v>0</v>
      </c>
      <c r="BB137" s="9">
        <v>0</v>
      </c>
      <c r="BC137" s="9">
        <v>0</v>
      </c>
      <c r="BD137" s="9">
        <v>0</v>
      </c>
      <c r="BE137" s="9">
        <v>0</v>
      </c>
    </row>
    <row r="138" spans="2:57" x14ac:dyDescent="0.25">
      <c r="B138" s="13">
        <v>41728</v>
      </c>
      <c r="C138" s="9">
        <v>86.41</v>
      </c>
      <c r="D138" s="9">
        <v>13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1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</row>
    <row r="139" spans="2:57" x14ac:dyDescent="0.25">
      <c r="B139" s="13">
        <v>41735</v>
      </c>
      <c r="C139" s="9">
        <v>102.31</v>
      </c>
      <c r="D139" s="9">
        <v>14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1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0</v>
      </c>
      <c r="BE139" s="9">
        <v>0</v>
      </c>
    </row>
    <row r="140" spans="2:57" x14ac:dyDescent="0.25">
      <c r="B140" s="13">
        <v>41742</v>
      </c>
      <c r="C140" s="9">
        <v>68.47</v>
      </c>
      <c r="D140" s="9">
        <v>15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1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9">
        <v>0</v>
      </c>
      <c r="AV140" s="9">
        <v>0</v>
      </c>
      <c r="AW140" s="9">
        <v>0</v>
      </c>
      <c r="AX140" s="9">
        <v>0</v>
      </c>
      <c r="AY140" s="9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0</v>
      </c>
      <c r="BE140" s="9">
        <v>0</v>
      </c>
    </row>
    <row r="141" spans="2:57" x14ac:dyDescent="0.25">
      <c r="B141" s="13">
        <v>41749</v>
      </c>
      <c r="C141" s="9">
        <v>84.04</v>
      </c>
      <c r="D141" s="9">
        <v>16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1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0</v>
      </c>
      <c r="BD141" s="9">
        <v>0</v>
      </c>
      <c r="BE141" s="9">
        <v>0</v>
      </c>
    </row>
    <row r="142" spans="2:57" x14ac:dyDescent="0.25">
      <c r="B142" s="13">
        <v>41756</v>
      </c>
      <c r="C142" s="9">
        <v>64.58</v>
      </c>
      <c r="D142" s="9">
        <v>17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1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0</v>
      </c>
      <c r="AT142" s="9">
        <v>0</v>
      </c>
      <c r="AU142" s="9">
        <v>0</v>
      </c>
      <c r="AV142" s="9">
        <v>0</v>
      </c>
      <c r="AW142" s="9">
        <v>0</v>
      </c>
      <c r="AX142" s="9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0</v>
      </c>
      <c r="BE142" s="9">
        <v>0</v>
      </c>
    </row>
    <row r="143" spans="2:57" x14ac:dyDescent="0.25">
      <c r="B143" s="13">
        <v>41763</v>
      </c>
      <c r="C143" s="9">
        <v>45.63</v>
      </c>
      <c r="D143" s="9">
        <v>18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1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9">
        <v>0</v>
      </c>
      <c r="AS143" s="9">
        <v>0</v>
      </c>
      <c r="AT143" s="9">
        <v>0</v>
      </c>
      <c r="AU143" s="9">
        <v>0</v>
      </c>
      <c r="AV143" s="9">
        <v>0</v>
      </c>
      <c r="AW143" s="9">
        <v>0</v>
      </c>
      <c r="AX143" s="9">
        <v>0</v>
      </c>
      <c r="AY143" s="9">
        <v>0</v>
      </c>
      <c r="AZ143" s="9">
        <v>0</v>
      </c>
      <c r="BA143" s="9">
        <v>0</v>
      </c>
      <c r="BB143" s="9">
        <v>0</v>
      </c>
      <c r="BC143" s="9">
        <v>0</v>
      </c>
      <c r="BD143" s="9">
        <v>0</v>
      </c>
      <c r="BE143" s="9">
        <v>0</v>
      </c>
    </row>
    <row r="144" spans="2:57" x14ac:dyDescent="0.25">
      <c r="B144" s="13">
        <v>41770</v>
      </c>
      <c r="C144" s="9">
        <v>59.38</v>
      </c>
      <c r="D144" s="9">
        <v>19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1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AU144" s="9">
        <v>0</v>
      </c>
      <c r="AV144" s="9">
        <v>0</v>
      </c>
      <c r="AW144" s="9">
        <v>0</v>
      </c>
      <c r="AX144" s="9">
        <v>0</v>
      </c>
      <c r="AY144" s="9">
        <v>0</v>
      </c>
      <c r="AZ144" s="9">
        <v>0</v>
      </c>
      <c r="BA144" s="9">
        <v>0</v>
      </c>
      <c r="BB144" s="9">
        <v>0</v>
      </c>
      <c r="BC144" s="9">
        <v>0</v>
      </c>
      <c r="BD144" s="9">
        <v>0</v>
      </c>
      <c r="BE144" s="9">
        <v>0</v>
      </c>
    </row>
    <row r="145" spans="2:57" x14ac:dyDescent="0.25">
      <c r="B145" s="13">
        <v>41777</v>
      </c>
      <c r="C145" s="9">
        <v>61.05</v>
      </c>
      <c r="D145" s="9">
        <v>20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1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0</v>
      </c>
      <c r="AS145" s="9">
        <v>0</v>
      </c>
      <c r="AT145" s="9">
        <v>0</v>
      </c>
      <c r="AU145" s="9">
        <v>0</v>
      </c>
      <c r="AV145" s="9">
        <v>0</v>
      </c>
      <c r="AW145" s="9">
        <v>0</v>
      </c>
      <c r="AX145" s="9">
        <v>0</v>
      </c>
      <c r="AY145" s="9">
        <v>0</v>
      </c>
      <c r="AZ145" s="9">
        <v>0</v>
      </c>
      <c r="BA145" s="9">
        <v>0</v>
      </c>
      <c r="BB145" s="9">
        <v>0</v>
      </c>
      <c r="BC145" s="9">
        <v>0</v>
      </c>
      <c r="BD145" s="9">
        <v>0</v>
      </c>
      <c r="BE145" s="9">
        <v>0</v>
      </c>
    </row>
    <row r="146" spans="2:57" x14ac:dyDescent="0.25">
      <c r="B146" s="13">
        <v>41784</v>
      </c>
      <c r="C146" s="9">
        <v>60.38</v>
      </c>
      <c r="D146" s="9">
        <v>21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1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0</v>
      </c>
      <c r="AV146" s="9">
        <v>0</v>
      </c>
      <c r="AW146" s="9">
        <v>0</v>
      </c>
      <c r="AX146" s="9">
        <v>0</v>
      </c>
      <c r="AY146" s="9">
        <v>0</v>
      </c>
      <c r="AZ146" s="9">
        <v>0</v>
      </c>
      <c r="BA146" s="9">
        <v>0</v>
      </c>
      <c r="BB146" s="9">
        <v>0</v>
      </c>
      <c r="BC146" s="9">
        <v>0</v>
      </c>
      <c r="BD146" s="9">
        <v>0</v>
      </c>
      <c r="BE146" s="9">
        <v>0</v>
      </c>
    </row>
    <row r="147" spans="2:57" x14ac:dyDescent="0.25">
      <c r="B147" s="13">
        <v>41791</v>
      </c>
      <c r="C147" s="9">
        <v>60.29</v>
      </c>
      <c r="D147" s="9">
        <v>22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1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9">
        <v>0</v>
      </c>
      <c r="AK147" s="9">
        <v>0</v>
      </c>
      <c r="AL147" s="9">
        <v>0</v>
      </c>
      <c r="AM147" s="9">
        <v>0</v>
      </c>
      <c r="AN147" s="9">
        <v>0</v>
      </c>
      <c r="AO147" s="9">
        <v>0</v>
      </c>
      <c r="AP147" s="9">
        <v>0</v>
      </c>
      <c r="AQ147" s="9">
        <v>0</v>
      </c>
      <c r="AR147" s="9">
        <v>0</v>
      </c>
      <c r="AS147" s="9">
        <v>0</v>
      </c>
      <c r="AT147" s="9">
        <v>0</v>
      </c>
      <c r="AU147" s="9">
        <v>0</v>
      </c>
      <c r="AV147" s="9">
        <v>0</v>
      </c>
      <c r="AW147" s="9">
        <v>0</v>
      </c>
      <c r="AX147" s="9">
        <v>0</v>
      </c>
      <c r="AY147" s="9">
        <v>0</v>
      </c>
      <c r="AZ147" s="9">
        <v>0</v>
      </c>
      <c r="BA147" s="9">
        <v>0</v>
      </c>
      <c r="BB147" s="9">
        <v>0</v>
      </c>
      <c r="BC147" s="9">
        <v>0</v>
      </c>
      <c r="BD147" s="9">
        <v>0</v>
      </c>
      <c r="BE147" s="9">
        <v>0</v>
      </c>
    </row>
    <row r="148" spans="2:57" x14ac:dyDescent="0.25">
      <c r="B148" s="13">
        <v>41798</v>
      </c>
      <c r="C148" s="9">
        <v>59.86</v>
      </c>
      <c r="D148" s="9">
        <v>23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1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0</v>
      </c>
      <c r="BD148" s="9">
        <v>0</v>
      </c>
      <c r="BE148" s="9">
        <v>0</v>
      </c>
    </row>
    <row r="149" spans="2:57" x14ac:dyDescent="0.25">
      <c r="B149" s="13">
        <v>41805</v>
      </c>
      <c r="C149" s="9">
        <v>60.94</v>
      </c>
      <c r="D149" s="9">
        <v>24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1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>
        <v>0</v>
      </c>
      <c r="AM149" s="9">
        <v>0</v>
      </c>
      <c r="AN149" s="9">
        <v>0</v>
      </c>
      <c r="AO149" s="9">
        <v>0</v>
      </c>
      <c r="AP149" s="9">
        <v>0</v>
      </c>
      <c r="AQ149" s="9">
        <v>0</v>
      </c>
      <c r="AR149" s="9">
        <v>0</v>
      </c>
      <c r="AS149" s="9">
        <v>0</v>
      </c>
      <c r="AT149" s="9">
        <v>0</v>
      </c>
      <c r="AU149" s="9">
        <v>0</v>
      </c>
      <c r="AV149" s="9">
        <v>0</v>
      </c>
      <c r="AW149" s="9">
        <v>0</v>
      </c>
      <c r="AX149" s="9">
        <v>0</v>
      </c>
      <c r="AY149" s="9">
        <v>0</v>
      </c>
      <c r="AZ149" s="9">
        <v>0</v>
      </c>
      <c r="BA149" s="9">
        <v>0</v>
      </c>
      <c r="BB149" s="9">
        <v>0</v>
      </c>
      <c r="BC149" s="9">
        <v>0</v>
      </c>
      <c r="BD149" s="9">
        <v>0</v>
      </c>
      <c r="BE149" s="9">
        <v>0</v>
      </c>
    </row>
    <row r="150" spans="2:57" x14ac:dyDescent="0.25">
      <c r="B150" s="13">
        <v>41812</v>
      </c>
      <c r="C150" s="9">
        <v>60.31</v>
      </c>
      <c r="D150" s="9">
        <v>25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1</v>
      </c>
      <c r="AD150" s="9">
        <v>0</v>
      </c>
      <c r="AE150" s="9">
        <v>0</v>
      </c>
      <c r="AF150" s="9">
        <v>0</v>
      </c>
      <c r="AG150" s="9">
        <v>0</v>
      </c>
      <c r="AH150" s="9">
        <v>0</v>
      </c>
      <c r="AI150" s="9">
        <v>0</v>
      </c>
      <c r="AJ150" s="9">
        <v>0</v>
      </c>
      <c r="AK150" s="9">
        <v>0</v>
      </c>
      <c r="AL150" s="9">
        <v>0</v>
      </c>
      <c r="AM150" s="9">
        <v>0</v>
      </c>
      <c r="AN150" s="9">
        <v>0</v>
      </c>
      <c r="AO150" s="9">
        <v>0</v>
      </c>
      <c r="AP150" s="9">
        <v>0</v>
      </c>
      <c r="AQ150" s="9">
        <v>0</v>
      </c>
      <c r="AR150" s="9">
        <v>0</v>
      </c>
      <c r="AS150" s="9">
        <v>0</v>
      </c>
      <c r="AT150" s="9">
        <v>0</v>
      </c>
      <c r="AU150" s="9">
        <v>0</v>
      </c>
      <c r="AV150" s="9">
        <v>0</v>
      </c>
      <c r="AW150" s="9">
        <v>0</v>
      </c>
      <c r="AX150" s="9">
        <v>0</v>
      </c>
      <c r="AY150" s="9">
        <v>0</v>
      </c>
      <c r="AZ150" s="9">
        <v>0</v>
      </c>
      <c r="BA150" s="9">
        <v>0</v>
      </c>
      <c r="BB150" s="9">
        <v>0</v>
      </c>
      <c r="BC150" s="9">
        <v>0</v>
      </c>
      <c r="BD150" s="9">
        <v>0</v>
      </c>
      <c r="BE150" s="9">
        <v>0</v>
      </c>
    </row>
    <row r="151" spans="2:57" x14ac:dyDescent="0.25">
      <c r="B151" s="13">
        <v>41819</v>
      </c>
      <c r="C151" s="9">
        <v>59.62</v>
      </c>
      <c r="D151" s="9">
        <v>26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1</v>
      </c>
      <c r="AE151" s="9">
        <v>0</v>
      </c>
      <c r="AF151" s="9">
        <v>0</v>
      </c>
      <c r="AG151" s="9">
        <v>0</v>
      </c>
      <c r="AH151" s="9">
        <v>0</v>
      </c>
      <c r="AI151" s="9">
        <v>0</v>
      </c>
      <c r="AJ151" s="9">
        <v>0</v>
      </c>
      <c r="AK151" s="9">
        <v>0</v>
      </c>
      <c r="AL151" s="9">
        <v>0</v>
      </c>
      <c r="AM151" s="9">
        <v>0</v>
      </c>
      <c r="AN151" s="9">
        <v>0</v>
      </c>
      <c r="AO151" s="9">
        <v>0</v>
      </c>
      <c r="AP151" s="9">
        <v>0</v>
      </c>
      <c r="AQ151" s="9">
        <v>0</v>
      </c>
      <c r="AR151" s="9">
        <v>0</v>
      </c>
      <c r="AS151" s="9">
        <v>0</v>
      </c>
      <c r="AT151" s="9">
        <v>0</v>
      </c>
      <c r="AU151" s="9">
        <v>0</v>
      </c>
      <c r="AV151" s="9">
        <v>0</v>
      </c>
      <c r="AW151" s="9">
        <v>0</v>
      </c>
      <c r="AX151" s="9">
        <v>0</v>
      </c>
      <c r="AY151" s="9">
        <v>0</v>
      </c>
      <c r="AZ151" s="9">
        <v>0</v>
      </c>
      <c r="BA151" s="9">
        <v>0</v>
      </c>
      <c r="BB151" s="9">
        <v>0</v>
      </c>
      <c r="BC151" s="9">
        <v>0</v>
      </c>
      <c r="BD151" s="9">
        <v>0</v>
      </c>
      <c r="BE151" s="9">
        <v>0</v>
      </c>
    </row>
    <row r="152" spans="2:57" x14ac:dyDescent="0.25">
      <c r="B152" s="13">
        <v>41826</v>
      </c>
      <c r="C152" s="9">
        <v>38.75</v>
      </c>
      <c r="D152" s="9">
        <v>27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  <c r="AE152" s="9">
        <v>1</v>
      </c>
      <c r="AF152" s="9">
        <v>0</v>
      </c>
      <c r="AG152" s="9">
        <v>0</v>
      </c>
      <c r="AH152" s="9">
        <v>0</v>
      </c>
      <c r="AI152" s="9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9">
        <v>0</v>
      </c>
      <c r="AS152" s="9">
        <v>0</v>
      </c>
      <c r="AT152" s="9">
        <v>0</v>
      </c>
      <c r="AU152" s="9">
        <v>0</v>
      </c>
      <c r="AV152" s="9">
        <v>0</v>
      </c>
      <c r="AW152" s="9">
        <v>0</v>
      </c>
      <c r="AX152" s="9">
        <v>0</v>
      </c>
      <c r="AY152" s="9">
        <v>0</v>
      </c>
      <c r="AZ152" s="9">
        <v>0</v>
      </c>
      <c r="BA152" s="9">
        <v>0</v>
      </c>
      <c r="BB152" s="9">
        <v>0</v>
      </c>
      <c r="BC152" s="9">
        <v>0</v>
      </c>
      <c r="BD152" s="9">
        <v>0</v>
      </c>
      <c r="BE152" s="9">
        <v>0</v>
      </c>
    </row>
    <row r="153" spans="2:57" x14ac:dyDescent="0.25">
      <c r="B153" s="13">
        <v>41833</v>
      </c>
      <c r="C153" s="9">
        <v>19.05</v>
      </c>
      <c r="D153" s="9">
        <v>28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s="9">
        <v>0</v>
      </c>
      <c r="AE153" s="9">
        <v>0</v>
      </c>
      <c r="AF153" s="9">
        <v>1</v>
      </c>
      <c r="AG153" s="9">
        <v>0</v>
      </c>
      <c r="AH153" s="9">
        <v>0</v>
      </c>
      <c r="AI153" s="9">
        <v>0</v>
      </c>
      <c r="AJ153" s="9">
        <v>0</v>
      </c>
      <c r="AK153" s="9">
        <v>0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9">
        <v>0</v>
      </c>
      <c r="AR153" s="9">
        <v>0</v>
      </c>
      <c r="AS153" s="9">
        <v>0</v>
      </c>
      <c r="AT153" s="9">
        <v>0</v>
      </c>
      <c r="AU153" s="9">
        <v>0</v>
      </c>
      <c r="AV153" s="9">
        <v>0</v>
      </c>
      <c r="AW153" s="9">
        <v>0</v>
      </c>
      <c r="AX153" s="9">
        <v>0</v>
      </c>
      <c r="AY153" s="9">
        <v>0</v>
      </c>
      <c r="AZ153" s="9">
        <v>0</v>
      </c>
      <c r="BA153" s="9">
        <v>0</v>
      </c>
      <c r="BB153" s="9">
        <v>0</v>
      </c>
      <c r="BC153" s="9">
        <v>0</v>
      </c>
      <c r="BD153" s="9">
        <v>0</v>
      </c>
      <c r="BE153" s="9">
        <v>0</v>
      </c>
    </row>
    <row r="154" spans="2:57" x14ac:dyDescent="0.25">
      <c r="B154" s="13">
        <v>41840</v>
      </c>
      <c r="C154" s="9">
        <v>37.590000000000003</v>
      </c>
      <c r="D154" s="9">
        <v>29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1</v>
      </c>
      <c r="AH154" s="9">
        <v>0</v>
      </c>
      <c r="AI154" s="9">
        <v>0</v>
      </c>
      <c r="AJ154" s="9">
        <v>0</v>
      </c>
      <c r="AK154" s="9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9">
        <v>0</v>
      </c>
      <c r="AS154" s="9">
        <v>0</v>
      </c>
      <c r="AT154" s="9">
        <v>0</v>
      </c>
      <c r="AU154" s="9">
        <v>0</v>
      </c>
      <c r="AV154" s="9">
        <v>0</v>
      </c>
      <c r="AW154" s="9">
        <v>0</v>
      </c>
      <c r="AX154" s="9">
        <v>0</v>
      </c>
      <c r="AY154" s="9">
        <v>0</v>
      </c>
      <c r="AZ154" s="9">
        <v>0</v>
      </c>
      <c r="BA154" s="9">
        <v>0</v>
      </c>
      <c r="BB154" s="9">
        <v>0</v>
      </c>
      <c r="BC154" s="9">
        <v>0</v>
      </c>
      <c r="BD154" s="9">
        <v>0</v>
      </c>
      <c r="BE154" s="9">
        <v>0</v>
      </c>
    </row>
    <row r="155" spans="2:57" x14ac:dyDescent="0.25">
      <c r="B155" s="13">
        <v>41847</v>
      </c>
      <c r="C155" s="9">
        <v>37.56</v>
      </c>
      <c r="D155" s="9">
        <v>30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1</v>
      </c>
      <c r="AI155" s="9">
        <v>0</v>
      </c>
      <c r="AJ155" s="9">
        <v>0</v>
      </c>
      <c r="AK155" s="9">
        <v>0</v>
      </c>
      <c r="AL155" s="9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0</v>
      </c>
      <c r="AR155" s="9">
        <v>0</v>
      </c>
      <c r="AS155" s="9">
        <v>0</v>
      </c>
      <c r="AT155" s="9">
        <v>0</v>
      </c>
      <c r="AU155" s="9">
        <v>0</v>
      </c>
      <c r="AV155" s="9">
        <v>0</v>
      </c>
      <c r="AW155" s="9">
        <v>0</v>
      </c>
      <c r="AX155" s="9">
        <v>0</v>
      </c>
      <c r="AY155" s="9">
        <v>0</v>
      </c>
      <c r="AZ155" s="9">
        <v>0</v>
      </c>
      <c r="BA155" s="9">
        <v>0</v>
      </c>
      <c r="BB155" s="9">
        <v>0</v>
      </c>
      <c r="BC155" s="9">
        <v>0</v>
      </c>
      <c r="BD155" s="9">
        <v>0</v>
      </c>
      <c r="BE155" s="9">
        <v>0</v>
      </c>
    </row>
    <row r="156" spans="2:57" x14ac:dyDescent="0.25">
      <c r="B156" s="13">
        <v>41854</v>
      </c>
      <c r="C156" s="9">
        <v>46.1</v>
      </c>
      <c r="D156" s="9">
        <v>31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1</v>
      </c>
      <c r="AJ156" s="9">
        <v>0</v>
      </c>
      <c r="AK156" s="9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9">
        <v>0</v>
      </c>
      <c r="AS156" s="9">
        <v>0</v>
      </c>
      <c r="AT156" s="9">
        <v>0</v>
      </c>
      <c r="AU156" s="9">
        <v>0</v>
      </c>
      <c r="AV156" s="9">
        <v>0</v>
      </c>
      <c r="AW156" s="9">
        <v>0</v>
      </c>
      <c r="AX156" s="9">
        <v>0</v>
      </c>
      <c r="AY156" s="9">
        <v>0</v>
      </c>
      <c r="AZ156" s="9">
        <v>0</v>
      </c>
      <c r="BA156" s="9">
        <v>0</v>
      </c>
      <c r="BB156" s="9">
        <v>0</v>
      </c>
      <c r="BC156" s="9">
        <v>0</v>
      </c>
      <c r="BD156" s="9">
        <v>0</v>
      </c>
      <c r="BE156" s="9">
        <v>0</v>
      </c>
    </row>
    <row r="157" spans="2:57" x14ac:dyDescent="0.25">
      <c r="B157" s="13">
        <v>41861</v>
      </c>
      <c r="C157" s="9">
        <v>50.51</v>
      </c>
      <c r="D157" s="9">
        <v>32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9">
        <v>1</v>
      </c>
      <c r="AK157" s="9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9">
        <v>0</v>
      </c>
      <c r="AS157" s="9">
        <v>0</v>
      </c>
      <c r="AT157" s="9">
        <v>0</v>
      </c>
      <c r="AU157" s="9">
        <v>0</v>
      </c>
      <c r="AV157" s="9">
        <v>0</v>
      </c>
      <c r="AW157" s="9">
        <v>0</v>
      </c>
      <c r="AX157" s="9">
        <v>0</v>
      </c>
      <c r="AY157" s="9">
        <v>0</v>
      </c>
      <c r="AZ157" s="9">
        <v>0</v>
      </c>
      <c r="BA157" s="9">
        <v>0</v>
      </c>
      <c r="BB157" s="9">
        <v>0</v>
      </c>
      <c r="BC157" s="9">
        <v>0</v>
      </c>
      <c r="BD157" s="9">
        <v>0</v>
      </c>
      <c r="BE157" s="9">
        <v>0</v>
      </c>
    </row>
    <row r="158" spans="2:57" x14ac:dyDescent="0.25">
      <c r="B158" s="13">
        <v>41868</v>
      </c>
      <c r="C158" s="9">
        <v>41.83</v>
      </c>
      <c r="D158" s="9">
        <v>33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>
        <v>0</v>
      </c>
      <c r="AK158" s="9">
        <v>1</v>
      </c>
      <c r="AL158" s="9">
        <v>0</v>
      </c>
      <c r="AM158" s="9">
        <v>0</v>
      </c>
      <c r="AN158" s="9">
        <v>0</v>
      </c>
      <c r="AO158" s="9">
        <v>0</v>
      </c>
      <c r="AP158" s="9">
        <v>0</v>
      </c>
      <c r="AQ158" s="9">
        <v>0</v>
      </c>
      <c r="AR158" s="9">
        <v>0</v>
      </c>
      <c r="AS158" s="9">
        <v>0</v>
      </c>
      <c r="AT158" s="9">
        <v>0</v>
      </c>
      <c r="AU158" s="9">
        <v>0</v>
      </c>
      <c r="AV158" s="9">
        <v>0</v>
      </c>
      <c r="AW158" s="9">
        <v>0</v>
      </c>
      <c r="AX158" s="9">
        <v>0</v>
      </c>
      <c r="AY158" s="9">
        <v>0</v>
      </c>
      <c r="AZ158" s="9">
        <v>0</v>
      </c>
      <c r="BA158" s="9">
        <v>0</v>
      </c>
      <c r="BB158" s="9">
        <v>0</v>
      </c>
      <c r="BC158" s="9">
        <v>0</v>
      </c>
      <c r="BD158" s="9">
        <v>0</v>
      </c>
      <c r="BE158" s="9">
        <v>0</v>
      </c>
    </row>
    <row r="159" spans="2:57" x14ac:dyDescent="0.25">
      <c r="B159" s="13">
        <v>41875</v>
      </c>
      <c r="C159" s="9">
        <v>39.799999999999997</v>
      </c>
      <c r="D159" s="9">
        <v>34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>
        <v>0</v>
      </c>
      <c r="AH159" s="9">
        <v>0</v>
      </c>
      <c r="AI159" s="9">
        <v>0</v>
      </c>
      <c r="AJ159" s="9">
        <v>0</v>
      </c>
      <c r="AK159" s="9">
        <v>0</v>
      </c>
      <c r="AL159" s="9">
        <v>1</v>
      </c>
      <c r="AM159" s="9">
        <v>0</v>
      </c>
      <c r="AN159" s="9">
        <v>0</v>
      </c>
      <c r="AO159" s="9">
        <v>0</v>
      </c>
      <c r="AP159" s="9">
        <v>0</v>
      </c>
      <c r="AQ159" s="9">
        <v>0</v>
      </c>
      <c r="AR159" s="9">
        <v>0</v>
      </c>
      <c r="AS159" s="9">
        <v>0</v>
      </c>
      <c r="AT159" s="9">
        <v>0</v>
      </c>
      <c r="AU159" s="9">
        <v>0</v>
      </c>
      <c r="AV159" s="9">
        <v>0</v>
      </c>
      <c r="AW159" s="9">
        <v>0</v>
      </c>
      <c r="AX159" s="9">
        <v>0</v>
      </c>
      <c r="AY159" s="9">
        <v>0</v>
      </c>
      <c r="AZ159" s="9">
        <v>0</v>
      </c>
      <c r="BA159" s="9">
        <v>0</v>
      </c>
      <c r="BB159" s="9">
        <v>0</v>
      </c>
      <c r="BC159" s="9">
        <v>0</v>
      </c>
      <c r="BD159" s="9">
        <v>0</v>
      </c>
      <c r="BE159" s="9">
        <v>0</v>
      </c>
    </row>
    <row r="160" spans="2:57" x14ac:dyDescent="0.25">
      <c r="B160" s="13">
        <v>41882</v>
      </c>
      <c r="C160" s="9">
        <v>43.14</v>
      </c>
      <c r="D160" s="9">
        <v>35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>
        <v>0</v>
      </c>
      <c r="AH160" s="9">
        <v>0</v>
      </c>
      <c r="AI160" s="9">
        <v>0</v>
      </c>
      <c r="AJ160" s="9">
        <v>0</v>
      </c>
      <c r="AK160" s="9">
        <v>0</v>
      </c>
      <c r="AL160" s="9">
        <v>0</v>
      </c>
      <c r="AM160" s="9">
        <v>1</v>
      </c>
      <c r="AN160" s="9">
        <v>0</v>
      </c>
      <c r="AO160" s="9">
        <v>0</v>
      </c>
      <c r="AP160" s="9">
        <v>0</v>
      </c>
      <c r="AQ160" s="9">
        <v>0</v>
      </c>
      <c r="AR160" s="9">
        <v>0</v>
      </c>
      <c r="AS160" s="9">
        <v>0</v>
      </c>
      <c r="AT160" s="9">
        <v>0</v>
      </c>
      <c r="AU160" s="9">
        <v>0</v>
      </c>
      <c r="AV160" s="9">
        <v>0</v>
      </c>
      <c r="AW160" s="9">
        <v>0</v>
      </c>
      <c r="AX160" s="9">
        <v>0</v>
      </c>
      <c r="AY160" s="9">
        <v>0</v>
      </c>
      <c r="AZ160" s="9">
        <v>0</v>
      </c>
      <c r="BA160" s="9">
        <v>0</v>
      </c>
      <c r="BB160" s="9">
        <v>0</v>
      </c>
      <c r="BC160" s="9">
        <v>0</v>
      </c>
      <c r="BD160" s="9">
        <v>0</v>
      </c>
      <c r="BE160" s="9">
        <v>0</v>
      </c>
    </row>
    <row r="161" spans="2:57" x14ac:dyDescent="0.25">
      <c r="B161" s="13">
        <v>41889</v>
      </c>
      <c r="C161" s="9">
        <v>41.78</v>
      </c>
      <c r="D161" s="9">
        <v>36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>
        <v>0</v>
      </c>
      <c r="AH161" s="9">
        <v>0</v>
      </c>
      <c r="AI161" s="9">
        <v>0</v>
      </c>
      <c r="AJ161" s="9">
        <v>0</v>
      </c>
      <c r="AK161" s="9">
        <v>0</v>
      </c>
      <c r="AL161" s="9">
        <v>0</v>
      </c>
      <c r="AM161" s="9">
        <v>0</v>
      </c>
      <c r="AN161" s="9">
        <v>1</v>
      </c>
      <c r="AO161" s="9">
        <v>0</v>
      </c>
      <c r="AP161" s="9">
        <v>0</v>
      </c>
      <c r="AQ161" s="9">
        <v>0</v>
      </c>
      <c r="AR161" s="9">
        <v>0</v>
      </c>
      <c r="AS161" s="9">
        <v>0</v>
      </c>
      <c r="AT161" s="9">
        <v>0</v>
      </c>
      <c r="AU161" s="9">
        <v>0</v>
      </c>
      <c r="AV161" s="9">
        <v>0</v>
      </c>
      <c r="AW161" s="9">
        <v>0</v>
      </c>
      <c r="AX161" s="9">
        <v>0</v>
      </c>
      <c r="AY161" s="9">
        <v>0</v>
      </c>
      <c r="AZ161" s="9">
        <v>0</v>
      </c>
      <c r="BA161" s="9">
        <v>0</v>
      </c>
      <c r="BB161" s="9">
        <v>0</v>
      </c>
      <c r="BC161" s="9">
        <v>0</v>
      </c>
      <c r="BD161" s="9">
        <v>0</v>
      </c>
      <c r="BE161" s="9">
        <v>0</v>
      </c>
    </row>
    <row r="162" spans="2:57" x14ac:dyDescent="0.25">
      <c r="B162" s="13">
        <v>41896</v>
      </c>
      <c r="C162" s="9">
        <v>51.52</v>
      </c>
      <c r="D162" s="9">
        <v>37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9">
        <v>0</v>
      </c>
      <c r="AK162" s="9">
        <v>0</v>
      </c>
      <c r="AL162" s="9">
        <v>0</v>
      </c>
      <c r="AM162" s="9">
        <v>0</v>
      </c>
      <c r="AN162" s="9">
        <v>0</v>
      </c>
      <c r="AO162" s="9">
        <v>1</v>
      </c>
      <c r="AP162" s="9">
        <v>0</v>
      </c>
      <c r="AQ162" s="9">
        <v>0</v>
      </c>
      <c r="AR162" s="9">
        <v>0</v>
      </c>
      <c r="AS162" s="9">
        <v>0</v>
      </c>
      <c r="AT162" s="9">
        <v>0</v>
      </c>
      <c r="AU162" s="9">
        <v>0</v>
      </c>
      <c r="AV162" s="9">
        <v>0</v>
      </c>
      <c r="AW162" s="9">
        <v>0</v>
      </c>
      <c r="AX162" s="9">
        <v>0</v>
      </c>
      <c r="AY162" s="9">
        <v>0</v>
      </c>
      <c r="AZ162" s="9">
        <v>0</v>
      </c>
      <c r="BA162" s="9">
        <v>0</v>
      </c>
      <c r="BB162" s="9">
        <v>0</v>
      </c>
      <c r="BC162" s="9">
        <v>0</v>
      </c>
      <c r="BD162" s="9">
        <v>0</v>
      </c>
      <c r="BE162" s="9">
        <v>0</v>
      </c>
    </row>
    <row r="163" spans="2:57" x14ac:dyDescent="0.25">
      <c r="B163" s="13">
        <v>41903</v>
      </c>
      <c r="C163" s="9">
        <v>76.92</v>
      </c>
      <c r="D163" s="9">
        <v>38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9">
        <v>0</v>
      </c>
      <c r="AK163" s="9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1</v>
      </c>
      <c r="AQ163" s="9">
        <v>0</v>
      </c>
      <c r="AR163" s="9">
        <v>0</v>
      </c>
      <c r="AS163" s="9">
        <v>0</v>
      </c>
      <c r="AT163" s="9">
        <v>0</v>
      </c>
      <c r="AU163" s="9">
        <v>0</v>
      </c>
      <c r="AV163" s="9">
        <v>0</v>
      </c>
      <c r="AW163" s="9">
        <v>0</v>
      </c>
      <c r="AX163" s="9">
        <v>0</v>
      </c>
      <c r="AY163" s="9">
        <v>0</v>
      </c>
      <c r="AZ163" s="9">
        <v>0</v>
      </c>
      <c r="BA163" s="9">
        <v>0</v>
      </c>
      <c r="BB163" s="9">
        <v>0</v>
      </c>
      <c r="BC163" s="9">
        <v>0</v>
      </c>
      <c r="BD163" s="9">
        <v>0</v>
      </c>
      <c r="BE163" s="9">
        <v>0</v>
      </c>
    </row>
    <row r="164" spans="2:57" x14ac:dyDescent="0.25">
      <c r="B164" s="13">
        <v>41910</v>
      </c>
      <c r="C164" s="9">
        <v>95.23</v>
      </c>
      <c r="D164" s="9">
        <v>39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9">
        <v>0</v>
      </c>
      <c r="AK164" s="9">
        <v>0</v>
      </c>
      <c r="AL164" s="9">
        <v>0</v>
      </c>
      <c r="AM164" s="9">
        <v>0</v>
      </c>
      <c r="AN164" s="9">
        <v>0</v>
      </c>
      <c r="AO164" s="9">
        <v>0</v>
      </c>
      <c r="AP164" s="9">
        <v>0</v>
      </c>
      <c r="AQ164" s="9">
        <v>1</v>
      </c>
      <c r="AR164" s="9">
        <v>0</v>
      </c>
      <c r="AS164" s="9">
        <v>0</v>
      </c>
      <c r="AT164" s="9">
        <v>0</v>
      </c>
      <c r="AU164" s="9">
        <v>0</v>
      </c>
      <c r="AV164" s="9">
        <v>0</v>
      </c>
      <c r="AW164" s="9">
        <v>0</v>
      </c>
      <c r="AX164" s="9">
        <v>0</v>
      </c>
      <c r="AY164" s="9">
        <v>0</v>
      </c>
      <c r="AZ164" s="9">
        <v>0</v>
      </c>
      <c r="BA164" s="9">
        <v>0</v>
      </c>
      <c r="BB164" s="9">
        <v>0</v>
      </c>
      <c r="BC164" s="9">
        <v>0</v>
      </c>
      <c r="BD164" s="9">
        <v>0</v>
      </c>
      <c r="BE164" s="9">
        <v>0</v>
      </c>
    </row>
    <row r="165" spans="2:57" x14ac:dyDescent="0.25">
      <c r="B165" s="13">
        <v>41917</v>
      </c>
      <c r="C165" s="9">
        <v>104.54</v>
      </c>
      <c r="D165" s="9">
        <v>40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  <c r="AK165" s="9">
        <v>0</v>
      </c>
      <c r="AL165" s="9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9">
        <v>1</v>
      </c>
      <c r="AS165" s="9">
        <v>0</v>
      </c>
      <c r="AT165" s="9">
        <v>0</v>
      </c>
      <c r="AU165" s="9">
        <v>0</v>
      </c>
      <c r="AV165" s="9">
        <v>0</v>
      </c>
      <c r="AW165" s="9">
        <v>0</v>
      </c>
      <c r="AX165" s="9">
        <v>0</v>
      </c>
      <c r="AY165" s="9">
        <v>0</v>
      </c>
      <c r="AZ165" s="9">
        <v>0</v>
      </c>
      <c r="BA165" s="9">
        <v>0</v>
      </c>
      <c r="BB165" s="9">
        <v>0</v>
      </c>
      <c r="BC165" s="9">
        <v>0</v>
      </c>
      <c r="BD165" s="9">
        <v>0</v>
      </c>
      <c r="BE165" s="9">
        <v>0</v>
      </c>
    </row>
    <row r="166" spans="2:57" x14ac:dyDescent="0.25">
      <c r="B166" s="13">
        <v>41924</v>
      </c>
      <c r="C166" s="9">
        <v>63.97</v>
      </c>
      <c r="D166" s="9">
        <v>41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9">
        <v>0</v>
      </c>
      <c r="AK166" s="9">
        <v>0</v>
      </c>
      <c r="AL166" s="9">
        <v>0</v>
      </c>
      <c r="AM166" s="9">
        <v>0</v>
      </c>
      <c r="AN166" s="9">
        <v>0</v>
      </c>
      <c r="AO166" s="9">
        <v>0</v>
      </c>
      <c r="AP166" s="9">
        <v>0</v>
      </c>
      <c r="AQ166" s="9">
        <v>0</v>
      </c>
      <c r="AR166" s="9">
        <v>0</v>
      </c>
      <c r="AS166" s="9">
        <v>1</v>
      </c>
      <c r="AT166" s="9">
        <v>0</v>
      </c>
      <c r="AU166" s="9">
        <v>0</v>
      </c>
      <c r="AV166" s="9">
        <v>0</v>
      </c>
      <c r="AW166" s="9">
        <v>0</v>
      </c>
      <c r="AX166" s="9">
        <v>0</v>
      </c>
      <c r="AY166" s="9">
        <v>0</v>
      </c>
      <c r="AZ166" s="9">
        <v>0</v>
      </c>
      <c r="BA166" s="9">
        <v>0</v>
      </c>
      <c r="BB166" s="9">
        <v>0</v>
      </c>
      <c r="BC166" s="9">
        <v>0</v>
      </c>
      <c r="BD166" s="9">
        <v>0</v>
      </c>
      <c r="BE166" s="9">
        <v>0</v>
      </c>
    </row>
    <row r="167" spans="2:57" x14ac:dyDescent="0.25">
      <c r="B167" s="13">
        <v>41931</v>
      </c>
      <c r="C167" s="9">
        <v>90.31</v>
      </c>
      <c r="D167" s="9">
        <v>42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  <c r="AK167" s="9">
        <v>0</v>
      </c>
      <c r="AL167" s="9">
        <v>0</v>
      </c>
      <c r="AM167" s="9">
        <v>0</v>
      </c>
      <c r="AN167" s="9">
        <v>0</v>
      </c>
      <c r="AO167" s="9">
        <v>0</v>
      </c>
      <c r="AP167" s="9">
        <v>0</v>
      </c>
      <c r="AQ167" s="9">
        <v>0</v>
      </c>
      <c r="AR167" s="9">
        <v>0</v>
      </c>
      <c r="AS167" s="9">
        <v>0</v>
      </c>
      <c r="AT167" s="9">
        <v>1</v>
      </c>
      <c r="AU167" s="9">
        <v>0</v>
      </c>
      <c r="AV167" s="9">
        <v>0</v>
      </c>
      <c r="AW167" s="9">
        <v>0</v>
      </c>
      <c r="AX167" s="9">
        <v>0</v>
      </c>
      <c r="AY167" s="9">
        <v>0</v>
      </c>
      <c r="AZ167" s="9">
        <v>0</v>
      </c>
      <c r="BA167" s="9">
        <v>0</v>
      </c>
      <c r="BB167" s="9">
        <v>0</v>
      </c>
      <c r="BC167" s="9">
        <v>0</v>
      </c>
      <c r="BD167" s="9">
        <v>0</v>
      </c>
      <c r="BE167" s="9">
        <v>0</v>
      </c>
    </row>
    <row r="168" spans="2:57" x14ac:dyDescent="0.25">
      <c r="B168" s="13">
        <v>41938</v>
      </c>
      <c r="C168" s="9">
        <v>68.930000000000007</v>
      </c>
      <c r="D168" s="9">
        <v>43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9">
        <v>0</v>
      </c>
      <c r="AK168" s="9">
        <v>0</v>
      </c>
      <c r="AL168" s="9">
        <v>0</v>
      </c>
      <c r="AM168" s="9">
        <v>0</v>
      </c>
      <c r="AN168" s="9">
        <v>0</v>
      </c>
      <c r="AO168" s="9">
        <v>0</v>
      </c>
      <c r="AP168" s="9">
        <v>0</v>
      </c>
      <c r="AQ168" s="9">
        <v>0</v>
      </c>
      <c r="AR168" s="9">
        <v>0</v>
      </c>
      <c r="AS168" s="9">
        <v>0</v>
      </c>
      <c r="AT168" s="9">
        <v>0</v>
      </c>
      <c r="AU168" s="9">
        <v>1</v>
      </c>
      <c r="AV168" s="9">
        <v>0</v>
      </c>
      <c r="AW168" s="9">
        <v>0</v>
      </c>
      <c r="AX168" s="9">
        <v>0</v>
      </c>
      <c r="AY168" s="9">
        <v>0</v>
      </c>
      <c r="AZ168" s="9">
        <v>0</v>
      </c>
      <c r="BA168" s="9">
        <v>0</v>
      </c>
      <c r="BB168" s="9">
        <v>0</v>
      </c>
      <c r="BC168" s="9">
        <v>0</v>
      </c>
      <c r="BD168" s="9">
        <v>0</v>
      </c>
      <c r="BE168" s="9">
        <v>0</v>
      </c>
    </row>
    <row r="169" spans="2:57" x14ac:dyDescent="0.25">
      <c r="B169" s="13">
        <v>41945</v>
      </c>
      <c r="C169" s="9">
        <v>97.01</v>
      </c>
      <c r="D169" s="9">
        <v>44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K169" s="9">
        <v>0</v>
      </c>
      <c r="AL169" s="9">
        <v>0</v>
      </c>
      <c r="AM169" s="9">
        <v>0</v>
      </c>
      <c r="AN169" s="9">
        <v>0</v>
      </c>
      <c r="AO169" s="9">
        <v>0</v>
      </c>
      <c r="AP169" s="9">
        <v>0</v>
      </c>
      <c r="AQ169" s="9">
        <v>0</v>
      </c>
      <c r="AR169" s="9">
        <v>0</v>
      </c>
      <c r="AS169" s="9">
        <v>0</v>
      </c>
      <c r="AT169" s="9">
        <v>0</v>
      </c>
      <c r="AU169" s="9">
        <v>0</v>
      </c>
      <c r="AV169" s="9">
        <v>1</v>
      </c>
      <c r="AW169" s="9">
        <v>0</v>
      </c>
      <c r="AX169" s="9">
        <v>0</v>
      </c>
      <c r="AY169" s="9">
        <v>0</v>
      </c>
      <c r="AZ169" s="9">
        <v>0</v>
      </c>
      <c r="BA169" s="9">
        <v>0</v>
      </c>
      <c r="BB169" s="9">
        <v>0</v>
      </c>
      <c r="BC169" s="9">
        <v>0</v>
      </c>
      <c r="BD169" s="9">
        <v>0</v>
      </c>
      <c r="BE169" s="9">
        <v>0</v>
      </c>
    </row>
    <row r="170" spans="2:57" x14ac:dyDescent="0.25">
      <c r="B170" s="13">
        <v>41952</v>
      </c>
      <c r="C170" s="9">
        <v>112.34</v>
      </c>
      <c r="D170" s="9">
        <v>45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9">
        <v>0</v>
      </c>
      <c r="AK170" s="9">
        <v>0</v>
      </c>
      <c r="AL170" s="9">
        <v>0</v>
      </c>
      <c r="AM170" s="9">
        <v>0</v>
      </c>
      <c r="AN170" s="9">
        <v>0</v>
      </c>
      <c r="AO170" s="9">
        <v>0</v>
      </c>
      <c r="AP170" s="9">
        <v>0</v>
      </c>
      <c r="AQ170" s="9">
        <v>0</v>
      </c>
      <c r="AR170" s="9">
        <v>0</v>
      </c>
      <c r="AS170" s="9">
        <v>0</v>
      </c>
      <c r="AT170" s="9">
        <v>0</v>
      </c>
      <c r="AU170" s="9">
        <v>0</v>
      </c>
      <c r="AV170" s="9">
        <v>0</v>
      </c>
      <c r="AW170" s="9">
        <v>1</v>
      </c>
      <c r="AX170" s="9">
        <v>0</v>
      </c>
      <c r="AY170" s="9">
        <v>0</v>
      </c>
      <c r="AZ170" s="9">
        <v>0</v>
      </c>
      <c r="BA170" s="9">
        <v>0</v>
      </c>
      <c r="BB170" s="9">
        <v>0</v>
      </c>
      <c r="BC170" s="9">
        <v>0</v>
      </c>
      <c r="BD170" s="9">
        <v>0</v>
      </c>
      <c r="BE170" s="9">
        <v>0</v>
      </c>
    </row>
    <row r="171" spans="2:57" x14ac:dyDescent="0.25">
      <c r="B171" s="13">
        <v>41959</v>
      </c>
      <c r="C171" s="9">
        <v>110.52</v>
      </c>
      <c r="D171" s="9">
        <v>46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K171" s="9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0</v>
      </c>
      <c r="AQ171" s="9">
        <v>0</v>
      </c>
      <c r="AR171" s="9">
        <v>0</v>
      </c>
      <c r="AS171" s="9">
        <v>0</v>
      </c>
      <c r="AT171" s="9">
        <v>0</v>
      </c>
      <c r="AU171" s="9">
        <v>0</v>
      </c>
      <c r="AV171" s="9">
        <v>0</v>
      </c>
      <c r="AW171" s="9">
        <v>0</v>
      </c>
      <c r="AX171" s="9">
        <v>1</v>
      </c>
      <c r="AY171" s="9">
        <v>0</v>
      </c>
      <c r="AZ171" s="9">
        <v>0</v>
      </c>
      <c r="BA171" s="9">
        <v>0</v>
      </c>
      <c r="BB171" s="9">
        <v>0</v>
      </c>
      <c r="BC171" s="9">
        <v>0</v>
      </c>
      <c r="BD171" s="9">
        <v>0</v>
      </c>
      <c r="BE171" s="9">
        <v>0</v>
      </c>
    </row>
    <row r="172" spans="2:57" x14ac:dyDescent="0.25">
      <c r="B172" s="13">
        <v>41966</v>
      </c>
      <c r="C172" s="9">
        <v>89.9</v>
      </c>
      <c r="D172" s="9">
        <v>47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9">
        <v>0</v>
      </c>
      <c r="AK172" s="9">
        <v>0</v>
      </c>
      <c r="AL172" s="9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0</v>
      </c>
      <c r="AR172" s="9">
        <v>0</v>
      </c>
      <c r="AS172" s="9">
        <v>0</v>
      </c>
      <c r="AT172" s="9">
        <v>0</v>
      </c>
      <c r="AU172" s="9">
        <v>0</v>
      </c>
      <c r="AV172" s="9">
        <v>0</v>
      </c>
      <c r="AW172" s="9">
        <v>0</v>
      </c>
      <c r="AX172" s="9">
        <v>0</v>
      </c>
      <c r="AY172" s="9">
        <v>1</v>
      </c>
      <c r="AZ172" s="9">
        <v>0</v>
      </c>
      <c r="BA172" s="9">
        <v>0</v>
      </c>
      <c r="BB172" s="9">
        <v>0</v>
      </c>
      <c r="BC172" s="9">
        <v>0</v>
      </c>
      <c r="BD172" s="9">
        <v>0</v>
      </c>
      <c r="BE172" s="9">
        <v>0</v>
      </c>
    </row>
    <row r="173" spans="2:57" x14ac:dyDescent="0.25">
      <c r="B173" s="13">
        <v>41973</v>
      </c>
      <c r="C173" s="9">
        <v>79.89</v>
      </c>
      <c r="D173" s="9">
        <v>48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9">
        <v>0</v>
      </c>
      <c r="AK173" s="9">
        <v>0</v>
      </c>
      <c r="AL173" s="9">
        <v>0</v>
      </c>
      <c r="AM173" s="9">
        <v>0</v>
      </c>
      <c r="AN173" s="9">
        <v>0</v>
      </c>
      <c r="AO173" s="9">
        <v>0</v>
      </c>
      <c r="AP173" s="9">
        <v>0</v>
      </c>
      <c r="AQ173" s="9">
        <v>0</v>
      </c>
      <c r="AR173" s="9">
        <v>0</v>
      </c>
      <c r="AS173" s="9">
        <v>0</v>
      </c>
      <c r="AT173" s="9">
        <v>0</v>
      </c>
      <c r="AU173" s="9">
        <v>0</v>
      </c>
      <c r="AV173" s="9">
        <v>0</v>
      </c>
      <c r="AW173" s="9">
        <v>0</v>
      </c>
      <c r="AX173" s="9">
        <v>0</v>
      </c>
      <c r="AY173" s="9">
        <v>0</v>
      </c>
      <c r="AZ173" s="9">
        <v>1</v>
      </c>
      <c r="BA173" s="9">
        <v>0</v>
      </c>
      <c r="BB173" s="9">
        <v>0</v>
      </c>
      <c r="BC173" s="9">
        <v>0</v>
      </c>
      <c r="BD173" s="9">
        <v>0</v>
      </c>
      <c r="BE173" s="9">
        <v>0</v>
      </c>
    </row>
    <row r="174" spans="2:57" x14ac:dyDescent="0.25">
      <c r="B174" s="13">
        <v>41980</v>
      </c>
      <c r="C174" s="9">
        <v>99.88</v>
      </c>
      <c r="D174" s="9">
        <v>49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0</v>
      </c>
      <c r="AM174" s="9">
        <v>0</v>
      </c>
      <c r="AN174" s="9">
        <v>0</v>
      </c>
      <c r="AO174" s="9">
        <v>0</v>
      </c>
      <c r="AP174" s="9">
        <v>0</v>
      </c>
      <c r="AQ174" s="9">
        <v>0</v>
      </c>
      <c r="AR174" s="9">
        <v>0</v>
      </c>
      <c r="AS174" s="9">
        <v>0</v>
      </c>
      <c r="AT174" s="9">
        <v>0</v>
      </c>
      <c r="AU174" s="9">
        <v>0</v>
      </c>
      <c r="AV174" s="9">
        <v>0</v>
      </c>
      <c r="AW174" s="9">
        <v>0</v>
      </c>
      <c r="AX174" s="9">
        <v>0</v>
      </c>
      <c r="AY174" s="9">
        <v>0</v>
      </c>
      <c r="AZ174" s="9">
        <v>0</v>
      </c>
      <c r="BA174" s="9">
        <v>1</v>
      </c>
      <c r="BB174" s="9">
        <v>0</v>
      </c>
      <c r="BC174" s="9">
        <v>0</v>
      </c>
      <c r="BD174" s="9">
        <v>0</v>
      </c>
      <c r="BE174" s="9">
        <v>0</v>
      </c>
    </row>
    <row r="175" spans="2:57" x14ac:dyDescent="0.25">
      <c r="B175" s="13">
        <v>41987</v>
      </c>
      <c r="C175" s="9">
        <v>66.75</v>
      </c>
      <c r="D175" s="9">
        <v>50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9">
        <v>0</v>
      </c>
      <c r="AN175" s="9">
        <v>0</v>
      </c>
      <c r="AO175" s="9">
        <v>0</v>
      </c>
      <c r="AP175" s="9">
        <v>0</v>
      </c>
      <c r="AQ175" s="9">
        <v>0</v>
      </c>
      <c r="AR175" s="9">
        <v>0</v>
      </c>
      <c r="AS175" s="9">
        <v>0</v>
      </c>
      <c r="AT175" s="9">
        <v>0</v>
      </c>
      <c r="AU175" s="9">
        <v>0</v>
      </c>
      <c r="AV175" s="9">
        <v>0</v>
      </c>
      <c r="AW175" s="9">
        <v>0</v>
      </c>
      <c r="AX175" s="9">
        <v>0</v>
      </c>
      <c r="AY175" s="9">
        <v>0</v>
      </c>
      <c r="AZ175" s="9">
        <v>0</v>
      </c>
      <c r="BA175" s="9">
        <v>0</v>
      </c>
      <c r="BB175" s="9">
        <v>1</v>
      </c>
      <c r="BC175" s="9">
        <v>0</v>
      </c>
      <c r="BD175" s="9">
        <v>0</v>
      </c>
      <c r="BE175" s="9">
        <v>0</v>
      </c>
    </row>
    <row r="176" spans="2:57" x14ac:dyDescent="0.25">
      <c r="B176" s="13">
        <v>41994</v>
      </c>
      <c r="C176" s="9">
        <v>88.54</v>
      </c>
      <c r="D176" s="9">
        <v>51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  <c r="AK176" s="9">
        <v>0</v>
      </c>
      <c r="AL176" s="9">
        <v>0</v>
      </c>
      <c r="AM176" s="9">
        <v>0</v>
      </c>
      <c r="AN176" s="9">
        <v>0</v>
      </c>
      <c r="AO176" s="9">
        <v>0</v>
      </c>
      <c r="AP176" s="9">
        <v>0</v>
      </c>
      <c r="AQ176" s="9">
        <v>0</v>
      </c>
      <c r="AR176" s="9">
        <v>0</v>
      </c>
      <c r="AS176" s="9">
        <v>0</v>
      </c>
      <c r="AT176" s="9">
        <v>0</v>
      </c>
      <c r="AU176" s="9">
        <v>0</v>
      </c>
      <c r="AV176" s="9">
        <v>0</v>
      </c>
      <c r="AW176" s="9">
        <v>0</v>
      </c>
      <c r="AX176" s="9">
        <v>0</v>
      </c>
      <c r="AY176" s="9">
        <v>0</v>
      </c>
      <c r="AZ176" s="9">
        <v>0</v>
      </c>
      <c r="BA176" s="9">
        <v>0</v>
      </c>
      <c r="BB176" s="9">
        <v>0</v>
      </c>
      <c r="BC176" s="9">
        <v>1</v>
      </c>
      <c r="BD176" s="9">
        <v>0</v>
      </c>
      <c r="BE176" s="9">
        <v>0</v>
      </c>
    </row>
    <row r="177" spans="2:57" x14ac:dyDescent="0.25">
      <c r="B177" s="13">
        <v>42001</v>
      </c>
      <c r="C177" s="9">
        <v>77.849999999999994</v>
      </c>
      <c r="D177" s="9">
        <v>52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9">
        <v>0</v>
      </c>
      <c r="AK177" s="9">
        <v>0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0</v>
      </c>
      <c r="AR177" s="9">
        <v>0</v>
      </c>
      <c r="AS177" s="9">
        <v>0</v>
      </c>
      <c r="AT177" s="9">
        <v>0</v>
      </c>
      <c r="AU177" s="9">
        <v>0</v>
      </c>
      <c r="AV177" s="9">
        <v>0</v>
      </c>
      <c r="AW177" s="9">
        <v>0</v>
      </c>
      <c r="AX177" s="9">
        <v>0</v>
      </c>
      <c r="AY177" s="9">
        <v>0</v>
      </c>
      <c r="AZ177" s="9">
        <v>0</v>
      </c>
      <c r="BA177" s="9">
        <v>0</v>
      </c>
      <c r="BB177" s="9">
        <v>0</v>
      </c>
      <c r="BC177" s="9">
        <v>0</v>
      </c>
      <c r="BD177" s="9">
        <v>1</v>
      </c>
      <c r="BE177" s="9">
        <v>0</v>
      </c>
    </row>
    <row r="178" spans="2:57" x14ac:dyDescent="0.25">
      <c r="B178" s="13">
        <v>42008</v>
      </c>
      <c r="C178" s="9">
        <v>67.260000000000005</v>
      </c>
      <c r="D178" s="9">
        <v>1</v>
      </c>
      <c r="E178" s="9">
        <v>1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9">
        <v>0</v>
      </c>
      <c r="AK178" s="9">
        <v>0</v>
      </c>
      <c r="AL178" s="9">
        <v>0</v>
      </c>
      <c r="AM178" s="9">
        <v>0</v>
      </c>
      <c r="AN178" s="9">
        <v>0</v>
      </c>
      <c r="AO178" s="9">
        <v>0</v>
      </c>
      <c r="AP178" s="9">
        <v>0</v>
      </c>
      <c r="AQ178" s="9">
        <v>0</v>
      </c>
      <c r="AR178" s="9">
        <v>0</v>
      </c>
      <c r="AS178" s="9">
        <v>0</v>
      </c>
      <c r="AT178" s="9">
        <v>0</v>
      </c>
      <c r="AU178" s="9">
        <v>0</v>
      </c>
      <c r="AV178" s="9">
        <v>0</v>
      </c>
      <c r="AW178" s="9">
        <v>0</v>
      </c>
      <c r="AX178" s="9">
        <v>0</v>
      </c>
      <c r="AY178" s="9">
        <v>0</v>
      </c>
      <c r="AZ178" s="9">
        <v>0</v>
      </c>
      <c r="BA178" s="9">
        <v>0</v>
      </c>
      <c r="BB178" s="9">
        <v>0</v>
      </c>
      <c r="BC178" s="9">
        <v>0</v>
      </c>
      <c r="BD178" s="9">
        <v>0</v>
      </c>
      <c r="BE178" s="9">
        <v>0</v>
      </c>
    </row>
    <row r="179" spans="2:57" x14ac:dyDescent="0.25">
      <c r="B179" s="13">
        <v>42015</v>
      </c>
      <c r="C179" s="9">
        <v>72.38</v>
      </c>
      <c r="D179" s="9">
        <v>2</v>
      </c>
      <c r="E179" s="9">
        <v>0</v>
      </c>
      <c r="F179" s="9">
        <v>1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9">
        <v>0</v>
      </c>
      <c r="AK179" s="9">
        <v>0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</v>
      </c>
      <c r="AR179" s="9">
        <v>0</v>
      </c>
      <c r="AS179" s="9">
        <v>0</v>
      </c>
      <c r="AT179" s="9">
        <v>0</v>
      </c>
      <c r="AU179" s="9">
        <v>0</v>
      </c>
      <c r="AV179" s="9">
        <v>0</v>
      </c>
      <c r="AW179" s="9">
        <v>0</v>
      </c>
      <c r="AX179" s="9">
        <v>0</v>
      </c>
      <c r="AY179" s="9">
        <v>0</v>
      </c>
      <c r="AZ179" s="9">
        <v>0</v>
      </c>
      <c r="BA179" s="9">
        <v>0</v>
      </c>
      <c r="BB179" s="9">
        <v>0</v>
      </c>
      <c r="BC179" s="9">
        <v>0</v>
      </c>
      <c r="BD179" s="9">
        <v>0</v>
      </c>
      <c r="BE179" s="9">
        <v>0</v>
      </c>
    </row>
    <row r="180" spans="2:57" x14ac:dyDescent="0.25">
      <c r="B180" s="13">
        <v>42022</v>
      </c>
      <c r="C180" s="9">
        <v>68.709999999999994</v>
      </c>
      <c r="D180" s="9">
        <v>3</v>
      </c>
      <c r="E180" s="9">
        <v>0</v>
      </c>
      <c r="F180" s="9">
        <v>0</v>
      </c>
      <c r="G180" s="9">
        <v>1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>
        <v>0</v>
      </c>
      <c r="AH180" s="9">
        <v>0</v>
      </c>
      <c r="AI180" s="9">
        <v>0</v>
      </c>
      <c r="AJ180" s="9">
        <v>0</v>
      </c>
      <c r="AK180" s="9">
        <v>0</v>
      </c>
      <c r="AL180" s="9">
        <v>0</v>
      </c>
      <c r="AM180" s="9">
        <v>0</v>
      </c>
      <c r="AN180" s="9">
        <v>0</v>
      </c>
      <c r="AO180" s="9">
        <v>0</v>
      </c>
      <c r="AP180" s="9">
        <v>0</v>
      </c>
      <c r="AQ180" s="9">
        <v>0</v>
      </c>
      <c r="AR180" s="9">
        <v>0</v>
      </c>
      <c r="AS180" s="9">
        <v>0</v>
      </c>
      <c r="AT180" s="9">
        <v>0</v>
      </c>
      <c r="AU180" s="9">
        <v>0</v>
      </c>
      <c r="AV180" s="9">
        <v>0</v>
      </c>
      <c r="AW180" s="9">
        <v>0</v>
      </c>
      <c r="AX180" s="9">
        <v>0</v>
      </c>
      <c r="AY180" s="9">
        <v>0</v>
      </c>
      <c r="AZ180" s="9">
        <v>0</v>
      </c>
      <c r="BA180" s="9">
        <v>0</v>
      </c>
      <c r="BB180" s="9">
        <v>0</v>
      </c>
      <c r="BC180" s="9">
        <v>0</v>
      </c>
      <c r="BD180" s="9">
        <v>0</v>
      </c>
      <c r="BE180" s="9">
        <v>0</v>
      </c>
    </row>
    <row r="181" spans="2:57" x14ac:dyDescent="0.25">
      <c r="B181" s="13">
        <v>42029</v>
      </c>
      <c r="C181" s="9">
        <v>57.62</v>
      </c>
      <c r="D181" s="9">
        <v>4</v>
      </c>
      <c r="E181" s="9">
        <v>0</v>
      </c>
      <c r="F181" s="9">
        <v>0</v>
      </c>
      <c r="G181" s="9">
        <v>0</v>
      </c>
      <c r="H181" s="9">
        <v>1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9">
        <v>0</v>
      </c>
      <c r="AK181" s="9">
        <v>0</v>
      </c>
      <c r="AL181" s="9">
        <v>0</v>
      </c>
      <c r="AM181" s="9">
        <v>0</v>
      </c>
      <c r="AN181" s="9">
        <v>0</v>
      </c>
      <c r="AO181" s="9">
        <v>0</v>
      </c>
      <c r="AP181" s="9">
        <v>0</v>
      </c>
      <c r="AQ181" s="9">
        <v>0</v>
      </c>
      <c r="AR181" s="9">
        <v>0</v>
      </c>
      <c r="AS181" s="9">
        <v>0</v>
      </c>
      <c r="AT181" s="9">
        <v>0</v>
      </c>
      <c r="AU181" s="9">
        <v>0</v>
      </c>
      <c r="AV181" s="9">
        <v>0</v>
      </c>
      <c r="AW181" s="9">
        <v>0</v>
      </c>
      <c r="AX181" s="9">
        <v>0</v>
      </c>
      <c r="AY181" s="9">
        <v>0</v>
      </c>
      <c r="AZ181" s="9">
        <v>0</v>
      </c>
      <c r="BA181" s="9">
        <v>0</v>
      </c>
      <c r="BB181" s="9">
        <v>0</v>
      </c>
      <c r="BC181" s="9">
        <v>0</v>
      </c>
      <c r="BD181" s="9">
        <v>0</v>
      </c>
      <c r="BE181" s="9">
        <v>0</v>
      </c>
    </row>
    <row r="182" spans="2:57" x14ac:dyDescent="0.25">
      <c r="B182" s="13">
        <v>42036</v>
      </c>
      <c r="C182" s="9">
        <v>67.459999999999994</v>
      </c>
      <c r="D182" s="9">
        <v>5</v>
      </c>
      <c r="E182" s="9">
        <v>0</v>
      </c>
      <c r="F182" s="9">
        <v>0</v>
      </c>
      <c r="G182" s="9">
        <v>0</v>
      </c>
      <c r="H182" s="9">
        <v>0</v>
      </c>
      <c r="I182" s="9">
        <v>1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>
        <v>0</v>
      </c>
      <c r="AH182" s="9">
        <v>0</v>
      </c>
      <c r="AI182" s="9">
        <v>0</v>
      </c>
      <c r="AJ182" s="9">
        <v>0</v>
      </c>
      <c r="AK182" s="9">
        <v>0</v>
      </c>
      <c r="AL182" s="9">
        <v>0</v>
      </c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9">
        <v>0</v>
      </c>
      <c r="AS182" s="9">
        <v>0</v>
      </c>
      <c r="AT182" s="9">
        <v>0</v>
      </c>
      <c r="AU182" s="9">
        <v>0</v>
      </c>
      <c r="AV182" s="9">
        <v>0</v>
      </c>
      <c r="AW182" s="9">
        <v>0</v>
      </c>
      <c r="AX182" s="9">
        <v>0</v>
      </c>
      <c r="AY182" s="9">
        <v>0</v>
      </c>
      <c r="AZ182" s="9">
        <v>0</v>
      </c>
      <c r="BA182" s="9">
        <v>0</v>
      </c>
      <c r="BB182" s="9">
        <v>0</v>
      </c>
      <c r="BC182" s="9">
        <v>0</v>
      </c>
      <c r="BD182" s="9">
        <v>0</v>
      </c>
      <c r="BE182" s="9">
        <v>0</v>
      </c>
    </row>
    <row r="183" spans="2:57" x14ac:dyDescent="0.25">
      <c r="B183" s="13">
        <v>42043</v>
      </c>
      <c r="C183" s="9">
        <v>59.2</v>
      </c>
      <c r="D183" s="9">
        <v>6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1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>
        <v>0</v>
      </c>
      <c r="AH183" s="9">
        <v>0</v>
      </c>
      <c r="AI183" s="9">
        <v>0</v>
      </c>
      <c r="AJ183" s="9">
        <v>0</v>
      </c>
      <c r="AK183" s="9">
        <v>0</v>
      </c>
      <c r="AL183" s="9">
        <v>0</v>
      </c>
      <c r="AM183" s="9">
        <v>0</v>
      </c>
      <c r="AN183" s="9">
        <v>0</v>
      </c>
      <c r="AO183" s="9">
        <v>0</v>
      </c>
      <c r="AP183" s="9">
        <v>0</v>
      </c>
      <c r="AQ183" s="9">
        <v>0</v>
      </c>
      <c r="AR183" s="9">
        <v>0</v>
      </c>
      <c r="AS183" s="9">
        <v>0</v>
      </c>
      <c r="AT183" s="9">
        <v>0</v>
      </c>
      <c r="AU183" s="9">
        <v>0</v>
      </c>
      <c r="AV183" s="9">
        <v>0</v>
      </c>
      <c r="AW183" s="9">
        <v>0</v>
      </c>
      <c r="AX183" s="9">
        <v>0</v>
      </c>
      <c r="AY183" s="9">
        <v>0</v>
      </c>
      <c r="AZ183" s="9">
        <v>0</v>
      </c>
      <c r="BA183" s="9">
        <v>0</v>
      </c>
      <c r="BB183" s="9">
        <v>0</v>
      </c>
      <c r="BC183" s="9">
        <v>0</v>
      </c>
      <c r="BD183" s="9">
        <v>0</v>
      </c>
      <c r="BE183" s="9">
        <v>0</v>
      </c>
    </row>
    <row r="184" spans="2:57" x14ac:dyDescent="0.25">
      <c r="B184" s="13">
        <v>42050</v>
      </c>
      <c r="C184" s="9">
        <v>54.3</v>
      </c>
      <c r="D184" s="9">
        <v>7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1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9">
        <v>0</v>
      </c>
      <c r="AK184" s="9">
        <v>0</v>
      </c>
      <c r="AL184" s="9">
        <v>0</v>
      </c>
      <c r="AM184" s="9">
        <v>0</v>
      </c>
      <c r="AN184" s="9">
        <v>0</v>
      </c>
      <c r="AO184" s="9">
        <v>0</v>
      </c>
      <c r="AP184" s="9">
        <v>0</v>
      </c>
      <c r="AQ184" s="9">
        <v>0</v>
      </c>
      <c r="AR184" s="9">
        <v>0</v>
      </c>
      <c r="AS184" s="9">
        <v>0</v>
      </c>
      <c r="AT184" s="9">
        <v>0</v>
      </c>
      <c r="AU184" s="9">
        <v>0</v>
      </c>
      <c r="AV184" s="9">
        <v>0</v>
      </c>
      <c r="AW184" s="9">
        <v>0</v>
      </c>
      <c r="AX184" s="9">
        <v>0</v>
      </c>
      <c r="AY184" s="9">
        <v>0</v>
      </c>
      <c r="AZ184" s="9">
        <v>0</v>
      </c>
      <c r="BA184" s="9">
        <v>0</v>
      </c>
      <c r="BB184" s="9">
        <v>0</v>
      </c>
      <c r="BC184" s="9">
        <v>0</v>
      </c>
      <c r="BD184" s="9">
        <v>0</v>
      </c>
      <c r="BE184" s="9">
        <v>0</v>
      </c>
    </row>
    <row r="185" spans="2:57" x14ac:dyDescent="0.25">
      <c r="B185" s="13">
        <v>42057</v>
      </c>
      <c r="C185" s="9">
        <v>59.72</v>
      </c>
      <c r="D185" s="9">
        <v>8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1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9">
        <v>0</v>
      </c>
      <c r="AK185" s="9">
        <v>0</v>
      </c>
      <c r="AL185" s="9">
        <v>0</v>
      </c>
      <c r="AM185" s="9">
        <v>0</v>
      </c>
      <c r="AN185" s="9">
        <v>0</v>
      </c>
      <c r="AO185" s="9">
        <v>0</v>
      </c>
      <c r="AP185" s="9">
        <v>0</v>
      </c>
      <c r="AQ185" s="9">
        <v>0</v>
      </c>
      <c r="AR185" s="9">
        <v>0</v>
      </c>
      <c r="AS185" s="9">
        <v>0</v>
      </c>
      <c r="AT185" s="9">
        <v>0</v>
      </c>
      <c r="AU185" s="9">
        <v>0</v>
      </c>
      <c r="AV185" s="9">
        <v>0</v>
      </c>
      <c r="AW185" s="9">
        <v>0</v>
      </c>
      <c r="AX185" s="9">
        <v>0</v>
      </c>
      <c r="AY185" s="9">
        <v>0</v>
      </c>
      <c r="AZ185" s="9">
        <v>0</v>
      </c>
      <c r="BA185" s="9">
        <v>0</v>
      </c>
      <c r="BB185" s="9">
        <v>0</v>
      </c>
      <c r="BC185" s="9">
        <v>0</v>
      </c>
      <c r="BD185" s="9">
        <v>0</v>
      </c>
      <c r="BE185" s="9">
        <v>0</v>
      </c>
    </row>
    <row r="186" spans="2:57" x14ac:dyDescent="0.25">
      <c r="B186" s="13">
        <v>42064</v>
      </c>
      <c r="C186" s="9">
        <v>171.7</v>
      </c>
      <c r="D186" s="9">
        <v>9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1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9">
        <v>0</v>
      </c>
      <c r="AK186" s="9">
        <v>0</v>
      </c>
      <c r="AL186" s="9">
        <v>0</v>
      </c>
      <c r="AM186" s="9">
        <v>0</v>
      </c>
      <c r="AN186" s="9">
        <v>0</v>
      </c>
      <c r="AO186" s="9">
        <v>0</v>
      </c>
      <c r="AP186" s="9">
        <v>0</v>
      </c>
      <c r="AQ186" s="9">
        <v>0</v>
      </c>
      <c r="AR186" s="9">
        <v>0</v>
      </c>
      <c r="AS186" s="9">
        <v>0</v>
      </c>
      <c r="AT186" s="9">
        <v>0</v>
      </c>
      <c r="AU186" s="9">
        <v>0</v>
      </c>
      <c r="AV186" s="9">
        <v>0</v>
      </c>
      <c r="AW186" s="9">
        <v>0</v>
      </c>
      <c r="AX186" s="9">
        <v>0</v>
      </c>
      <c r="AY186" s="9">
        <v>0</v>
      </c>
      <c r="AZ186" s="9">
        <v>0</v>
      </c>
      <c r="BA186" s="9">
        <v>0</v>
      </c>
      <c r="BB186" s="9">
        <v>0</v>
      </c>
      <c r="BC186" s="9">
        <v>0</v>
      </c>
      <c r="BD186" s="9">
        <v>0</v>
      </c>
      <c r="BE186" s="9">
        <v>0</v>
      </c>
    </row>
    <row r="187" spans="2:57" x14ac:dyDescent="0.25">
      <c r="B187" s="13">
        <v>42071</v>
      </c>
      <c r="C187" s="9">
        <v>73.5</v>
      </c>
      <c r="D187" s="9">
        <v>10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1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9">
        <v>0</v>
      </c>
      <c r="AK187" s="9">
        <v>0</v>
      </c>
      <c r="AL187" s="9">
        <v>0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>
        <v>0</v>
      </c>
      <c r="AU187" s="9">
        <v>0</v>
      </c>
      <c r="AV187" s="9">
        <v>0</v>
      </c>
      <c r="AW187" s="9">
        <v>0</v>
      </c>
      <c r="AX187" s="9">
        <v>0</v>
      </c>
      <c r="AY187" s="9">
        <v>0</v>
      </c>
      <c r="AZ187" s="9">
        <v>0</v>
      </c>
      <c r="BA187" s="9">
        <v>0</v>
      </c>
      <c r="BB187" s="9">
        <v>0</v>
      </c>
      <c r="BC187" s="9">
        <v>0</v>
      </c>
      <c r="BD187" s="9">
        <v>0</v>
      </c>
      <c r="BE187" s="9">
        <v>0</v>
      </c>
    </row>
    <row r="188" spans="2:57" x14ac:dyDescent="0.25">
      <c r="B188" s="13">
        <v>42078</v>
      </c>
      <c r="C188" s="9">
        <v>74.3</v>
      </c>
      <c r="D188" s="9">
        <v>11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1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J188" s="9">
        <v>0</v>
      </c>
      <c r="AK188" s="9">
        <v>0</v>
      </c>
      <c r="AL188" s="9">
        <v>0</v>
      </c>
      <c r="AM188" s="9">
        <v>0</v>
      </c>
      <c r="AN188" s="9">
        <v>0</v>
      </c>
      <c r="AO188" s="9">
        <v>0</v>
      </c>
      <c r="AP188" s="9">
        <v>0</v>
      </c>
      <c r="AQ188" s="9">
        <v>0</v>
      </c>
      <c r="AR188" s="9">
        <v>0</v>
      </c>
      <c r="AS188" s="9">
        <v>0</v>
      </c>
      <c r="AT188" s="9">
        <v>0</v>
      </c>
      <c r="AU188" s="9">
        <v>0</v>
      </c>
      <c r="AV188" s="9">
        <v>0</v>
      </c>
      <c r="AW188" s="9">
        <v>0</v>
      </c>
      <c r="AX188" s="9">
        <v>0</v>
      </c>
      <c r="AY188" s="9">
        <v>0</v>
      </c>
      <c r="AZ188" s="9">
        <v>0</v>
      </c>
      <c r="BA188" s="9">
        <v>0</v>
      </c>
      <c r="BB188" s="9">
        <v>0</v>
      </c>
      <c r="BC188" s="9">
        <v>0</v>
      </c>
      <c r="BD188" s="9">
        <v>0</v>
      </c>
      <c r="BE188" s="9">
        <v>0</v>
      </c>
    </row>
    <row r="189" spans="2:57" x14ac:dyDescent="0.25">
      <c r="B189" s="13">
        <v>42085</v>
      </c>
      <c r="C189" s="9">
        <v>67.739999999999995</v>
      </c>
      <c r="D189" s="9">
        <v>12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1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>
        <v>0</v>
      </c>
      <c r="AJ189" s="9">
        <v>0</v>
      </c>
      <c r="AK189" s="9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9">
        <v>0</v>
      </c>
      <c r="AS189" s="9">
        <v>0</v>
      </c>
      <c r="AT189" s="9">
        <v>0</v>
      </c>
      <c r="AU189" s="9">
        <v>0</v>
      </c>
      <c r="AV189" s="9">
        <v>0</v>
      </c>
      <c r="AW189" s="9">
        <v>0</v>
      </c>
      <c r="AX189" s="9">
        <v>0</v>
      </c>
      <c r="AY189" s="9">
        <v>0</v>
      </c>
      <c r="AZ189" s="9">
        <v>0</v>
      </c>
      <c r="BA189" s="9">
        <v>0</v>
      </c>
      <c r="BB189" s="9">
        <v>0</v>
      </c>
      <c r="BC189" s="9">
        <v>0</v>
      </c>
      <c r="BD189" s="9">
        <v>0</v>
      </c>
      <c r="BE189" s="9">
        <v>0</v>
      </c>
    </row>
    <row r="190" spans="2:57" x14ac:dyDescent="0.25">
      <c r="B190" s="13">
        <v>42092</v>
      </c>
      <c r="C190" s="9">
        <v>51.72</v>
      </c>
      <c r="D190" s="9">
        <v>13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1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9">
        <v>0</v>
      </c>
      <c r="AK190" s="9">
        <v>0</v>
      </c>
      <c r="AL190" s="9">
        <v>0</v>
      </c>
      <c r="AM190" s="9">
        <v>0</v>
      </c>
      <c r="AN190" s="9">
        <v>0</v>
      </c>
      <c r="AO190" s="9">
        <v>0</v>
      </c>
      <c r="AP190" s="9">
        <v>0</v>
      </c>
      <c r="AQ190" s="9">
        <v>0</v>
      </c>
      <c r="AR190" s="9">
        <v>0</v>
      </c>
      <c r="AS190" s="9">
        <v>0</v>
      </c>
      <c r="AT190" s="9">
        <v>0</v>
      </c>
      <c r="AU190" s="9">
        <v>0</v>
      </c>
      <c r="AV190" s="9">
        <v>0</v>
      </c>
      <c r="AW190" s="9">
        <v>0</v>
      </c>
      <c r="AX190" s="9">
        <v>0</v>
      </c>
      <c r="AY190" s="9">
        <v>0</v>
      </c>
      <c r="AZ190" s="9">
        <v>0</v>
      </c>
      <c r="BA190" s="9">
        <v>0</v>
      </c>
      <c r="BB190" s="9">
        <v>0</v>
      </c>
      <c r="BC190" s="9">
        <v>0</v>
      </c>
      <c r="BD190" s="9">
        <v>0</v>
      </c>
      <c r="BE190" s="9">
        <v>0</v>
      </c>
    </row>
    <row r="191" spans="2:57" x14ac:dyDescent="0.25">
      <c r="B191" s="13">
        <v>42099</v>
      </c>
      <c r="C191" s="9">
        <v>63.25</v>
      </c>
      <c r="D191" s="9">
        <v>14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1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>
        <v>0</v>
      </c>
      <c r="AH191" s="9">
        <v>0</v>
      </c>
      <c r="AI191" s="9">
        <v>0</v>
      </c>
      <c r="AJ191" s="9">
        <v>0</v>
      </c>
      <c r="AK191" s="9">
        <v>0</v>
      </c>
      <c r="AL191" s="9">
        <v>0</v>
      </c>
      <c r="AM191" s="9">
        <v>0</v>
      </c>
      <c r="AN191" s="9">
        <v>0</v>
      </c>
      <c r="AO191" s="9">
        <v>0</v>
      </c>
      <c r="AP191" s="9">
        <v>0</v>
      </c>
      <c r="AQ191" s="9">
        <v>0</v>
      </c>
      <c r="AR191" s="9">
        <v>0</v>
      </c>
      <c r="AS191" s="9">
        <v>0</v>
      </c>
      <c r="AT191" s="9">
        <v>0</v>
      </c>
      <c r="AU191" s="9">
        <v>0</v>
      </c>
      <c r="AV191" s="9">
        <v>0</v>
      </c>
      <c r="AW191" s="9">
        <v>0</v>
      </c>
      <c r="AX191" s="9">
        <v>0</v>
      </c>
      <c r="AY191" s="9">
        <v>0</v>
      </c>
      <c r="AZ191" s="9">
        <v>0</v>
      </c>
      <c r="BA191" s="9">
        <v>0</v>
      </c>
      <c r="BB191" s="9">
        <v>0</v>
      </c>
      <c r="BC191" s="9">
        <v>0</v>
      </c>
      <c r="BD191" s="9">
        <v>0</v>
      </c>
      <c r="BE191" s="9">
        <v>0</v>
      </c>
    </row>
    <row r="192" spans="2:57" x14ac:dyDescent="0.25">
      <c r="B192" s="13">
        <v>42106</v>
      </c>
      <c r="C192" s="9">
        <v>48.67</v>
      </c>
      <c r="D192" s="9">
        <v>15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1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>
        <v>0</v>
      </c>
      <c r="AH192" s="9">
        <v>0</v>
      </c>
      <c r="AI192" s="9">
        <v>0</v>
      </c>
      <c r="AJ192" s="9">
        <v>0</v>
      </c>
      <c r="AK192" s="9">
        <v>0</v>
      </c>
      <c r="AL192" s="9">
        <v>0</v>
      </c>
      <c r="AM192" s="9">
        <v>0</v>
      </c>
      <c r="AN192" s="9">
        <v>0</v>
      </c>
      <c r="AO192" s="9">
        <v>0</v>
      </c>
      <c r="AP192" s="9">
        <v>0</v>
      </c>
      <c r="AQ192" s="9">
        <v>0</v>
      </c>
      <c r="AR192" s="9">
        <v>0</v>
      </c>
      <c r="AS192" s="9">
        <v>0</v>
      </c>
      <c r="AT192" s="9">
        <v>0</v>
      </c>
      <c r="AU192" s="9">
        <v>0</v>
      </c>
      <c r="AV192" s="9">
        <v>0</v>
      </c>
      <c r="AW192" s="9">
        <v>0</v>
      </c>
      <c r="AX192" s="9">
        <v>0</v>
      </c>
      <c r="AY192" s="9">
        <v>0</v>
      </c>
      <c r="AZ192" s="9">
        <v>0</v>
      </c>
      <c r="BA192" s="9">
        <v>0</v>
      </c>
      <c r="BB192" s="9">
        <v>0</v>
      </c>
      <c r="BC192" s="9">
        <v>0</v>
      </c>
      <c r="BD192" s="9">
        <v>0</v>
      </c>
      <c r="BE192" s="9">
        <v>0</v>
      </c>
    </row>
    <row r="193" spans="2:57" x14ac:dyDescent="0.25">
      <c r="B193" s="13">
        <v>42113</v>
      </c>
      <c r="C193" s="9">
        <v>46.99</v>
      </c>
      <c r="D193" s="9">
        <v>16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1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>
        <v>0</v>
      </c>
      <c r="AH193" s="9">
        <v>0</v>
      </c>
      <c r="AI193" s="9">
        <v>0</v>
      </c>
      <c r="AJ193" s="9">
        <v>0</v>
      </c>
      <c r="AK193" s="9">
        <v>0</v>
      </c>
      <c r="AL193" s="9">
        <v>0</v>
      </c>
      <c r="AM193" s="9">
        <v>0</v>
      </c>
      <c r="AN193" s="9">
        <v>0</v>
      </c>
      <c r="AO193" s="9">
        <v>0</v>
      </c>
      <c r="AP193" s="9">
        <v>0</v>
      </c>
      <c r="AQ193" s="9">
        <v>0</v>
      </c>
      <c r="AR193" s="9">
        <v>0</v>
      </c>
      <c r="AS193" s="9">
        <v>0</v>
      </c>
      <c r="AT193" s="9">
        <v>0</v>
      </c>
      <c r="AU193" s="9">
        <v>0</v>
      </c>
      <c r="AV193" s="9">
        <v>0</v>
      </c>
      <c r="AW193" s="9">
        <v>0</v>
      </c>
      <c r="AX193" s="9">
        <v>0</v>
      </c>
      <c r="AY193" s="9">
        <v>0</v>
      </c>
      <c r="AZ193" s="9">
        <v>0</v>
      </c>
      <c r="BA193" s="9">
        <v>0</v>
      </c>
      <c r="BB193" s="9">
        <v>0</v>
      </c>
      <c r="BC193" s="9">
        <v>0</v>
      </c>
      <c r="BD193" s="9">
        <v>0</v>
      </c>
      <c r="BE193" s="9">
        <v>0</v>
      </c>
    </row>
    <row r="194" spans="2:57" x14ac:dyDescent="0.25">
      <c r="B194" s="13">
        <v>42120</v>
      </c>
      <c r="C194" s="9">
        <v>44.15</v>
      </c>
      <c r="D194" s="9">
        <v>17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1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9">
        <v>0</v>
      </c>
      <c r="AK194" s="9">
        <v>0</v>
      </c>
      <c r="AL194" s="9">
        <v>0</v>
      </c>
      <c r="AM194" s="9">
        <v>0</v>
      </c>
      <c r="AN194" s="9">
        <v>0</v>
      </c>
      <c r="AO194" s="9">
        <v>0</v>
      </c>
      <c r="AP194" s="9">
        <v>0</v>
      </c>
      <c r="AQ194" s="9">
        <v>0</v>
      </c>
      <c r="AR194" s="9">
        <v>0</v>
      </c>
      <c r="AS194" s="9">
        <v>0</v>
      </c>
      <c r="AT194" s="9">
        <v>0</v>
      </c>
      <c r="AU194" s="9">
        <v>0</v>
      </c>
      <c r="AV194" s="9">
        <v>0</v>
      </c>
      <c r="AW194" s="9">
        <v>0</v>
      </c>
      <c r="AX194" s="9">
        <v>0</v>
      </c>
      <c r="AY194" s="9">
        <v>0</v>
      </c>
      <c r="AZ194" s="9">
        <v>0</v>
      </c>
      <c r="BA194" s="9">
        <v>0</v>
      </c>
      <c r="BB194" s="9">
        <v>0</v>
      </c>
      <c r="BC194" s="9">
        <v>0</v>
      </c>
      <c r="BD194" s="9">
        <v>0</v>
      </c>
      <c r="BE194" s="9">
        <v>0</v>
      </c>
    </row>
    <row r="195" spans="2:57" x14ac:dyDescent="0.25">
      <c r="B195" s="13">
        <v>42127</v>
      </c>
      <c r="C195" s="9">
        <v>44.63</v>
      </c>
      <c r="D195" s="9">
        <v>18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1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9">
        <v>0</v>
      </c>
      <c r="AK195" s="9">
        <v>0</v>
      </c>
      <c r="AL195" s="9">
        <v>0</v>
      </c>
      <c r="AM195" s="9">
        <v>0</v>
      </c>
      <c r="AN195" s="9">
        <v>0</v>
      </c>
      <c r="AO195" s="9">
        <v>0</v>
      </c>
      <c r="AP195" s="9">
        <v>0</v>
      </c>
      <c r="AQ195" s="9">
        <v>0</v>
      </c>
      <c r="AR195" s="9">
        <v>0</v>
      </c>
      <c r="AS195" s="9">
        <v>0</v>
      </c>
      <c r="AT195" s="9">
        <v>0</v>
      </c>
      <c r="AU195" s="9">
        <v>0</v>
      </c>
      <c r="AV195" s="9">
        <v>0</v>
      </c>
      <c r="AW195" s="9">
        <v>0</v>
      </c>
      <c r="AX195" s="9">
        <v>0</v>
      </c>
      <c r="AY195" s="9">
        <v>0</v>
      </c>
      <c r="AZ195" s="9">
        <v>0</v>
      </c>
      <c r="BA195" s="9">
        <v>0</v>
      </c>
      <c r="BB195" s="9">
        <v>0</v>
      </c>
      <c r="BC195" s="9">
        <v>0</v>
      </c>
      <c r="BD195" s="9">
        <v>0</v>
      </c>
      <c r="BE195" s="9">
        <v>0</v>
      </c>
    </row>
    <row r="196" spans="2:57" x14ac:dyDescent="0.25">
      <c r="B196" s="13">
        <v>42134</v>
      </c>
      <c r="C196" s="9">
        <v>43.37</v>
      </c>
      <c r="D196" s="9">
        <v>19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1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9">
        <v>0</v>
      </c>
      <c r="AK196" s="9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9">
        <v>0</v>
      </c>
      <c r="AS196" s="9">
        <v>0</v>
      </c>
      <c r="AT196" s="9">
        <v>0</v>
      </c>
      <c r="AU196" s="9">
        <v>0</v>
      </c>
      <c r="AV196" s="9">
        <v>0</v>
      </c>
      <c r="AW196" s="9">
        <v>0</v>
      </c>
      <c r="AX196" s="9">
        <v>0</v>
      </c>
      <c r="AY196" s="9">
        <v>0</v>
      </c>
      <c r="AZ196" s="9">
        <v>0</v>
      </c>
      <c r="BA196" s="9">
        <v>0</v>
      </c>
      <c r="BB196" s="9">
        <v>0</v>
      </c>
      <c r="BC196" s="9">
        <v>0</v>
      </c>
      <c r="BD196" s="9">
        <v>0</v>
      </c>
      <c r="BE196" s="9">
        <v>0</v>
      </c>
    </row>
    <row r="197" spans="2:57" x14ac:dyDescent="0.25">
      <c r="B197" s="13">
        <v>42141</v>
      </c>
      <c r="C197" s="9">
        <v>50.09</v>
      </c>
      <c r="D197" s="9">
        <v>20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1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9">
        <v>0</v>
      </c>
      <c r="AK197" s="9">
        <v>0</v>
      </c>
      <c r="AL197" s="9">
        <v>0</v>
      </c>
      <c r="AM197" s="9">
        <v>0</v>
      </c>
      <c r="AN197" s="9">
        <v>0</v>
      </c>
      <c r="AO197" s="9">
        <v>0</v>
      </c>
      <c r="AP197" s="9">
        <v>0</v>
      </c>
      <c r="AQ197" s="9">
        <v>0</v>
      </c>
      <c r="AR197" s="9">
        <v>0</v>
      </c>
      <c r="AS197" s="9">
        <v>0</v>
      </c>
      <c r="AT197" s="9">
        <v>0</v>
      </c>
      <c r="AU197" s="9">
        <v>0</v>
      </c>
      <c r="AV197" s="9">
        <v>0</v>
      </c>
      <c r="AW197" s="9">
        <v>0</v>
      </c>
      <c r="AX197" s="9">
        <v>0</v>
      </c>
      <c r="AY197" s="9">
        <v>0</v>
      </c>
      <c r="AZ197" s="9">
        <v>0</v>
      </c>
      <c r="BA197" s="9">
        <v>0</v>
      </c>
      <c r="BB197" s="9">
        <v>0</v>
      </c>
      <c r="BC197" s="9">
        <v>0</v>
      </c>
      <c r="BD197" s="9">
        <v>0</v>
      </c>
      <c r="BE197" s="9">
        <v>0</v>
      </c>
    </row>
    <row r="198" spans="2:57" x14ac:dyDescent="0.25">
      <c r="B198" s="13">
        <v>42148</v>
      </c>
      <c r="C198" s="9">
        <v>55.29</v>
      </c>
      <c r="D198" s="9">
        <v>21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1</v>
      </c>
      <c r="Z198" s="9">
        <v>0</v>
      </c>
      <c r="AA198" s="9">
        <v>0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9">
        <v>0</v>
      </c>
      <c r="AS198" s="9">
        <v>0</v>
      </c>
      <c r="AT198" s="9">
        <v>0</v>
      </c>
      <c r="AU198" s="9">
        <v>0</v>
      </c>
      <c r="AV198" s="9">
        <v>0</v>
      </c>
      <c r="AW198" s="9">
        <v>0</v>
      </c>
      <c r="AX198" s="9">
        <v>0</v>
      </c>
      <c r="AY198" s="9">
        <v>0</v>
      </c>
      <c r="AZ198" s="9">
        <v>0</v>
      </c>
      <c r="BA198" s="9">
        <v>0</v>
      </c>
      <c r="BB198" s="9">
        <v>0</v>
      </c>
      <c r="BC198" s="9">
        <v>0</v>
      </c>
      <c r="BD198" s="9">
        <v>0</v>
      </c>
      <c r="BE198" s="9">
        <v>0</v>
      </c>
    </row>
    <row r="199" spans="2:57" x14ac:dyDescent="0.25">
      <c r="B199" s="13">
        <v>42155</v>
      </c>
      <c r="C199" s="9">
        <v>57.52</v>
      </c>
      <c r="D199" s="9">
        <v>22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1</v>
      </c>
      <c r="AA199" s="9">
        <v>0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>
        <v>0</v>
      </c>
      <c r="AH199" s="9">
        <v>0</v>
      </c>
      <c r="AI199" s="9">
        <v>0</v>
      </c>
      <c r="AJ199" s="9">
        <v>0</v>
      </c>
      <c r="AK199" s="9">
        <v>0</v>
      </c>
      <c r="AL199" s="9">
        <v>0</v>
      </c>
      <c r="AM199" s="9">
        <v>0</v>
      </c>
      <c r="AN199" s="9">
        <v>0</v>
      </c>
      <c r="AO199" s="9">
        <v>0</v>
      </c>
      <c r="AP199" s="9">
        <v>0</v>
      </c>
      <c r="AQ199" s="9">
        <v>0</v>
      </c>
      <c r="AR199" s="9">
        <v>0</v>
      </c>
      <c r="AS199" s="9">
        <v>0</v>
      </c>
      <c r="AT199" s="9">
        <v>0</v>
      </c>
      <c r="AU199" s="9">
        <v>0</v>
      </c>
      <c r="AV199" s="9">
        <v>0</v>
      </c>
      <c r="AW199" s="9">
        <v>0</v>
      </c>
      <c r="AX199" s="9">
        <v>0</v>
      </c>
      <c r="AY199" s="9">
        <v>0</v>
      </c>
      <c r="AZ199" s="9">
        <v>0</v>
      </c>
      <c r="BA199" s="9">
        <v>0</v>
      </c>
      <c r="BB199" s="9">
        <v>0</v>
      </c>
      <c r="BC199" s="9">
        <v>0</v>
      </c>
      <c r="BD199" s="9">
        <v>0</v>
      </c>
      <c r="BE199" s="9">
        <v>0</v>
      </c>
    </row>
    <row r="200" spans="2:57" x14ac:dyDescent="0.25">
      <c r="B200" s="13">
        <v>42162</v>
      </c>
      <c r="C200" s="9">
        <v>41.51</v>
      </c>
      <c r="D200" s="9">
        <v>23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1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9">
        <v>0</v>
      </c>
      <c r="AK200" s="9">
        <v>0</v>
      </c>
      <c r="AL200" s="9">
        <v>0</v>
      </c>
      <c r="AM200" s="9">
        <v>0</v>
      </c>
      <c r="AN200" s="9">
        <v>0</v>
      </c>
      <c r="AO200" s="9">
        <v>0</v>
      </c>
      <c r="AP200" s="9">
        <v>0</v>
      </c>
      <c r="AQ200" s="9">
        <v>0</v>
      </c>
      <c r="AR200" s="9">
        <v>0</v>
      </c>
      <c r="AS200" s="9">
        <v>0</v>
      </c>
      <c r="AT200" s="9">
        <v>0</v>
      </c>
      <c r="AU200" s="9">
        <v>0</v>
      </c>
      <c r="AV200" s="9">
        <v>0</v>
      </c>
      <c r="AW200" s="9">
        <v>0</v>
      </c>
      <c r="AX200" s="9">
        <v>0</v>
      </c>
      <c r="AY200" s="9">
        <v>0</v>
      </c>
      <c r="AZ200" s="9">
        <v>0</v>
      </c>
      <c r="BA200" s="9">
        <v>0</v>
      </c>
      <c r="BB200" s="9">
        <v>0</v>
      </c>
      <c r="BC200" s="9">
        <v>0</v>
      </c>
      <c r="BD200" s="9">
        <v>0</v>
      </c>
      <c r="BE200" s="9">
        <v>0</v>
      </c>
    </row>
    <row r="201" spans="2:57" x14ac:dyDescent="0.25">
      <c r="B201" s="13">
        <v>42169</v>
      </c>
      <c r="C201" s="9">
        <v>42.42</v>
      </c>
      <c r="D201" s="9">
        <v>24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1</v>
      </c>
      <c r="AC201" s="9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  <c r="AJ201" s="9">
        <v>0</v>
      </c>
      <c r="AK201" s="9">
        <v>0</v>
      </c>
      <c r="AL201" s="9">
        <v>0</v>
      </c>
      <c r="AM201" s="9">
        <v>0</v>
      </c>
      <c r="AN201" s="9">
        <v>0</v>
      </c>
      <c r="AO201" s="9">
        <v>0</v>
      </c>
      <c r="AP201" s="9">
        <v>0</v>
      </c>
      <c r="AQ201" s="9">
        <v>0</v>
      </c>
      <c r="AR201" s="9">
        <v>0</v>
      </c>
      <c r="AS201" s="9">
        <v>0</v>
      </c>
      <c r="AT201" s="9">
        <v>0</v>
      </c>
      <c r="AU201" s="9">
        <v>0</v>
      </c>
      <c r="AV201" s="9">
        <v>0</v>
      </c>
      <c r="AW201" s="9">
        <v>0</v>
      </c>
      <c r="AX201" s="9">
        <v>0</v>
      </c>
      <c r="AY201" s="9">
        <v>0</v>
      </c>
      <c r="AZ201" s="9">
        <v>0</v>
      </c>
      <c r="BA201" s="9">
        <v>0</v>
      </c>
      <c r="BB201" s="9">
        <v>0</v>
      </c>
      <c r="BC201" s="9">
        <v>0</v>
      </c>
      <c r="BD201" s="9">
        <v>0</v>
      </c>
      <c r="BE201" s="9">
        <v>0</v>
      </c>
    </row>
    <row r="202" spans="2:57" x14ac:dyDescent="0.25">
      <c r="B202" s="13">
        <v>42176</v>
      </c>
      <c r="C202" s="9">
        <v>41.52</v>
      </c>
      <c r="D202" s="9">
        <v>25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1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9">
        <v>0</v>
      </c>
      <c r="AK202" s="9">
        <v>0</v>
      </c>
      <c r="AL202" s="9">
        <v>0</v>
      </c>
      <c r="AM202" s="9">
        <v>0</v>
      </c>
      <c r="AN202" s="9">
        <v>0</v>
      </c>
      <c r="AO202" s="9">
        <v>0</v>
      </c>
      <c r="AP202" s="9">
        <v>0</v>
      </c>
      <c r="AQ202" s="9">
        <v>0</v>
      </c>
      <c r="AR202" s="9">
        <v>0</v>
      </c>
      <c r="AS202" s="9">
        <v>0</v>
      </c>
      <c r="AT202" s="9">
        <v>0</v>
      </c>
      <c r="AU202" s="9">
        <v>0</v>
      </c>
      <c r="AV202" s="9">
        <v>0</v>
      </c>
      <c r="AW202" s="9">
        <v>0</v>
      </c>
      <c r="AX202" s="9">
        <v>0</v>
      </c>
      <c r="AY202" s="9">
        <v>0</v>
      </c>
      <c r="AZ202" s="9">
        <v>0</v>
      </c>
      <c r="BA202" s="9">
        <v>0</v>
      </c>
      <c r="BB202" s="9">
        <v>0</v>
      </c>
      <c r="BC202" s="9">
        <v>0</v>
      </c>
      <c r="BD202" s="9">
        <v>0</v>
      </c>
      <c r="BE202" s="9">
        <v>0</v>
      </c>
    </row>
    <row r="203" spans="2:57" x14ac:dyDescent="0.25">
      <c r="B203" s="13">
        <v>42183</v>
      </c>
      <c r="C203" s="9">
        <v>43.6</v>
      </c>
      <c r="D203" s="9">
        <v>26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  <c r="AD203" s="9">
        <v>1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9">
        <v>0</v>
      </c>
      <c r="AK203" s="9">
        <v>0</v>
      </c>
      <c r="AL203" s="9">
        <v>0</v>
      </c>
      <c r="AM203" s="9">
        <v>0</v>
      </c>
      <c r="AN203" s="9">
        <v>0</v>
      </c>
      <c r="AO203" s="9">
        <v>0</v>
      </c>
      <c r="AP203" s="9">
        <v>0</v>
      </c>
      <c r="AQ203" s="9">
        <v>0</v>
      </c>
      <c r="AR203" s="9">
        <v>0</v>
      </c>
      <c r="AS203" s="9">
        <v>0</v>
      </c>
      <c r="AT203" s="9">
        <v>0</v>
      </c>
      <c r="AU203" s="9">
        <v>0</v>
      </c>
      <c r="AV203" s="9">
        <v>0</v>
      </c>
      <c r="AW203" s="9">
        <v>0</v>
      </c>
      <c r="AX203" s="9">
        <v>0</v>
      </c>
      <c r="AY203" s="9">
        <v>0</v>
      </c>
      <c r="AZ203" s="9">
        <v>0</v>
      </c>
      <c r="BA203" s="9">
        <v>0</v>
      </c>
      <c r="BB203" s="9">
        <v>0</v>
      </c>
      <c r="BC203" s="9">
        <v>0</v>
      </c>
      <c r="BD203" s="9">
        <v>0</v>
      </c>
      <c r="BE203" s="9">
        <v>0</v>
      </c>
    </row>
    <row r="204" spans="2:57" x14ac:dyDescent="0.25">
      <c r="B204" s="13">
        <v>42190</v>
      </c>
      <c r="C204" s="9">
        <v>46.73</v>
      </c>
      <c r="D204" s="9">
        <v>27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s="9">
        <v>0</v>
      </c>
      <c r="AE204" s="9">
        <v>1</v>
      </c>
      <c r="AF204" s="9">
        <v>0</v>
      </c>
      <c r="AG204" s="9">
        <v>0</v>
      </c>
      <c r="AH204" s="9">
        <v>0</v>
      </c>
      <c r="AI204" s="9">
        <v>0</v>
      </c>
      <c r="AJ204" s="9">
        <v>0</v>
      </c>
      <c r="AK204" s="9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0</v>
      </c>
      <c r="AQ204" s="9">
        <v>0</v>
      </c>
      <c r="AR204" s="9">
        <v>0</v>
      </c>
      <c r="AS204" s="9">
        <v>0</v>
      </c>
      <c r="AT204" s="9">
        <v>0</v>
      </c>
      <c r="AU204" s="9">
        <v>0</v>
      </c>
      <c r="AV204" s="9">
        <v>0</v>
      </c>
      <c r="AW204" s="9">
        <v>0</v>
      </c>
      <c r="AX204" s="9">
        <v>0</v>
      </c>
      <c r="AY204" s="9">
        <v>0</v>
      </c>
      <c r="AZ204" s="9">
        <v>0</v>
      </c>
      <c r="BA204" s="9">
        <v>0</v>
      </c>
      <c r="BB204" s="9">
        <v>0</v>
      </c>
      <c r="BC204" s="9">
        <v>0</v>
      </c>
      <c r="BD204" s="9">
        <v>0</v>
      </c>
      <c r="BE204" s="9">
        <v>0</v>
      </c>
    </row>
    <row r="205" spans="2:57" x14ac:dyDescent="0.25">
      <c r="B205" s="13">
        <v>42197</v>
      </c>
      <c r="C205" s="9">
        <v>46.01</v>
      </c>
      <c r="D205" s="9">
        <v>28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9">
        <v>0</v>
      </c>
      <c r="AE205" s="9">
        <v>0</v>
      </c>
      <c r="AF205" s="9">
        <v>1</v>
      </c>
      <c r="AG205" s="9">
        <v>0</v>
      </c>
      <c r="AH205" s="9">
        <v>0</v>
      </c>
      <c r="AI205" s="9">
        <v>0</v>
      </c>
      <c r="AJ205" s="9">
        <v>0</v>
      </c>
      <c r="AK205" s="9">
        <v>0</v>
      </c>
      <c r="AL205" s="9">
        <v>0</v>
      </c>
      <c r="AM205" s="9">
        <v>0</v>
      </c>
      <c r="AN205" s="9">
        <v>0</v>
      </c>
      <c r="AO205" s="9">
        <v>0</v>
      </c>
      <c r="AP205" s="9">
        <v>0</v>
      </c>
      <c r="AQ205" s="9">
        <v>0</v>
      </c>
      <c r="AR205" s="9">
        <v>0</v>
      </c>
      <c r="AS205" s="9">
        <v>0</v>
      </c>
      <c r="AT205" s="9">
        <v>0</v>
      </c>
      <c r="AU205" s="9">
        <v>0</v>
      </c>
      <c r="AV205" s="9">
        <v>0</v>
      </c>
      <c r="AW205" s="9">
        <v>0</v>
      </c>
      <c r="AX205" s="9">
        <v>0</v>
      </c>
      <c r="AY205" s="9">
        <v>0</v>
      </c>
      <c r="AZ205" s="9">
        <v>0</v>
      </c>
      <c r="BA205" s="9">
        <v>0</v>
      </c>
      <c r="BB205" s="9">
        <v>0</v>
      </c>
      <c r="BC205" s="9">
        <v>0</v>
      </c>
      <c r="BD205" s="9">
        <v>0</v>
      </c>
      <c r="BE205" s="9">
        <v>0</v>
      </c>
    </row>
    <row r="206" spans="2:57" x14ac:dyDescent="0.25">
      <c r="B206" s="13">
        <v>42204</v>
      </c>
      <c r="C206" s="9">
        <v>38.380000000000003</v>
      </c>
      <c r="D206" s="9">
        <v>29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>
        <v>1</v>
      </c>
      <c r="AH206" s="9">
        <v>0</v>
      </c>
      <c r="AI206" s="9">
        <v>0</v>
      </c>
      <c r="AJ206" s="9">
        <v>0</v>
      </c>
      <c r="AK206" s="9">
        <v>0</v>
      </c>
      <c r="AL206" s="9">
        <v>0</v>
      </c>
      <c r="AM206" s="9">
        <v>0</v>
      </c>
      <c r="AN206" s="9">
        <v>0</v>
      </c>
      <c r="AO206" s="9">
        <v>0</v>
      </c>
      <c r="AP206" s="9">
        <v>0</v>
      </c>
      <c r="AQ206" s="9">
        <v>0</v>
      </c>
      <c r="AR206" s="9">
        <v>0</v>
      </c>
      <c r="AS206" s="9">
        <v>0</v>
      </c>
      <c r="AT206" s="9">
        <v>0</v>
      </c>
      <c r="AU206" s="9">
        <v>0</v>
      </c>
      <c r="AV206" s="9">
        <v>0</v>
      </c>
      <c r="AW206" s="9">
        <v>0</v>
      </c>
      <c r="AX206" s="9">
        <v>0</v>
      </c>
      <c r="AY206" s="9">
        <v>0</v>
      </c>
      <c r="AZ206" s="9">
        <v>0</v>
      </c>
      <c r="BA206" s="9">
        <v>0</v>
      </c>
      <c r="BB206" s="9">
        <v>0</v>
      </c>
      <c r="BC206" s="9">
        <v>0</v>
      </c>
      <c r="BD206" s="9">
        <v>0</v>
      </c>
      <c r="BE206" s="9">
        <v>0</v>
      </c>
    </row>
    <row r="207" spans="2:57" x14ac:dyDescent="0.25">
      <c r="B207" s="13">
        <v>42211</v>
      </c>
      <c r="C207" s="9">
        <v>38.44</v>
      </c>
      <c r="D207" s="9">
        <v>30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>
        <v>0</v>
      </c>
      <c r="AH207" s="9">
        <v>1</v>
      </c>
      <c r="AI207" s="9">
        <v>0</v>
      </c>
      <c r="AJ207" s="9">
        <v>0</v>
      </c>
      <c r="AK207" s="9">
        <v>0</v>
      </c>
      <c r="AL207" s="9">
        <v>0</v>
      </c>
      <c r="AM207" s="9">
        <v>0</v>
      </c>
      <c r="AN207" s="9">
        <v>0</v>
      </c>
      <c r="AO207" s="9">
        <v>0</v>
      </c>
      <c r="AP207" s="9">
        <v>0</v>
      </c>
      <c r="AQ207" s="9">
        <v>0</v>
      </c>
      <c r="AR207" s="9">
        <v>0</v>
      </c>
      <c r="AS207" s="9">
        <v>0</v>
      </c>
      <c r="AT207" s="9">
        <v>0</v>
      </c>
      <c r="AU207" s="9">
        <v>0</v>
      </c>
      <c r="AV207" s="9">
        <v>0</v>
      </c>
      <c r="AW207" s="9">
        <v>0</v>
      </c>
      <c r="AX207" s="9">
        <v>0</v>
      </c>
      <c r="AY207" s="9">
        <v>0</v>
      </c>
      <c r="AZ207" s="9">
        <v>0</v>
      </c>
      <c r="BA207" s="9">
        <v>0</v>
      </c>
      <c r="BB207" s="9">
        <v>0</v>
      </c>
      <c r="BC207" s="9">
        <v>0</v>
      </c>
      <c r="BD207" s="9">
        <v>0</v>
      </c>
      <c r="BE207" s="9">
        <v>0</v>
      </c>
    </row>
    <row r="208" spans="2:57" x14ac:dyDescent="0.25">
      <c r="B208" s="13">
        <v>42218</v>
      </c>
      <c r="C208" s="9">
        <v>50.8</v>
      </c>
      <c r="D208" s="9">
        <v>31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>
        <v>1</v>
      </c>
      <c r="AJ208" s="9">
        <v>0</v>
      </c>
      <c r="AK208" s="9">
        <v>0</v>
      </c>
      <c r="AL208" s="9">
        <v>0</v>
      </c>
      <c r="AM208" s="9">
        <v>0</v>
      </c>
      <c r="AN208" s="9">
        <v>0</v>
      </c>
      <c r="AO208" s="9">
        <v>0</v>
      </c>
      <c r="AP208" s="9">
        <v>0</v>
      </c>
      <c r="AQ208" s="9">
        <v>0</v>
      </c>
      <c r="AR208" s="9">
        <v>0</v>
      </c>
      <c r="AS208" s="9">
        <v>0</v>
      </c>
      <c r="AT208" s="9">
        <v>0</v>
      </c>
      <c r="AU208" s="9">
        <v>0</v>
      </c>
      <c r="AV208" s="9">
        <v>0</v>
      </c>
      <c r="AW208" s="9">
        <v>0</v>
      </c>
      <c r="AX208" s="9">
        <v>0</v>
      </c>
      <c r="AY208" s="9">
        <v>0</v>
      </c>
      <c r="AZ208" s="9">
        <v>0</v>
      </c>
      <c r="BA208" s="9">
        <v>0</v>
      </c>
      <c r="BB208" s="9">
        <v>0</v>
      </c>
      <c r="BC208" s="9">
        <v>0</v>
      </c>
      <c r="BD208" s="9">
        <v>0</v>
      </c>
      <c r="BE208" s="9">
        <v>0</v>
      </c>
    </row>
    <row r="209" spans="2:57" x14ac:dyDescent="0.25">
      <c r="B209" s="13">
        <v>42225</v>
      </c>
      <c r="C209" s="9">
        <v>52.17</v>
      </c>
      <c r="D209" s="9">
        <v>32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  <c r="AJ209" s="9">
        <v>1</v>
      </c>
      <c r="AK209" s="9">
        <v>0</v>
      </c>
      <c r="AL209" s="9">
        <v>0</v>
      </c>
      <c r="AM209" s="9">
        <v>0</v>
      </c>
      <c r="AN209" s="9">
        <v>0</v>
      </c>
      <c r="AO209" s="9">
        <v>0</v>
      </c>
      <c r="AP209" s="9">
        <v>0</v>
      </c>
      <c r="AQ209" s="9">
        <v>0</v>
      </c>
      <c r="AR209" s="9">
        <v>0</v>
      </c>
      <c r="AS209" s="9">
        <v>0</v>
      </c>
      <c r="AT209" s="9">
        <v>0</v>
      </c>
      <c r="AU209" s="9">
        <v>0</v>
      </c>
      <c r="AV209" s="9">
        <v>0</v>
      </c>
      <c r="AW209" s="9">
        <v>0</v>
      </c>
      <c r="AX209" s="9">
        <v>0</v>
      </c>
      <c r="AY209" s="9">
        <v>0</v>
      </c>
      <c r="AZ209" s="9">
        <v>0</v>
      </c>
      <c r="BA209" s="9">
        <v>0</v>
      </c>
      <c r="BB209" s="9">
        <v>0</v>
      </c>
      <c r="BC209" s="9">
        <v>0</v>
      </c>
      <c r="BD209" s="9">
        <v>0</v>
      </c>
      <c r="BE209" s="9">
        <v>0</v>
      </c>
    </row>
    <row r="210" spans="2:57" x14ac:dyDescent="0.25">
      <c r="B210" s="13">
        <v>42232</v>
      </c>
      <c r="C210" s="9">
        <v>48.28</v>
      </c>
      <c r="D210" s="9">
        <v>33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9">
        <v>0</v>
      </c>
      <c r="AK210" s="9">
        <v>1</v>
      </c>
      <c r="AL210" s="9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9">
        <v>0</v>
      </c>
      <c r="AS210" s="9">
        <v>0</v>
      </c>
      <c r="AT210" s="9">
        <v>0</v>
      </c>
      <c r="AU210" s="9">
        <v>0</v>
      </c>
      <c r="AV210" s="9">
        <v>0</v>
      </c>
      <c r="AW210" s="9">
        <v>0</v>
      </c>
      <c r="AX210" s="9">
        <v>0</v>
      </c>
      <c r="AY210" s="9">
        <v>0</v>
      </c>
      <c r="AZ210" s="9">
        <v>0</v>
      </c>
      <c r="BA210" s="9">
        <v>0</v>
      </c>
      <c r="BB210" s="9">
        <v>0</v>
      </c>
      <c r="BC210" s="9">
        <v>0</v>
      </c>
      <c r="BD210" s="9">
        <v>0</v>
      </c>
      <c r="BE210" s="9">
        <v>0</v>
      </c>
    </row>
    <row r="211" spans="2:57" x14ac:dyDescent="0.25">
      <c r="B211" s="13">
        <v>42239</v>
      </c>
      <c r="C211" s="9">
        <v>40.89</v>
      </c>
      <c r="D211" s="9">
        <v>34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9">
        <v>0</v>
      </c>
      <c r="AK211" s="9">
        <v>0</v>
      </c>
      <c r="AL211" s="9">
        <v>1</v>
      </c>
      <c r="AM211" s="9">
        <v>0</v>
      </c>
      <c r="AN211" s="9">
        <v>0</v>
      </c>
      <c r="AO211" s="9">
        <v>0</v>
      </c>
      <c r="AP211" s="9">
        <v>0</v>
      </c>
      <c r="AQ211" s="9">
        <v>0</v>
      </c>
      <c r="AR211" s="9">
        <v>0</v>
      </c>
      <c r="AS211" s="9">
        <v>0</v>
      </c>
      <c r="AT211" s="9">
        <v>0</v>
      </c>
      <c r="AU211" s="9">
        <v>0</v>
      </c>
      <c r="AV211" s="9">
        <v>0</v>
      </c>
      <c r="AW211" s="9">
        <v>0</v>
      </c>
      <c r="AX211" s="9">
        <v>0</v>
      </c>
      <c r="AY211" s="9">
        <v>0</v>
      </c>
      <c r="AZ211" s="9">
        <v>0</v>
      </c>
      <c r="BA211" s="9">
        <v>0</v>
      </c>
      <c r="BB211" s="9">
        <v>0</v>
      </c>
      <c r="BC211" s="9">
        <v>0</v>
      </c>
      <c r="BD211" s="9">
        <v>0</v>
      </c>
      <c r="BE211" s="9">
        <v>0</v>
      </c>
    </row>
    <row r="212" spans="2:57" x14ac:dyDescent="0.25">
      <c r="B212" s="13">
        <v>42246</v>
      </c>
      <c r="C212" s="9">
        <v>41.98</v>
      </c>
      <c r="D212" s="9">
        <v>35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9">
        <v>0</v>
      </c>
      <c r="AK212" s="9">
        <v>0</v>
      </c>
      <c r="AL212" s="9">
        <v>0</v>
      </c>
      <c r="AM212" s="9">
        <v>1</v>
      </c>
      <c r="AN212" s="9">
        <v>0</v>
      </c>
      <c r="AO212" s="9">
        <v>0</v>
      </c>
      <c r="AP212" s="9">
        <v>0</v>
      </c>
      <c r="AQ212" s="9">
        <v>0</v>
      </c>
      <c r="AR212" s="9">
        <v>0</v>
      </c>
      <c r="AS212" s="9">
        <v>0</v>
      </c>
      <c r="AT212" s="9">
        <v>0</v>
      </c>
      <c r="AU212" s="9">
        <v>0</v>
      </c>
      <c r="AV212" s="9">
        <v>0</v>
      </c>
      <c r="AW212" s="9">
        <v>0</v>
      </c>
      <c r="AX212" s="9">
        <v>0</v>
      </c>
      <c r="AY212" s="9">
        <v>0</v>
      </c>
      <c r="AZ212" s="9">
        <v>0</v>
      </c>
      <c r="BA212" s="9">
        <v>0</v>
      </c>
      <c r="BB212" s="9">
        <v>0</v>
      </c>
      <c r="BC212" s="9">
        <v>0</v>
      </c>
      <c r="BD212" s="9">
        <v>0</v>
      </c>
      <c r="BE212" s="9">
        <v>0</v>
      </c>
    </row>
    <row r="213" spans="2:57" x14ac:dyDescent="0.25">
      <c r="B213" s="13">
        <v>42253</v>
      </c>
      <c r="C213" s="9">
        <v>48.16</v>
      </c>
      <c r="D213" s="9">
        <v>36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9">
        <v>0</v>
      </c>
      <c r="AK213" s="9">
        <v>0</v>
      </c>
      <c r="AL213" s="9">
        <v>0</v>
      </c>
      <c r="AM213" s="9">
        <v>0</v>
      </c>
      <c r="AN213" s="9">
        <v>1</v>
      </c>
      <c r="AO213" s="9">
        <v>0</v>
      </c>
      <c r="AP213" s="9">
        <v>0</v>
      </c>
      <c r="AQ213" s="9">
        <v>0</v>
      </c>
      <c r="AR213" s="9">
        <v>0</v>
      </c>
      <c r="AS213" s="9">
        <v>0</v>
      </c>
      <c r="AT213" s="9">
        <v>0</v>
      </c>
      <c r="AU213" s="9">
        <v>0</v>
      </c>
      <c r="AV213" s="9">
        <v>0</v>
      </c>
      <c r="AW213" s="9">
        <v>0</v>
      </c>
      <c r="AX213" s="9">
        <v>0</v>
      </c>
      <c r="AY213" s="9">
        <v>0</v>
      </c>
      <c r="AZ213" s="9">
        <v>0</v>
      </c>
      <c r="BA213" s="9">
        <v>0</v>
      </c>
      <c r="BB213" s="9">
        <v>0</v>
      </c>
      <c r="BC213" s="9">
        <v>0</v>
      </c>
      <c r="BD213" s="9">
        <v>0</v>
      </c>
      <c r="BE213" s="9">
        <v>0</v>
      </c>
    </row>
    <row r="214" spans="2:57" x14ac:dyDescent="0.25">
      <c r="B214" s="13">
        <v>42260</v>
      </c>
      <c r="C214" s="9">
        <v>39.44</v>
      </c>
      <c r="D214" s="9">
        <v>37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>
        <v>0</v>
      </c>
      <c r="AH214" s="9">
        <v>0</v>
      </c>
      <c r="AI214" s="9">
        <v>0</v>
      </c>
      <c r="AJ214" s="9">
        <v>0</v>
      </c>
      <c r="AK214" s="9">
        <v>0</v>
      </c>
      <c r="AL214" s="9">
        <v>0</v>
      </c>
      <c r="AM214" s="9">
        <v>0</v>
      </c>
      <c r="AN214" s="9">
        <v>0</v>
      </c>
      <c r="AO214" s="9">
        <v>1</v>
      </c>
      <c r="AP214" s="9">
        <v>0</v>
      </c>
      <c r="AQ214" s="9">
        <v>0</v>
      </c>
      <c r="AR214" s="9">
        <v>0</v>
      </c>
      <c r="AS214" s="9">
        <v>0</v>
      </c>
      <c r="AT214" s="9">
        <v>0</v>
      </c>
      <c r="AU214" s="9">
        <v>0</v>
      </c>
      <c r="AV214" s="9">
        <v>0</v>
      </c>
      <c r="AW214" s="9">
        <v>0</v>
      </c>
      <c r="AX214" s="9">
        <v>0</v>
      </c>
      <c r="AY214" s="9">
        <v>0</v>
      </c>
      <c r="AZ214" s="9">
        <v>0</v>
      </c>
      <c r="BA214" s="9">
        <v>0</v>
      </c>
      <c r="BB214" s="9">
        <v>0</v>
      </c>
      <c r="BC214" s="9">
        <v>0</v>
      </c>
      <c r="BD214" s="9">
        <v>0</v>
      </c>
      <c r="BE214" s="9">
        <v>0</v>
      </c>
    </row>
    <row r="215" spans="2:57" x14ac:dyDescent="0.25">
      <c r="B215" s="13">
        <v>42267</v>
      </c>
      <c r="C215" s="9">
        <v>50.18</v>
      </c>
      <c r="D215" s="9">
        <v>38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9">
        <v>0</v>
      </c>
      <c r="AK215" s="9">
        <v>0</v>
      </c>
      <c r="AL215" s="9">
        <v>0</v>
      </c>
      <c r="AM215" s="9">
        <v>0</v>
      </c>
      <c r="AN215" s="9">
        <v>0</v>
      </c>
      <c r="AO215" s="9">
        <v>0</v>
      </c>
      <c r="AP215" s="9">
        <v>1</v>
      </c>
      <c r="AQ215" s="9">
        <v>0</v>
      </c>
      <c r="AR215" s="9">
        <v>0</v>
      </c>
      <c r="AS215" s="9">
        <v>0</v>
      </c>
      <c r="AT215" s="9">
        <v>0</v>
      </c>
      <c r="AU215" s="9">
        <v>0</v>
      </c>
      <c r="AV215" s="9">
        <v>0</v>
      </c>
      <c r="AW215" s="9">
        <v>0</v>
      </c>
      <c r="AX215" s="9">
        <v>0</v>
      </c>
      <c r="AY215" s="9">
        <v>0</v>
      </c>
      <c r="AZ215" s="9">
        <v>0</v>
      </c>
      <c r="BA215" s="9">
        <v>0</v>
      </c>
      <c r="BB215" s="9">
        <v>0</v>
      </c>
      <c r="BC215" s="9">
        <v>0</v>
      </c>
      <c r="BD215" s="9">
        <v>0</v>
      </c>
      <c r="BE215" s="9">
        <v>0</v>
      </c>
    </row>
    <row r="216" spans="2:57" x14ac:dyDescent="0.25">
      <c r="B216" s="13">
        <v>42274</v>
      </c>
      <c r="C216" s="9">
        <v>83.1</v>
      </c>
      <c r="D216" s="9">
        <v>39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  <c r="AJ216" s="9">
        <v>0</v>
      </c>
      <c r="AK216" s="9">
        <v>0</v>
      </c>
      <c r="AL216" s="9">
        <v>0</v>
      </c>
      <c r="AM216" s="9">
        <v>0</v>
      </c>
      <c r="AN216" s="9">
        <v>0</v>
      </c>
      <c r="AO216" s="9">
        <v>0</v>
      </c>
      <c r="AP216" s="9">
        <v>0</v>
      </c>
      <c r="AQ216" s="9">
        <v>1</v>
      </c>
      <c r="AR216" s="9">
        <v>0</v>
      </c>
      <c r="AS216" s="9">
        <v>0</v>
      </c>
      <c r="AT216" s="9">
        <v>0</v>
      </c>
      <c r="AU216" s="9">
        <v>0</v>
      </c>
      <c r="AV216" s="9">
        <v>0</v>
      </c>
      <c r="AW216" s="9">
        <v>0</v>
      </c>
      <c r="AX216" s="9">
        <v>0</v>
      </c>
      <c r="AY216" s="9">
        <v>0</v>
      </c>
      <c r="AZ216" s="9">
        <v>0</v>
      </c>
      <c r="BA216" s="9">
        <v>0</v>
      </c>
      <c r="BB216" s="9">
        <v>0</v>
      </c>
      <c r="BC216" s="9">
        <v>0</v>
      </c>
      <c r="BD216" s="9">
        <v>0</v>
      </c>
      <c r="BE216" s="9">
        <v>0</v>
      </c>
    </row>
    <row r="217" spans="2:57" x14ac:dyDescent="0.25">
      <c r="B217" s="13">
        <v>42281</v>
      </c>
      <c r="C217" s="9">
        <v>92.57</v>
      </c>
      <c r="D217" s="9">
        <v>40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9">
        <v>0</v>
      </c>
      <c r="AK217" s="9">
        <v>0</v>
      </c>
      <c r="AL217" s="9">
        <v>0</v>
      </c>
      <c r="AM217" s="9">
        <v>0</v>
      </c>
      <c r="AN217" s="9">
        <v>0</v>
      </c>
      <c r="AO217" s="9">
        <v>0</v>
      </c>
      <c r="AP217" s="9">
        <v>0</v>
      </c>
      <c r="AQ217" s="9">
        <v>0</v>
      </c>
      <c r="AR217" s="9">
        <v>1</v>
      </c>
      <c r="AS217" s="9">
        <v>0</v>
      </c>
      <c r="AT217" s="9">
        <v>0</v>
      </c>
      <c r="AU217" s="9">
        <v>0</v>
      </c>
      <c r="AV217" s="9">
        <v>0</v>
      </c>
      <c r="AW217" s="9">
        <v>0</v>
      </c>
      <c r="AX217" s="9">
        <v>0</v>
      </c>
      <c r="AY217" s="9">
        <v>0</v>
      </c>
      <c r="AZ217" s="9">
        <v>0</v>
      </c>
      <c r="BA217" s="9">
        <v>0</v>
      </c>
      <c r="BB217" s="9">
        <v>0</v>
      </c>
      <c r="BC217" s="9">
        <v>0</v>
      </c>
      <c r="BD217" s="9">
        <v>0</v>
      </c>
      <c r="BE217" s="9">
        <v>0</v>
      </c>
    </row>
    <row r="218" spans="2:57" x14ac:dyDescent="0.25">
      <c r="B218" s="13">
        <v>42288</v>
      </c>
      <c r="C218" s="9">
        <v>99.71</v>
      </c>
      <c r="D218" s="9">
        <v>41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9">
        <v>0</v>
      </c>
      <c r="AK218" s="9">
        <v>0</v>
      </c>
      <c r="AL218" s="9">
        <v>0</v>
      </c>
      <c r="AM218" s="9">
        <v>0</v>
      </c>
      <c r="AN218" s="9">
        <v>0</v>
      </c>
      <c r="AO218" s="9">
        <v>0</v>
      </c>
      <c r="AP218" s="9">
        <v>0</v>
      </c>
      <c r="AQ218" s="9">
        <v>0</v>
      </c>
      <c r="AR218" s="9">
        <v>0</v>
      </c>
      <c r="AS218" s="9">
        <v>1</v>
      </c>
      <c r="AT218" s="9">
        <v>0</v>
      </c>
      <c r="AU218" s="9">
        <v>0</v>
      </c>
      <c r="AV218" s="9">
        <v>0</v>
      </c>
      <c r="AW218" s="9">
        <v>0</v>
      </c>
      <c r="AX218" s="9">
        <v>0</v>
      </c>
      <c r="AY218" s="9">
        <v>0</v>
      </c>
      <c r="AZ218" s="9">
        <v>0</v>
      </c>
      <c r="BA218" s="9">
        <v>0</v>
      </c>
      <c r="BB218" s="9">
        <v>0</v>
      </c>
      <c r="BC218" s="9">
        <v>0</v>
      </c>
      <c r="BD218" s="9">
        <v>0</v>
      </c>
      <c r="BE218" s="9">
        <v>0</v>
      </c>
    </row>
    <row r="219" spans="2:57" x14ac:dyDescent="0.25">
      <c r="B219" s="13">
        <v>42295</v>
      </c>
      <c r="C219" s="9">
        <v>108.59</v>
      </c>
      <c r="D219" s="9">
        <v>42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9">
        <v>0</v>
      </c>
      <c r="AK219" s="9">
        <v>0</v>
      </c>
      <c r="AL219" s="9">
        <v>0</v>
      </c>
      <c r="AM219" s="9">
        <v>0</v>
      </c>
      <c r="AN219" s="9">
        <v>0</v>
      </c>
      <c r="AO219" s="9">
        <v>0</v>
      </c>
      <c r="AP219" s="9">
        <v>0</v>
      </c>
      <c r="AQ219" s="9">
        <v>0</v>
      </c>
      <c r="AR219" s="9">
        <v>0</v>
      </c>
      <c r="AS219" s="9">
        <v>0</v>
      </c>
      <c r="AT219" s="9">
        <v>1</v>
      </c>
      <c r="AU219" s="9">
        <v>0</v>
      </c>
      <c r="AV219" s="9">
        <v>0</v>
      </c>
      <c r="AW219" s="9">
        <v>0</v>
      </c>
      <c r="AX219" s="9">
        <v>0</v>
      </c>
      <c r="AY219" s="9">
        <v>0</v>
      </c>
      <c r="AZ219" s="9">
        <v>0</v>
      </c>
      <c r="BA219" s="9">
        <v>0</v>
      </c>
      <c r="BB219" s="9">
        <v>0</v>
      </c>
      <c r="BC219" s="9">
        <v>0</v>
      </c>
      <c r="BD219" s="9">
        <v>0</v>
      </c>
      <c r="BE219" s="9">
        <v>0</v>
      </c>
    </row>
    <row r="220" spans="2:57" x14ac:dyDescent="0.25">
      <c r="B220" s="13">
        <v>42302</v>
      </c>
      <c r="C220" s="9">
        <v>166.03</v>
      </c>
      <c r="D220" s="9">
        <v>43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>
        <v>0</v>
      </c>
      <c r="AH220" s="9">
        <v>0</v>
      </c>
      <c r="AI220" s="9">
        <v>0</v>
      </c>
      <c r="AJ220" s="9">
        <v>0</v>
      </c>
      <c r="AK220" s="9">
        <v>0</v>
      </c>
      <c r="AL220" s="9">
        <v>0</v>
      </c>
      <c r="AM220" s="9">
        <v>0</v>
      </c>
      <c r="AN220" s="9">
        <v>0</v>
      </c>
      <c r="AO220" s="9">
        <v>0</v>
      </c>
      <c r="AP220" s="9">
        <v>0</v>
      </c>
      <c r="AQ220" s="9">
        <v>0</v>
      </c>
      <c r="AR220" s="9">
        <v>0</v>
      </c>
      <c r="AS220" s="9">
        <v>0</v>
      </c>
      <c r="AT220" s="9">
        <v>0</v>
      </c>
      <c r="AU220" s="9">
        <v>1</v>
      </c>
      <c r="AV220" s="9">
        <v>0</v>
      </c>
      <c r="AW220" s="9">
        <v>0</v>
      </c>
      <c r="AX220" s="9">
        <v>0</v>
      </c>
      <c r="AY220" s="9">
        <v>0</v>
      </c>
      <c r="AZ220" s="9">
        <v>0</v>
      </c>
      <c r="BA220" s="9">
        <v>0</v>
      </c>
      <c r="BB220" s="9">
        <v>0</v>
      </c>
      <c r="BC220" s="9">
        <v>0</v>
      </c>
      <c r="BD220" s="9">
        <v>0</v>
      </c>
      <c r="BE220" s="9">
        <v>0</v>
      </c>
    </row>
    <row r="221" spans="2:57" x14ac:dyDescent="0.25">
      <c r="B221" s="13">
        <v>42309</v>
      </c>
      <c r="C221" s="9">
        <v>64.55</v>
      </c>
      <c r="D221" s="9">
        <v>44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>
        <v>0</v>
      </c>
      <c r="AH221" s="9">
        <v>0</v>
      </c>
      <c r="AI221" s="9">
        <v>0</v>
      </c>
      <c r="AJ221" s="9">
        <v>0</v>
      </c>
      <c r="AK221" s="9">
        <v>0</v>
      </c>
      <c r="AL221" s="9">
        <v>0</v>
      </c>
      <c r="AM221" s="9">
        <v>0</v>
      </c>
      <c r="AN221" s="9">
        <v>0</v>
      </c>
      <c r="AO221" s="9">
        <v>0</v>
      </c>
      <c r="AP221" s="9">
        <v>0</v>
      </c>
      <c r="AQ221" s="9">
        <v>0</v>
      </c>
      <c r="AR221" s="9">
        <v>0</v>
      </c>
      <c r="AS221" s="9">
        <v>0</v>
      </c>
      <c r="AT221" s="9">
        <v>0</v>
      </c>
      <c r="AU221" s="9">
        <v>0</v>
      </c>
      <c r="AV221" s="9">
        <v>1</v>
      </c>
      <c r="AW221" s="9">
        <v>0</v>
      </c>
      <c r="AX221" s="9">
        <v>0</v>
      </c>
      <c r="AY221" s="9">
        <v>0</v>
      </c>
      <c r="AZ221" s="9">
        <v>0</v>
      </c>
      <c r="BA221" s="9">
        <v>0</v>
      </c>
      <c r="BB221" s="9">
        <v>0</v>
      </c>
      <c r="BC221" s="9">
        <v>0</v>
      </c>
      <c r="BD221" s="9">
        <v>0</v>
      </c>
      <c r="BE221" s="9">
        <v>0</v>
      </c>
    </row>
    <row r="222" spans="2:57" x14ac:dyDescent="0.25">
      <c r="B222" s="13">
        <v>42316</v>
      </c>
      <c r="C222" s="9">
        <v>114.97</v>
      </c>
      <c r="D222" s="9">
        <v>45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9">
        <v>0</v>
      </c>
      <c r="AK222" s="9">
        <v>0</v>
      </c>
      <c r="AL222" s="9">
        <v>0</v>
      </c>
      <c r="AM222" s="9">
        <v>0</v>
      </c>
      <c r="AN222" s="9">
        <v>0</v>
      </c>
      <c r="AO222" s="9">
        <v>0</v>
      </c>
      <c r="AP222" s="9">
        <v>0</v>
      </c>
      <c r="AQ222" s="9">
        <v>0</v>
      </c>
      <c r="AR222" s="9">
        <v>0</v>
      </c>
      <c r="AS222" s="9">
        <v>0</v>
      </c>
      <c r="AT222" s="9">
        <v>0</v>
      </c>
      <c r="AU222" s="9">
        <v>0</v>
      </c>
      <c r="AV222" s="9">
        <v>0</v>
      </c>
      <c r="AW222" s="9">
        <v>1</v>
      </c>
      <c r="AX222" s="9">
        <v>0</v>
      </c>
      <c r="AY222" s="9">
        <v>0</v>
      </c>
      <c r="AZ222" s="9">
        <v>0</v>
      </c>
      <c r="BA222" s="9">
        <v>0</v>
      </c>
      <c r="BB222" s="9">
        <v>0</v>
      </c>
      <c r="BC222" s="9">
        <v>0</v>
      </c>
      <c r="BD222" s="9">
        <v>0</v>
      </c>
      <c r="BE222" s="9">
        <v>0</v>
      </c>
    </row>
    <row r="223" spans="2:57" x14ac:dyDescent="0.25">
      <c r="B223" s="13">
        <v>42323</v>
      </c>
      <c r="C223" s="9">
        <v>64.099999999999994</v>
      </c>
      <c r="D223" s="9">
        <v>46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  <c r="AJ223" s="9">
        <v>0</v>
      </c>
      <c r="AK223" s="9">
        <v>0</v>
      </c>
      <c r="AL223" s="9">
        <v>0</v>
      </c>
      <c r="AM223" s="9">
        <v>0</v>
      </c>
      <c r="AN223" s="9">
        <v>0</v>
      </c>
      <c r="AO223" s="9">
        <v>0</v>
      </c>
      <c r="AP223" s="9">
        <v>0</v>
      </c>
      <c r="AQ223" s="9">
        <v>0</v>
      </c>
      <c r="AR223" s="9">
        <v>0</v>
      </c>
      <c r="AS223" s="9">
        <v>0</v>
      </c>
      <c r="AT223" s="9">
        <v>0</v>
      </c>
      <c r="AU223" s="9">
        <v>0</v>
      </c>
      <c r="AV223" s="9">
        <v>0</v>
      </c>
      <c r="AW223" s="9">
        <v>0</v>
      </c>
      <c r="AX223" s="9">
        <v>1</v>
      </c>
      <c r="AY223" s="9">
        <v>0</v>
      </c>
      <c r="AZ223" s="9">
        <v>0</v>
      </c>
      <c r="BA223" s="9">
        <v>0</v>
      </c>
      <c r="BB223" s="9">
        <v>0</v>
      </c>
      <c r="BC223" s="9">
        <v>0</v>
      </c>
      <c r="BD223" s="9">
        <v>0</v>
      </c>
      <c r="BE223" s="9">
        <v>0</v>
      </c>
    </row>
    <row r="224" spans="2:57" x14ac:dyDescent="0.25">
      <c r="B224" s="13">
        <v>42330</v>
      </c>
      <c r="C224" s="9">
        <v>77.97</v>
      </c>
      <c r="D224" s="9">
        <v>47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  <c r="AJ224" s="9">
        <v>0</v>
      </c>
      <c r="AK224" s="9">
        <v>0</v>
      </c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9">
        <v>0</v>
      </c>
      <c r="AR224" s="9">
        <v>0</v>
      </c>
      <c r="AS224" s="9">
        <v>0</v>
      </c>
      <c r="AT224" s="9">
        <v>0</v>
      </c>
      <c r="AU224" s="9">
        <v>0</v>
      </c>
      <c r="AV224" s="9">
        <v>0</v>
      </c>
      <c r="AW224" s="9">
        <v>0</v>
      </c>
      <c r="AX224" s="9">
        <v>0</v>
      </c>
      <c r="AY224" s="9">
        <v>1</v>
      </c>
      <c r="AZ224" s="9">
        <v>0</v>
      </c>
      <c r="BA224" s="9">
        <v>0</v>
      </c>
      <c r="BB224" s="9">
        <v>0</v>
      </c>
      <c r="BC224" s="9">
        <v>0</v>
      </c>
      <c r="BD224" s="9">
        <v>0</v>
      </c>
      <c r="BE224" s="9">
        <v>0</v>
      </c>
    </row>
    <row r="225" spans="2:57" x14ac:dyDescent="0.25">
      <c r="B225" s="13">
        <v>42337</v>
      </c>
      <c r="C225" s="9">
        <v>80.19</v>
      </c>
      <c r="D225" s="9">
        <v>48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>
        <v>0</v>
      </c>
      <c r="AH225" s="9">
        <v>0</v>
      </c>
      <c r="AI225" s="9">
        <v>0</v>
      </c>
      <c r="AJ225" s="9">
        <v>0</v>
      </c>
      <c r="AK225" s="9">
        <v>0</v>
      </c>
      <c r="AL225" s="9">
        <v>0</v>
      </c>
      <c r="AM225" s="9">
        <v>0</v>
      </c>
      <c r="AN225" s="9">
        <v>0</v>
      </c>
      <c r="AO225" s="9">
        <v>0</v>
      </c>
      <c r="AP225" s="9">
        <v>0</v>
      </c>
      <c r="AQ225" s="9">
        <v>0</v>
      </c>
      <c r="AR225" s="9">
        <v>0</v>
      </c>
      <c r="AS225" s="9">
        <v>0</v>
      </c>
      <c r="AT225" s="9">
        <v>0</v>
      </c>
      <c r="AU225" s="9">
        <v>0</v>
      </c>
      <c r="AV225" s="9">
        <v>0</v>
      </c>
      <c r="AW225" s="9">
        <v>0</v>
      </c>
      <c r="AX225" s="9">
        <v>0</v>
      </c>
      <c r="AY225" s="9">
        <v>0</v>
      </c>
      <c r="AZ225" s="9">
        <v>1</v>
      </c>
      <c r="BA225" s="9">
        <v>0</v>
      </c>
      <c r="BB225" s="9">
        <v>0</v>
      </c>
      <c r="BC225" s="9">
        <v>0</v>
      </c>
      <c r="BD225" s="9">
        <v>0</v>
      </c>
      <c r="BE225" s="9">
        <v>0</v>
      </c>
    </row>
    <row r="226" spans="2:57" x14ac:dyDescent="0.25">
      <c r="B226" s="13">
        <v>42344</v>
      </c>
      <c r="C226" s="9">
        <v>87.49</v>
      </c>
      <c r="D226" s="9">
        <v>49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>
        <v>0</v>
      </c>
      <c r="AH226" s="9">
        <v>0</v>
      </c>
      <c r="AI226" s="9">
        <v>0</v>
      </c>
      <c r="AJ226" s="9">
        <v>0</v>
      </c>
      <c r="AK226" s="9">
        <v>0</v>
      </c>
      <c r="AL226" s="9">
        <v>0</v>
      </c>
      <c r="AM226" s="9">
        <v>0</v>
      </c>
      <c r="AN226" s="9">
        <v>0</v>
      </c>
      <c r="AO226" s="9">
        <v>0</v>
      </c>
      <c r="AP226" s="9">
        <v>0</v>
      </c>
      <c r="AQ226" s="9">
        <v>0</v>
      </c>
      <c r="AR226" s="9">
        <v>0</v>
      </c>
      <c r="AS226" s="9">
        <v>0</v>
      </c>
      <c r="AT226" s="9">
        <v>0</v>
      </c>
      <c r="AU226" s="9">
        <v>0</v>
      </c>
      <c r="AV226" s="9">
        <v>0</v>
      </c>
      <c r="AW226" s="9">
        <v>0</v>
      </c>
      <c r="AX226" s="9">
        <v>0</v>
      </c>
      <c r="AY226" s="9">
        <v>0</v>
      </c>
      <c r="AZ226" s="9">
        <v>0</v>
      </c>
      <c r="BA226" s="9">
        <v>1</v>
      </c>
      <c r="BB226" s="9">
        <v>0</v>
      </c>
      <c r="BC226" s="9">
        <v>0</v>
      </c>
      <c r="BD226" s="9">
        <v>0</v>
      </c>
      <c r="BE226" s="9">
        <v>0</v>
      </c>
    </row>
    <row r="227" spans="2:57" x14ac:dyDescent="0.25">
      <c r="B227" s="13">
        <v>42351</v>
      </c>
      <c r="C227" s="9">
        <v>79.319999999999993</v>
      </c>
      <c r="D227" s="9">
        <v>50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>
        <v>0</v>
      </c>
      <c r="AH227" s="9">
        <v>0</v>
      </c>
      <c r="AI227" s="9">
        <v>0</v>
      </c>
      <c r="AJ227" s="9">
        <v>0</v>
      </c>
      <c r="AK227" s="9">
        <v>0</v>
      </c>
      <c r="AL227" s="9">
        <v>0</v>
      </c>
      <c r="AM227" s="9">
        <v>0</v>
      </c>
      <c r="AN227" s="9">
        <v>0</v>
      </c>
      <c r="AO227" s="9">
        <v>0</v>
      </c>
      <c r="AP227" s="9">
        <v>0</v>
      </c>
      <c r="AQ227" s="9">
        <v>0</v>
      </c>
      <c r="AR227" s="9">
        <v>0</v>
      </c>
      <c r="AS227" s="9">
        <v>0</v>
      </c>
      <c r="AT227" s="9">
        <v>0</v>
      </c>
      <c r="AU227" s="9">
        <v>0</v>
      </c>
      <c r="AV227" s="9">
        <v>0</v>
      </c>
      <c r="AW227" s="9">
        <v>0</v>
      </c>
      <c r="AX227" s="9">
        <v>0</v>
      </c>
      <c r="AY227" s="9">
        <v>0</v>
      </c>
      <c r="AZ227" s="9">
        <v>0</v>
      </c>
      <c r="BA227" s="9">
        <v>0</v>
      </c>
      <c r="BB227" s="9">
        <v>1</v>
      </c>
      <c r="BC227" s="9">
        <v>0</v>
      </c>
      <c r="BD227" s="9">
        <v>0</v>
      </c>
      <c r="BE227" s="9">
        <v>0</v>
      </c>
    </row>
    <row r="228" spans="2:57" x14ac:dyDescent="0.25">
      <c r="B228" s="13">
        <v>42358</v>
      </c>
      <c r="C228" s="9">
        <v>92.36</v>
      </c>
      <c r="D228" s="9">
        <v>51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>
        <v>0</v>
      </c>
      <c r="AH228" s="9">
        <v>0</v>
      </c>
      <c r="AI228" s="9">
        <v>0</v>
      </c>
      <c r="AJ228" s="9">
        <v>0</v>
      </c>
      <c r="AK228" s="9">
        <v>0</v>
      </c>
      <c r="AL228" s="9">
        <v>0</v>
      </c>
      <c r="AM228" s="9">
        <v>0</v>
      </c>
      <c r="AN228" s="9">
        <v>0</v>
      </c>
      <c r="AO228" s="9">
        <v>0</v>
      </c>
      <c r="AP228" s="9">
        <v>0</v>
      </c>
      <c r="AQ228" s="9">
        <v>0</v>
      </c>
      <c r="AR228" s="9">
        <v>0</v>
      </c>
      <c r="AS228" s="9">
        <v>0</v>
      </c>
      <c r="AT228" s="9">
        <v>0</v>
      </c>
      <c r="AU228" s="9">
        <v>0</v>
      </c>
      <c r="AV228" s="9">
        <v>0</v>
      </c>
      <c r="AW228" s="9">
        <v>0</v>
      </c>
      <c r="AX228" s="9">
        <v>0</v>
      </c>
      <c r="AY228" s="9">
        <v>0</v>
      </c>
      <c r="AZ228" s="9">
        <v>0</v>
      </c>
      <c r="BA228" s="9">
        <v>0</v>
      </c>
      <c r="BB228" s="9">
        <v>0</v>
      </c>
      <c r="BC228" s="9">
        <v>1</v>
      </c>
      <c r="BD228" s="9">
        <v>0</v>
      </c>
      <c r="BE228" s="9">
        <v>0</v>
      </c>
    </row>
    <row r="229" spans="2:57" x14ac:dyDescent="0.25">
      <c r="B229" s="13">
        <v>42365</v>
      </c>
      <c r="C229" s="9">
        <v>82.94</v>
      </c>
      <c r="D229" s="9">
        <v>52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>
        <v>0</v>
      </c>
      <c r="AH229" s="9">
        <v>0</v>
      </c>
      <c r="AI229" s="9">
        <v>0</v>
      </c>
      <c r="AJ229" s="9">
        <v>0</v>
      </c>
      <c r="AK229" s="9">
        <v>0</v>
      </c>
      <c r="AL229" s="9">
        <v>0</v>
      </c>
      <c r="AM229" s="9">
        <v>0</v>
      </c>
      <c r="AN229" s="9">
        <v>0</v>
      </c>
      <c r="AO229" s="9">
        <v>0</v>
      </c>
      <c r="AP229" s="9">
        <v>0</v>
      </c>
      <c r="AQ229" s="9">
        <v>0</v>
      </c>
      <c r="AR229" s="9">
        <v>0</v>
      </c>
      <c r="AS229" s="9">
        <v>0</v>
      </c>
      <c r="AT229" s="9">
        <v>0</v>
      </c>
      <c r="AU229" s="9">
        <v>0</v>
      </c>
      <c r="AV229" s="9">
        <v>0</v>
      </c>
      <c r="AW229" s="9">
        <v>0</v>
      </c>
      <c r="AX229" s="9">
        <v>0</v>
      </c>
      <c r="AY229" s="9">
        <v>0</v>
      </c>
      <c r="AZ229" s="9">
        <v>0</v>
      </c>
      <c r="BA229" s="9">
        <v>0</v>
      </c>
      <c r="BB229" s="9">
        <v>0</v>
      </c>
      <c r="BC229" s="9">
        <v>0</v>
      </c>
      <c r="BD229" s="9">
        <v>1</v>
      </c>
      <c r="BE229" s="9">
        <v>0</v>
      </c>
    </row>
    <row r="230" spans="2:57" x14ac:dyDescent="0.25">
      <c r="B230" s="13">
        <v>42372</v>
      </c>
      <c r="C230" s="9">
        <v>135.07</v>
      </c>
      <c r="D230" s="9">
        <v>1</v>
      </c>
      <c r="E230" s="9">
        <v>1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>
        <v>0</v>
      </c>
      <c r="AH230" s="9">
        <v>0</v>
      </c>
      <c r="AI230" s="9">
        <v>0</v>
      </c>
      <c r="AJ230" s="9">
        <v>0</v>
      </c>
      <c r="AK230" s="9">
        <v>0</v>
      </c>
      <c r="AL230" s="9">
        <v>0</v>
      </c>
      <c r="AM230" s="9">
        <v>0</v>
      </c>
      <c r="AN230" s="9">
        <v>0</v>
      </c>
      <c r="AO230" s="9">
        <v>0</v>
      </c>
      <c r="AP230" s="9">
        <v>0</v>
      </c>
      <c r="AQ230" s="9">
        <v>0</v>
      </c>
      <c r="AR230" s="9">
        <v>0</v>
      </c>
      <c r="AS230" s="9">
        <v>0</v>
      </c>
      <c r="AT230" s="9">
        <v>0</v>
      </c>
      <c r="AU230" s="9">
        <v>0</v>
      </c>
      <c r="AV230" s="9">
        <v>0</v>
      </c>
      <c r="AW230" s="9">
        <v>0</v>
      </c>
      <c r="AX230" s="9">
        <v>0</v>
      </c>
      <c r="AY230" s="9">
        <v>0</v>
      </c>
      <c r="AZ230" s="9">
        <v>0</v>
      </c>
      <c r="BA230" s="9">
        <v>0</v>
      </c>
      <c r="BB230" s="9">
        <v>0</v>
      </c>
      <c r="BC230" s="9">
        <v>0</v>
      </c>
      <c r="BD230" s="9">
        <v>0</v>
      </c>
      <c r="BE230" s="9">
        <v>0</v>
      </c>
    </row>
    <row r="231" spans="2:57" x14ac:dyDescent="0.25">
      <c r="B231" s="13">
        <v>42379</v>
      </c>
      <c r="C231" s="9">
        <v>103.83</v>
      </c>
      <c r="D231" s="9">
        <v>2</v>
      </c>
      <c r="E231" s="9">
        <v>0</v>
      </c>
      <c r="F231" s="9">
        <v>1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>
        <v>0</v>
      </c>
      <c r="AH231" s="9">
        <v>0</v>
      </c>
      <c r="AI231" s="9">
        <v>0</v>
      </c>
      <c r="AJ231" s="9">
        <v>0</v>
      </c>
      <c r="AK231" s="9">
        <v>0</v>
      </c>
      <c r="AL231" s="9">
        <v>0</v>
      </c>
      <c r="AM231" s="9">
        <v>0</v>
      </c>
      <c r="AN231" s="9">
        <v>0</v>
      </c>
      <c r="AO231" s="9">
        <v>0</v>
      </c>
      <c r="AP231" s="9">
        <v>0</v>
      </c>
      <c r="AQ231" s="9">
        <v>0</v>
      </c>
      <c r="AR231" s="9">
        <v>0</v>
      </c>
      <c r="AS231" s="9">
        <v>0</v>
      </c>
      <c r="AT231" s="9">
        <v>0</v>
      </c>
      <c r="AU231" s="9">
        <v>0</v>
      </c>
      <c r="AV231" s="9">
        <v>0</v>
      </c>
      <c r="AW231" s="9">
        <v>0</v>
      </c>
      <c r="AX231" s="9">
        <v>0</v>
      </c>
      <c r="AY231" s="9">
        <v>0</v>
      </c>
      <c r="AZ231" s="9">
        <v>0</v>
      </c>
      <c r="BA231" s="9">
        <v>0</v>
      </c>
      <c r="BB231" s="9">
        <v>0</v>
      </c>
      <c r="BC231" s="9">
        <v>0</v>
      </c>
      <c r="BD231" s="9">
        <v>0</v>
      </c>
      <c r="BE231" s="9">
        <v>0</v>
      </c>
    </row>
    <row r="232" spans="2:57" x14ac:dyDescent="0.25">
      <c r="B232" s="13">
        <v>42386</v>
      </c>
      <c r="C232" s="9">
        <v>69.069999999999993</v>
      </c>
      <c r="D232" s="9">
        <v>3</v>
      </c>
      <c r="E232" s="9">
        <v>0</v>
      </c>
      <c r="F232" s="9">
        <v>0</v>
      </c>
      <c r="G232" s="9">
        <v>1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>
        <v>0</v>
      </c>
      <c r="AH232" s="9">
        <v>0</v>
      </c>
      <c r="AI232" s="9">
        <v>0</v>
      </c>
      <c r="AJ232" s="9">
        <v>0</v>
      </c>
      <c r="AK232" s="9">
        <v>0</v>
      </c>
      <c r="AL232" s="9">
        <v>0</v>
      </c>
      <c r="AM232" s="9">
        <v>0</v>
      </c>
      <c r="AN232" s="9">
        <v>0</v>
      </c>
      <c r="AO232" s="9">
        <v>0</v>
      </c>
      <c r="AP232" s="9">
        <v>0</v>
      </c>
      <c r="AQ232" s="9">
        <v>0</v>
      </c>
      <c r="AR232" s="9">
        <v>0</v>
      </c>
      <c r="AS232" s="9">
        <v>0</v>
      </c>
      <c r="AT232" s="9">
        <v>0</v>
      </c>
      <c r="AU232" s="9">
        <v>0</v>
      </c>
      <c r="AV232" s="9">
        <v>0</v>
      </c>
      <c r="AW232" s="9">
        <v>0</v>
      </c>
      <c r="AX232" s="9">
        <v>0</v>
      </c>
      <c r="AY232" s="9">
        <v>0</v>
      </c>
      <c r="AZ232" s="9">
        <v>0</v>
      </c>
      <c r="BA232" s="9">
        <v>0</v>
      </c>
      <c r="BB232" s="9">
        <v>0</v>
      </c>
      <c r="BC232" s="9">
        <v>0</v>
      </c>
      <c r="BD232" s="9">
        <v>0</v>
      </c>
      <c r="BE232" s="9">
        <v>0</v>
      </c>
    </row>
    <row r="233" spans="2:57" x14ac:dyDescent="0.25">
      <c r="B233" s="13">
        <v>42393</v>
      </c>
      <c r="C233" s="9">
        <v>119.59</v>
      </c>
      <c r="D233" s="9">
        <v>4</v>
      </c>
      <c r="E233" s="9">
        <v>0</v>
      </c>
      <c r="F233" s="9">
        <v>0</v>
      </c>
      <c r="G233" s="9">
        <v>0</v>
      </c>
      <c r="H233" s="9">
        <v>1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9">
        <v>0</v>
      </c>
      <c r="AK233" s="9">
        <v>0</v>
      </c>
      <c r="AL233" s="9">
        <v>0</v>
      </c>
      <c r="AM233" s="9">
        <v>0</v>
      </c>
      <c r="AN233" s="9">
        <v>0</v>
      </c>
      <c r="AO233" s="9">
        <v>0</v>
      </c>
      <c r="AP233" s="9">
        <v>0</v>
      </c>
      <c r="AQ233" s="9">
        <v>0</v>
      </c>
      <c r="AR233" s="9">
        <v>0</v>
      </c>
      <c r="AS233" s="9">
        <v>0</v>
      </c>
      <c r="AT233" s="9">
        <v>0</v>
      </c>
      <c r="AU233" s="9">
        <v>0</v>
      </c>
      <c r="AV233" s="9">
        <v>0</v>
      </c>
      <c r="AW233" s="9">
        <v>0</v>
      </c>
      <c r="AX233" s="9">
        <v>0</v>
      </c>
      <c r="AY233" s="9">
        <v>0</v>
      </c>
      <c r="AZ233" s="9">
        <v>0</v>
      </c>
      <c r="BA233" s="9">
        <v>0</v>
      </c>
      <c r="BB233" s="9">
        <v>0</v>
      </c>
      <c r="BC233" s="9">
        <v>0</v>
      </c>
      <c r="BD233" s="9">
        <v>0</v>
      </c>
      <c r="BE233" s="9">
        <v>0</v>
      </c>
    </row>
    <row r="234" spans="2:57" x14ac:dyDescent="0.25">
      <c r="B234" s="13">
        <v>42400</v>
      </c>
      <c r="C234" s="9">
        <v>65.510000000000005</v>
      </c>
      <c r="D234" s="9">
        <v>5</v>
      </c>
      <c r="E234" s="9">
        <v>0</v>
      </c>
      <c r="F234" s="9">
        <v>0</v>
      </c>
      <c r="G234" s="9">
        <v>0</v>
      </c>
      <c r="H234" s="9">
        <v>0</v>
      </c>
      <c r="I234" s="9">
        <v>1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>
        <v>0</v>
      </c>
      <c r="AH234" s="9">
        <v>0</v>
      </c>
      <c r="AI234" s="9">
        <v>0</v>
      </c>
      <c r="AJ234" s="9">
        <v>0</v>
      </c>
      <c r="AK234" s="9">
        <v>0</v>
      </c>
      <c r="AL234" s="9">
        <v>0</v>
      </c>
      <c r="AM234" s="9">
        <v>0</v>
      </c>
      <c r="AN234" s="9">
        <v>0</v>
      </c>
      <c r="AO234" s="9">
        <v>0</v>
      </c>
      <c r="AP234" s="9">
        <v>0</v>
      </c>
      <c r="AQ234" s="9">
        <v>0</v>
      </c>
      <c r="AR234" s="9">
        <v>0</v>
      </c>
      <c r="AS234" s="9">
        <v>0</v>
      </c>
      <c r="AT234" s="9">
        <v>0</v>
      </c>
      <c r="AU234" s="9">
        <v>0</v>
      </c>
      <c r="AV234" s="9">
        <v>0</v>
      </c>
      <c r="AW234" s="9">
        <v>0</v>
      </c>
      <c r="AX234" s="9">
        <v>0</v>
      </c>
      <c r="AY234" s="9">
        <v>0</v>
      </c>
      <c r="AZ234" s="9">
        <v>0</v>
      </c>
      <c r="BA234" s="9">
        <v>0</v>
      </c>
      <c r="BB234" s="9">
        <v>0</v>
      </c>
      <c r="BC234" s="9">
        <v>0</v>
      </c>
      <c r="BD234" s="9">
        <v>0</v>
      </c>
      <c r="BE234" s="9">
        <v>0</v>
      </c>
    </row>
    <row r="235" spans="2:57" x14ac:dyDescent="0.25">
      <c r="B235" s="13">
        <v>42407</v>
      </c>
      <c r="C235" s="9">
        <v>63.99</v>
      </c>
      <c r="D235" s="9">
        <v>6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1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  <c r="AJ235" s="9">
        <v>0</v>
      </c>
      <c r="AK235" s="9">
        <v>0</v>
      </c>
      <c r="AL235" s="9">
        <v>0</v>
      </c>
      <c r="AM235" s="9">
        <v>0</v>
      </c>
      <c r="AN235" s="9">
        <v>0</v>
      </c>
      <c r="AO235" s="9">
        <v>0</v>
      </c>
      <c r="AP235" s="9">
        <v>0</v>
      </c>
      <c r="AQ235" s="9">
        <v>0</v>
      </c>
      <c r="AR235" s="9">
        <v>0</v>
      </c>
      <c r="AS235" s="9">
        <v>0</v>
      </c>
      <c r="AT235" s="9">
        <v>0</v>
      </c>
      <c r="AU235" s="9">
        <v>0</v>
      </c>
      <c r="AV235" s="9">
        <v>0</v>
      </c>
      <c r="AW235" s="9">
        <v>0</v>
      </c>
      <c r="AX235" s="9">
        <v>0</v>
      </c>
      <c r="AY235" s="9">
        <v>0</v>
      </c>
      <c r="AZ235" s="9">
        <v>0</v>
      </c>
      <c r="BA235" s="9">
        <v>0</v>
      </c>
      <c r="BB235" s="9">
        <v>0</v>
      </c>
      <c r="BC235" s="9">
        <v>0</v>
      </c>
      <c r="BD235" s="9">
        <v>0</v>
      </c>
      <c r="BE235" s="9">
        <v>0</v>
      </c>
    </row>
    <row r="236" spans="2:57" x14ac:dyDescent="0.25">
      <c r="B236" s="13">
        <v>42414</v>
      </c>
      <c r="C236" s="9">
        <v>50.03</v>
      </c>
      <c r="D236" s="9">
        <v>7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1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>
        <v>0</v>
      </c>
      <c r="AH236" s="9">
        <v>0</v>
      </c>
      <c r="AI236" s="9">
        <v>0</v>
      </c>
      <c r="AJ236" s="9">
        <v>0</v>
      </c>
      <c r="AK236" s="9">
        <v>0</v>
      </c>
      <c r="AL236" s="9">
        <v>0</v>
      </c>
      <c r="AM236" s="9">
        <v>0</v>
      </c>
      <c r="AN236" s="9">
        <v>0</v>
      </c>
      <c r="AO236" s="9">
        <v>0</v>
      </c>
      <c r="AP236" s="9">
        <v>0</v>
      </c>
      <c r="AQ236" s="9">
        <v>0</v>
      </c>
      <c r="AR236" s="9">
        <v>0</v>
      </c>
      <c r="AS236" s="9">
        <v>0</v>
      </c>
      <c r="AT236" s="9">
        <v>0</v>
      </c>
      <c r="AU236" s="9">
        <v>0</v>
      </c>
      <c r="AV236" s="9">
        <v>0</v>
      </c>
      <c r="AW236" s="9">
        <v>0</v>
      </c>
      <c r="AX236" s="9">
        <v>0</v>
      </c>
      <c r="AY236" s="9">
        <v>0</v>
      </c>
      <c r="AZ236" s="9">
        <v>0</v>
      </c>
      <c r="BA236" s="9">
        <v>0</v>
      </c>
      <c r="BB236" s="9">
        <v>0</v>
      </c>
      <c r="BC236" s="9">
        <v>0</v>
      </c>
      <c r="BD236" s="9">
        <v>0</v>
      </c>
      <c r="BE236" s="9">
        <v>0</v>
      </c>
    </row>
    <row r="237" spans="2:57" x14ac:dyDescent="0.25">
      <c r="B237" s="13">
        <v>42421</v>
      </c>
      <c r="C237" s="9">
        <v>82.86</v>
      </c>
      <c r="D237" s="9">
        <v>8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1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>
        <v>0</v>
      </c>
      <c r="AH237" s="9">
        <v>0</v>
      </c>
      <c r="AI237" s="9">
        <v>0</v>
      </c>
      <c r="AJ237" s="9">
        <v>0</v>
      </c>
      <c r="AK237" s="9">
        <v>0</v>
      </c>
      <c r="AL237" s="9">
        <v>0</v>
      </c>
      <c r="AM237" s="9">
        <v>0</v>
      </c>
      <c r="AN237" s="9">
        <v>0</v>
      </c>
      <c r="AO237" s="9">
        <v>0</v>
      </c>
      <c r="AP237" s="9">
        <v>0</v>
      </c>
      <c r="AQ237" s="9">
        <v>0</v>
      </c>
      <c r="AR237" s="9">
        <v>0</v>
      </c>
      <c r="AS237" s="9">
        <v>0</v>
      </c>
      <c r="AT237" s="9">
        <v>0</v>
      </c>
      <c r="AU237" s="9">
        <v>0</v>
      </c>
      <c r="AV237" s="9">
        <v>0</v>
      </c>
      <c r="AW237" s="9">
        <v>0</v>
      </c>
      <c r="AX237" s="9">
        <v>0</v>
      </c>
      <c r="AY237" s="9">
        <v>0</v>
      </c>
      <c r="AZ237" s="9">
        <v>0</v>
      </c>
      <c r="BA237" s="9">
        <v>0</v>
      </c>
      <c r="BB237" s="9">
        <v>0</v>
      </c>
      <c r="BC237" s="9">
        <v>0</v>
      </c>
      <c r="BD237" s="9">
        <v>0</v>
      </c>
      <c r="BE237" s="9">
        <v>0</v>
      </c>
    </row>
    <row r="238" spans="2:57" x14ac:dyDescent="0.25">
      <c r="B238" s="13">
        <v>42428</v>
      </c>
      <c r="C238" s="9">
        <v>82.4</v>
      </c>
      <c r="D238" s="9">
        <v>9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1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>
        <v>0</v>
      </c>
      <c r="AH238" s="9">
        <v>0</v>
      </c>
      <c r="AI238" s="9">
        <v>0</v>
      </c>
      <c r="AJ238" s="9">
        <v>0</v>
      </c>
      <c r="AK238" s="9">
        <v>0</v>
      </c>
      <c r="AL238" s="9">
        <v>0</v>
      </c>
      <c r="AM238" s="9">
        <v>0</v>
      </c>
      <c r="AN238" s="9">
        <v>0</v>
      </c>
      <c r="AO238" s="9">
        <v>0</v>
      </c>
      <c r="AP238" s="9">
        <v>0</v>
      </c>
      <c r="AQ238" s="9">
        <v>0</v>
      </c>
      <c r="AR238" s="9">
        <v>0</v>
      </c>
      <c r="AS238" s="9">
        <v>0</v>
      </c>
      <c r="AT238" s="9">
        <v>0</v>
      </c>
      <c r="AU238" s="9">
        <v>0</v>
      </c>
      <c r="AV238" s="9">
        <v>0</v>
      </c>
      <c r="AW238" s="9">
        <v>0</v>
      </c>
      <c r="AX238" s="9">
        <v>0</v>
      </c>
      <c r="AY238" s="9">
        <v>0</v>
      </c>
      <c r="AZ238" s="9">
        <v>0</v>
      </c>
      <c r="BA238" s="9">
        <v>0</v>
      </c>
      <c r="BB238" s="9">
        <v>0</v>
      </c>
      <c r="BC238" s="9">
        <v>0</v>
      </c>
      <c r="BD238" s="9">
        <v>0</v>
      </c>
      <c r="BE238" s="9">
        <v>0</v>
      </c>
    </row>
    <row r="239" spans="2:57" x14ac:dyDescent="0.25">
      <c r="B239" s="13">
        <v>42435</v>
      </c>
      <c r="C239" s="9">
        <v>47.26</v>
      </c>
      <c r="D239" s="9">
        <v>10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1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>
        <v>0</v>
      </c>
      <c r="AH239" s="9">
        <v>0</v>
      </c>
      <c r="AI239" s="9">
        <v>0</v>
      </c>
      <c r="AJ239" s="9">
        <v>0</v>
      </c>
      <c r="AK239" s="9">
        <v>0</v>
      </c>
      <c r="AL239" s="9">
        <v>0</v>
      </c>
      <c r="AM239" s="9">
        <v>0</v>
      </c>
      <c r="AN239" s="9">
        <v>0</v>
      </c>
      <c r="AO239" s="9">
        <v>0</v>
      </c>
      <c r="AP239" s="9">
        <v>0</v>
      </c>
      <c r="AQ239" s="9">
        <v>0</v>
      </c>
      <c r="AR239" s="9">
        <v>0</v>
      </c>
      <c r="AS239" s="9">
        <v>0</v>
      </c>
      <c r="AT239" s="9">
        <v>0</v>
      </c>
      <c r="AU239" s="9">
        <v>0</v>
      </c>
      <c r="AV239" s="9">
        <v>0</v>
      </c>
      <c r="AW239" s="9">
        <v>0</v>
      </c>
      <c r="AX239" s="9">
        <v>0</v>
      </c>
      <c r="AY239" s="9">
        <v>0</v>
      </c>
      <c r="AZ239" s="9">
        <v>0</v>
      </c>
      <c r="BA239" s="9">
        <v>0</v>
      </c>
      <c r="BB239" s="9">
        <v>0</v>
      </c>
      <c r="BC239" s="9">
        <v>0</v>
      </c>
      <c r="BD239" s="9">
        <v>0</v>
      </c>
      <c r="BE239" s="9">
        <v>0</v>
      </c>
    </row>
    <row r="240" spans="2:57" x14ac:dyDescent="0.25">
      <c r="B240" s="13">
        <v>42442</v>
      </c>
      <c r="C240" s="9">
        <v>47.97</v>
      </c>
      <c r="D240" s="9">
        <v>11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1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>
        <v>0</v>
      </c>
      <c r="AH240" s="9">
        <v>0</v>
      </c>
      <c r="AI240" s="9">
        <v>0</v>
      </c>
      <c r="AJ240" s="9">
        <v>0</v>
      </c>
      <c r="AK240" s="9">
        <v>0</v>
      </c>
      <c r="AL240" s="9">
        <v>0</v>
      </c>
      <c r="AM240" s="9">
        <v>0</v>
      </c>
      <c r="AN240" s="9">
        <v>0</v>
      </c>
      <c r="AO240" s="9">
        <v>0</v>
      </c>
      <c r="AP240" s="9">
        <v>0</v>
      </c>
      <c r="AQ240" s="9">
        <v>0</v>
      </c>
      <c r="AR240" s="9">
        <v>0</v>
      </c>
      <c r="AS240" s="9">
        <v>0</v>
      </c>
      <c r="AT240" s="9">
        <v>0</v>
      </c>
      <c r="AU240" s="9">
        <v>0</v>
      </c>
      <c r="AV240" s="9">
        <v>0</v>
      </c>
      <c r="AW240" s="9">
        <v>0</v>
      </c>
      <c r="AX240" s="9">
        <v>0</v>
      </c>
      <c r="AY240" s="9">
        <v>0</v>
      </c>
      <c r="AZ240" s="9">
        <v>0</v>
      </c>
      <c r="BA240" s="9">
        <v>0</v>
      </c>
      <c r="BB240" s="9">
        <v>0</v>
      </c>
      <c r="BC240" s="9">
        <v>0</v>
      </c>
      <c r="BD240" s="9">
        <v>0</v>
      </c>
      <c r="BE240" s="9">
        <v>0</v>
      </c>
    </row>
    <row r="241" spans="2:57" x14ac:dyDescent="0.25">
      <c r="B241" s="13">
        <v>42449</v>
      </c>
      <c r="C241" s="9">
        <v>96.28</v>
      </c>
      <c r="D241" s="9">
        <v>12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1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>
        <v>0</v>
      </c>
      <c r="AH241" s="9">
        <v>0</v>
      </c>
      <c r="AI241" s="9">
        <v>0</v>
      </c>
      <c r="AJ241" s="9">
        <v>0</v>
      </c>
      <c r="AK241" s="9">
        <v>0</v>
      </c>
      <c r="AL241" s="9">
        <v>0</v>
      </c>
      <c r="AM241" s="9">
        <v>0</v>
      </c>
      <c r="AN241" s="9">
        <v>0</v>
      </c>
      <c r="AO241" s="9">
        <v>0</v>
      </c>
      <c r="AP241" s="9">
        <v>0</v>
      </c>
      <c r="AQ241" s="9">
        <v>0</v>
      </c>
      <c r="AR241" s="9">
        <v>0</v>
      </c>
      <c r="AS241" s="9">
        <v>0</v>
      </c>
      <c r="AT241" s="9">
        <v>0</v>
      </c>
      <c r="AU241" s="9">
        <v>0</v>
      </c>
      <c r="AV241" s="9">
        <v>0</v>
      </c>
      <c r="AW241" s="9">
        <v>0</v>
      </c>
      <c r="AX241" s="9">
        <v>0</v>
      </c>
      <c r="AY241" s="9">
        <v>0</v>
      </c>
      <c r="AZ241" s="9">
        <v>0</v>
      </c>
      <c r="BA241" s="9">
        <v>0</v>
      </c>
      <c r="BB241" s="9">
        <v>0</v>
      </c>
      <c r="BC241" s="9">
        <v>0</v>
      </c>
      <c r="BD241" s="9">
        <v>0</v>
      </c>
      <c r="BE241" s="9">
        <v>0</v>
      </c>
    </row>
    <row r="242" spans="2:57" x14ac:dyDescent="0.25">
      <c r="B242" s="13">
        <v>42456</v>
      </c>
      <c r="C242" s="9">
        <v>46.41</v>
      </c>
      <c r="D242" s="9">
        <v>13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1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>
        <v>0</v>
      </c>
      <c r="AH242" s="9">
        <v>0</v>
      </c>
      <c r="AI242" s="9">
        <v>0</v>
      </c>
      <c r="AJ242" s="9">
        <v>0</v>
      </c>
      <c r="AK242" s="9">
        <v>0</v>
      </c>
      <c r="AL242" s="9">
        <v>0</v>
      </c>
      <c r="AM242" s="9">
        <v>0</v>
      </c>
      <c r="AN242" s="9">
        <v>0</v>
      </c>
      <c r="AO242" s="9">
        <v>0</v>
      </c>
      <c r="AP242" s="9">
        <v>0</v>
      </c>
      <c r="AQ242" s="9">
        <v>0</v>
      </c>
      <c r="AR242" s="9">
        <v>0</v>
      </c>
      <c r="AS242" s="9">
        <v>0</v>
      </c>
      <c r="AT242" s="9">
        <v>0</v>
      </c>
      <c r="AU242" s="9">
        <v>0</v>
      </c>
      <c r="AV242" s="9">
        <v>0</v>
      </c>
      <c r="AW242" s="9">
        <v>0</v>
      </c>
      <c r="AX242" s="9">
        <v>0</v>
      </c>
      <c r="AY242" s="9">
        <v>0</v>
      </c>
      <c r="AZ242" s="9">
        <v>0</v>
      </c>
      <c r="BA242" s="9">
        <v>0</v>
      </c>
      <c r="BB242" s="9">
        <v>0</v>
      </c>
      <c r="BC242" s="9">
        <v>0</v>
      </c>
      <c r="BD242" s="9">
        <v>0</v>
      </c>
      <c r="BE242" s="9">
        <v>0</v>
      </c>
    </row>
    <row r="243" spans="2:57" x14ac:dyDescent="0.25">
      <c r="B243" s="13">
        <v>42463</v>
      </c>
      <c r="C243" s="9">
        <v>33.29</v>
      </c>
      <c r="D243" s="9">
        <v>14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1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>
        <v>0</v>
      </c>
      <c r="AH243" s="9">
        <v>0</v>
      </c>
      <c r="AI243" s="9">
        <v>0</v>
      </c>
      <c r="AJ243" s="9">
        <v>0</v>
      </c>
      <c r="AK243" s="9">
        <v>0</v>
      </c>
      <c r="AL243" s="9">
        <v>0</v>
      </c>
      <c r="AM243" s="9">
        <v>0</v>
      </c>
      <c r="AN243" s="9">
        <v>0</v>
      </c>
      <c r="AO243" s="9">
        <v>0</v>
      </c>
      <c r="AP243" s="9">
        <v>0</v>
      </c>
      <c r="AQ243" s="9">
        <v>0</v>
      </c>
      <c r="AR243" s="9">
        <v>0</v>
      </c>
      <c r="AS243" s="9">
        <v>0</v>
      </c>
      <c r="AT243" s="9">
        <v>0</v>
      </c>
      <c r="AU243" s="9">
        <v>0</v>
      </c>
      <c r="AV243" s="9">
        <v>0</v>
      </c>
      <c r="AW243" s="9">
        <v>0</v>
      </c>
      <c r="AX243" s="9">
        <v>0</v>
      </c>
      <c r="AY243" s="9">
        <v>0</v>
      </c>
      <c r="AZ243" s="9">
        <v>0</v>
      </c>
      <c r="BA243" s="9">
        <v>0</v>
      </c>
      <c r="BB243" s="9">
        <v>0</v>
      </c>
      <c r="BC243" s="9">
        <v>0</v>
      </c>
      <c r="BD243" s="9">
        <v>0</v>
      </c>
      <c r="BE243" s="9">
        <v>0</v>
      </c>
    </row>
    <row r="244" spans="2:57" x14ac:dyDescent="0.25">
      <c r="B244" s="13">
        <v>42470</v>
      </c>
      <c r="C244" s="9">
        <v>40.619999999999997</v>
      </c>
      <c r="D244" s="9">
        <v>15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1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>
        <v>0</v>
      </c>
      <c r="AH244" s="9">
        <v>0</v>
      </c>
      <c r="AI244" s="9">
        <v>0</v>
      </c>
      <c r="AJ244" s="9">
        <v>0</v>
      </c>
      <c r="AK244" s="9">
        <v>0</v>
      </c>
      <c r="AL244" s="9">
        <v>0</v>
      </c>
      <c r="AM244" s="9">
        <v>0</v>
      </c>
      <c r="AN244" s="9">
        <v>0</v>
      </c>
      <c r="AO244" s="9">
        <v>0</v>
      </c>
      <c r="AP244" s="9">
        <v>0</v>
      </c>
      <c r="AQ244" s="9">
        <v>0</v>
      </c>
      <c r="AR244" s="9">
        <v>0</v>
      </c>
      <c r="AS244" s="9">
        <v>0</v>
      </c>
      <c r="AT244" s="9">
        <v>0</v>
      </c>
      <c r="AU244" s="9">
        <v>0</v>
      </c>
      <c r="AV244" s="9">
        <v>0</v>
      </c>
      <c r="AW244" s="9">
        <v>0</v>
      </c>
      <c r="AX244" s="9">
        <v>0</v>
      </c>
      <c r="AY244" s="9">
        <v>0</v>
      </c>
      <c r="AZ244" s="9">
        <v>0</v>
      </c>
      <c r="BA244" s="9">
        <v>0</v>
      </c>
      <c r="BB244" s="9">
        <v>0</v>
      </c>
      <c r="BC244" s="9">
        <v>0</v>
      </c>
      <c r="BD244" s="9">
        <v>0</v>
      </c>
      <c r="BE244" s="9">
        <v>0</v>
      </c>
    </row>
    <row r="245" spans="2:57" x14ac:dyDescent="0.25">
      <c r="B245" s="13">
        <v>42477</v>
      </c>
      <c r="C245" s="9">
        <v>32.229999999999997</v>
      </c>
      <c r="D245" s="9">
        <v>16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1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>
        <v>0</v>
      </c>
      <c r="AH245" s="9">
        <v>0</v>
      </c>
      <c r="AI245" s="9">
        <v>0</v>
      </c>
      <c r="AJ245" s="9">
        <v>0</v>
      </c>
      <c r="AK245" s="9">
        <v>0</v>
      </c>
      <c r="AL245" s="9">
        <v>0</v>
      </c>
      <c r="AM245" s="9">
        <v>0</v>
      </c>
      <c r="AN245" s="9">
        <v>0</v>
      </c>
      <c r="AO245" s="9">
        <v>0</v>
      </c>
      <c r="AP245" s="9">
        <v>0</v>
      </c>
      <c r="AQ245" s="9">
        <v>0</v>
      </c>
      <c r="AR245" s="9">
        <v>0</v>
      </c>
      <c r="AS245" s="9">
        <v>0</v>
      </c>
      <c r="AT245" s="9">
        <v>0</v>
      </c>
      <c r="AU245" s="9">
        <v>0</v>
      </c>
      <c r="AV245" s="9">
        <v>0</v>
      </c>
      <c r="AW245" s="9">
        <v>0</v>
      </c>
      <c r="AX245" s="9">
        <v>0</v>
      </c>
      <c r="AY245" s="9">
        <v>0</v>
      </c>
      <c r="AZ245" s="9">
        <v>0</v>
      </c>
      <c r="BA245" s="9">
        <v>0</v>
      </c>
      <c r="BB245" s="9">
        <v>0</v>
      </c>
      <c r="BC245" s="9">
        <v>0</v>
      </c>
      <c r="BD245" s="9">
        <v>0</v>
      </c>
      <c r="BE245" s="9">
        <v>0</v>
      </c>
    </row>
    <row r="246" spans="2:57" x14ac:dyDescent="0.25">
      <c r="B246" s="13">
        <v>42484</v>
      </c>
      <c r="C246" s="9">
        <v>30.26</v>
      </c>
      <c r="D246" s="9">
        <v>17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1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>
        <v>0</v>
      </c>
      <c r="AH246" s="9">
        <v>0</v>
      </c>
      <c r="AI246" s="9">
        <v>0</v>
      </c>
      <c r="AJ246" s="9">
        <v>0</v>
      </c>
      <c r="AK246" s="9">
        <v>0</v>
      </c>
      <c r="AL246" s="9">
        <v>0</v>
      </c>
      <c r="AM246" s="9">
        <v>0</v>
      </c>
      <c r="AN246" s="9">
        <v>0</v>
      </c>
      <c r="AO246" s="9">
        <v>0</v>
      </c>
      <c r="AP246" s="9">
        <v>0</v>
      </c>
      <c r="AQ246" s="9">
        <v>0</v>
      </c>
      <c r="AR246" s="9">
        <v>0</v>
      </c>
      <c r="AS246" s="9">
        <v>0</v>
      </c>
      <c r="AT246" s="9">
        <v>0</v>
      </c>
      <c r="AU246" s="9">
        <v>0</v>
      </c>
      <c r="AV246" s="9">
        <v>0</v>
      </c>
      <c r="AW246" s="9">
        <v>0</v>
      </c>
      <c r="AX246" s="9">
        <v>0</v>
      </c>
      <c r="AY246" s="9">
        <v>0</v>
      </c>
      <c r="AZ246" s="9">
        <v>0</v>
      </c>
      <c r="BA246" s="9">
        <v>0</v>
      </c>
      <c r="BB246" s="9">
        <v>0</v>
      </c>
      <c r="BC246" s="9">
        <v>0</v>
      </c>
      <c r="BD246" s="9">
        <v>0</v>
      </c>
      <c r="BE246" s="9">
        <v>0</v>
      </c>
    </row>
    <row r="247" spans="2:57" x14ac:dyDescent="0.25">
      <c r="B247" s="13">
        <v>42491</v>
      </c>
      <c r="C247" s="9">
        <v>29.56</v>
      </c>
      <c r="D247" s="9">
        <v>18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1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>
        <v>0</v>
      </c>
      <c r="AH247" s="9">
        <v>0</v>
      </c>
      <c r="AI247" s="9">
        <v>0</v>
      </c>
      <c r="AJ247" s="9">
        <v>0</v>
      </c>
      <c r="AK247" s="9">
        <v>0</v>
      </c>
      <c r="AL247" s="9">
        <v>0</v>
      </c>
      <c r="AM247" s="9">
        <v>0</v>
      </c>
      <c r="AN247" s="9">
        <v>0</v>
      </c>
      <c r="AO247" s="9">
        <v>0</v>
      </c>
      <c r="AP247" s="9">
        <v>0</v>
      </c>
      <c r="AQ247" s="9">
        <v>0</v>
      </c>
      <c r="AR247" s="9">
        <v>0</v>
      </c>
      <c r="AS247" s="9">
        <v>0</v>
      </c>
      <c r="AT247" s="9">
        <v>0</v>
      </c>
      <c r="AU247" s="9">
        <v>0</v>
      </c>
      <c r="AV247" s="9">
        <v>0</v>
      </c>
      <c r="AW247" s="9">
        <v>0</v>
      </c>
      <c r="AX247" s="9">
        <v>0</v>
      </c>
      <c r="AY247" s="9">
        <v>0</v>
      </c>
      <c r="AZ247" s="9">
        <v>0</v>
      </c>
      <c r="BA247" s="9">
        <v>0</v>
      </c>
      <c r="BB247" s="9">
        <v>0</v>
      </c>
      <c r="BC247" s="9">
        <v>0</v>
      </c>
      <c r="BD247" s="9">
        <v>0</v>
      </c>
      <c r="BE247" s="9">
        <v>0</v>
      </c>
    </row>
    <row r="248" spans="2:57" x14ac:dyDescent="0.25">
      <c r="B248" s="13">
        <v>42498</v>
      </c>
      <c r="C248" s="9">
        <v>33.5</v>
      </c>
      <c r="D248" s="9">
        <v>19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1</v>
      </c>
      <c r="X248" s="9">
        <v>0</v>
      </c>
      <c r="Y248" s="9">
        <v>0</v>
      </c>
      <c r="Z248" s="9">
        <v>0</v>
      </c>
      <c r="AA248" s="9">
        <v>0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>
        <v>0</v>
      </c>
      <c r="AH248" s="9">
        <v>0</v>
      </c>
      <c r="AI248" s="9">
        <v>0</v>
      </c>
      <c r="AJ248" s="9">
        <v>0</v>
      </c>
      <c r="AK248" s="9">
        <v>0</v>
      </c>
      <c r="AL248" s="9">
        <v>0</v>
      </c>
      <c r="AM248" s="9">
        <v>0</v>
      </c>
      <c r="AN248" s="9">
        <v>0</v>
      </c>
      <c r="AO248" s="9">
        <v>0</v>
      </c>
      <c r="AP248" s="9">
        <v>0</v>
      </c>
      <c r="AQ248" s="9">
        <v>0</v>
      </c>
      <c r="AR248" s="9">
        <v>0</v>
      </c>
      <c r="AS248" s="9">
        <v>0</v>
      </c>
      <c r="AT248" s="9">
        <v>0</v>
      </c>
      <c r="AU248" s="9">
        <v>0</v>
      </c>
      <c r="AV248" s="9">
        <v>0</v>
      </c>
      <c r="AW248" s="9">
        <v>0</v>
      </c>
      <c r="AX248" s="9">
        <v>0</v>
      </c>
      <c r="AY248" s="9">
        <v>0</v>
      </c>
      <c r="AZ248" s="9">
        <v>0</v>
      </c>
      <c r="BA248" s="9">
        <v>0</v>
      </c>
      <c r="BB248" s="9">
        <v>0</v>
      </c>
      <c r="BC248" s="9">
        <v>0</v>
      </c>
      <c r="BD248" s="9">
        <v>0</v>
      </c>
      <c r="BE248" s="9">
        <v>0</v>
      </c>
    </row>
    <row r="249" spans="2:57" x14ac:dyDescent="0.25">
      <c r="B249" s="13">
        <v>42505</v>
      </c>
      <c r="C249" s="9">
        <v>32.93</v>
      </c>
      <c r="D249" s="9">
        <v>20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1</v>
      </c>
      <c r="Y249" s="9">
        <v>0</v>
      </c>
      <c r="Z249" s="9">
        <v>0</v>
      </c>
      <c r="AA249" s="9">
        <v>0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>
        <v>0</v>
      </c>
      <c r="AH249" s="9">
        <v>0</v>
      </c>
      <c r="AI249" s="9">
        <v>0</v>
      </c>
      <c r="AJ249" s="9">
        <v>0</v>
      </c>
      <c r="AK249" s="9">
        <v>0</v>
      </c>
      <c r="AL249" s="9">
        <v>0</v>
      </c>
      <c r="AM249" s="9">
        <v>0</v>
      </c>
      <c r="AN249" s="9">
        <v>0</v>
      </c>
      <c r="AO249" s="9">
        <v>0</v>
      </c>
      <c r="AP249" s="9">
        <v>0</v>
      </c>
      <c r="AQ249" s="9">
        <v>0</v>
      </c>
      <c r="AR249" s="9">
        <v>0</v>
      </c>
      <c r="AS249" s="9">
        <v>0</v>
      </c>
      <c r="AT249" s="9">
        <v>0</v>
      </c>
      <c r="AU249" s="9">
        <v>0</v>
      </c>
      <c r="AV249" s="9">
        <v>0</v>
      </c>
      <c r="AW249" s="9">
        <v>0</v>
      </c>
      <c r="AX249" s="9">
        <v>0</v>
      </c>
      <c r="AY249" s="9">
        <v>0</v>
      </c>
      <c r="AZ249" s="9">
        <v>0</v>
      </c>
      <c r="BA249" s="9">
        <v>0</v>
      </c>
      <c r="BB249" s="9">
        <v>0</v>
      </c>
      <c r="BC249" s="9">
        <v>0</v>
      </c>
      <c r="BD249" s="9">
        <v>0</v>
      </c>
      <c r="BE249" s="9">
        <v>0</v>
      </c>
    </row>
    <row r="250" spans="2:57" x14ac:dyDescent="0.25">
      <c r="B250" s="13">
        <v>42512</v>
      </c>
      <c r="C250" s="9">
        <v>41.41</v>
      </c>
      <c r="D250" s="9">
        <v>21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1</v>
      </c>
      <c r="Z250" s="9">
        <v>0</v>
      </c>
      <c r="AA250" s="9">
        <v>0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>
        <v>0</v>
      </c>
      <c r="AH250" s="9">
        <v>0</v>
      </c>
      <c r="AI250" s="9">
        <v>0</v>
      </c>
      <c r="AJ250" s="9">
        <v>0</v>
      </c>
      <c r="AK250" s="9">
        <v>0</v>
      </c>
      <c r="AL250" s="9">
        <v>0</v>
      </c>
      <c r="AM250" s="9">
        <v>0</v>
      </c>
      <c r="AN250" s="9">
        <v>0</v>
      </c>
      <c r="AO250" s="9">
        <v>0</v>
      </c>
      <c r="AP250" s="9">
        <v>0</v>
      </c>
      <c r="AQ250" s="9">
        <v>0</v>
      </c>
      <c r="AR250" s="9">
        <v>0</v>
      </c>
      <c r="AS250" s="9">
        <v>0</v>
      </c>
      <c r="AT250" s="9">
        <v>0</v>
      </c>
      <c r="AU250" s="9">
        <v>0</v>
      </c>
      <c r="AV250" s="9">
        <v>0</v>
      </c>
      <c r="AW250" s="9">
        <v>0</v>
      </c>
      <c r="AX250" s="9">
        <v>0</v>
      </c>
      <c r="AY250" s="9">
        <v>0</v>
      </c>
      <c r="AZ250" s="9">
        <v>0</v>
      </c>
      <c r="BA250" s="9">
        <v>0</v>
      </c>
      <c r="BB250" s="9">
        <v>0</v>
      </c>
      <c r="BC250" s="9">
        <v>0</v>
      </c>
      <c r="BD250" s="9">
        <v>0</v>
      </c>
      <c r="BE250" s="9">
        <v>0</v>
      </c>
    </row>
    <row r="251" spans="2:57" x14ac:dyDescent="0.25">
      <c r="B251" s="13">
        <v>42519</v>
      </c>
      <c r="C251" s="9">
        <v>49.19</v>
      </c>
      <c r="D251" s="9">
        <v>22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1</v>
      </c>
      <c r="AA251" s="9">
        <v>0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>
        <v>0</v>
      </c>
      <c r="AH251" s="9">
        <v>0</v>
      </c>
      <c r="AI251" s="9">
        <v>0</v>
      </c>
      <c r="AJ251" s="9">
        <v>0</v>
      </c>
      <c r="AK251" s="9">
        <v>0</v>
      </c>
      <c r="AL251" s="9">
        <v>0</v>
      </c>
      <c r="AM251" s="9">
        <v>0</v>
      </c>
      <c r="AN251" s="9">
        <v>0</v>
      </c>
      <c r="AO251" s="9">
        <v>0</v>
      </c>
      <c r="AP251" s="9">
        <v>0</v>
      </c>
      <c r="AQ251" s="9">
        <v>0</v>
      </c>
      <c r="AR251" s="9">
        <v>0</v>
      </c>
      <c r="AS251" s="9">
        <v>0</v>
      </c>
      <c r="AT251" s="9">
        <v>0</v>
      </c>
      <c r="AU251" s="9">
        <v>0</v>
      </c>
      <c r="AV251" s="9">
        <v>0</v>
      </c>
      <c r="AW251" s="9">
        <v>0</v>
      </c>
      <c r="AX251" s="9">
        <v>0</v>
      </c>
      <c r="AY251" s="9">
        <v>0</v>
      </c>
      <c r="AZ251" s="9">
        <v>0</v>
      </c>
      <c r="BA251" s="9">
        <v>0</v>
      </c>
      <c r="BB251" s="9">
        <v>0</v>
      </c>
      <c r="BC251" s="9">
        <v>0</v>
      </c>
      <c r="BD251" s="9">
        <v>0</v>
      </c>
      <c r="BE251" s="9">
        <v>0</v>
      </c>
    </row>
    <row r="252" spans="2:57" x14ac:dyDescent="0.25">
      <c r="B252" s="13">
        <v>42526</v>
      </c>
      <c r="C252" s="9">
        <v>28.19</v>
      </c>
      <c r="D252" s="9">
        <v>23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1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>
        <v>0</v>
      </c>
      <c r="AH252" s="9">
        <v>0</v>
      </c>
      <c r="AI252" s="9">
        <v>0</v>
      </c>
      <c r="AJ252" s="9">
        <v>0</v>
      </c>
      <c r="AK252" s="9">
        <v>0</v>
      </c>
      <c r="AL252" s="9">
        <v>0</v>
      </c>
      <c r="AM252" s="9">
        <v>0</v>
      </c>
      <c r="AN252" s="9">
        <v>0</v>
      </c>
      <c r="AO252" s="9">
        <v>0</v>
      </c>
      <c r="AP252" s="9">
        <v>0</v>
      </c>
      <c r="AQ252" s="9">
        <v>0</v>
      </c>
      <c r="AR252" s="9">
        <v>0</v>
      </c>
      <c r="AS252" s="9">
        <v>0</v>
      </c>
      <c r="AT252" s="9">
        <v>0</v>
      </c>
      <c r="AU252" s="9">
        <v>0</v>
      </c>
      <c r="AV252" s="9">
        <v>0</v>
      </c>
      <c r="AW252" s="9">
        <v>0</v>
      </c>
      <c r="AX252" s="9">
        <v>0</v>
      </c>
      <c r="AY252" s="9">
        <v>0</v>
      </c>
      <c r="AZ252" s="9">
        <v>0</v>
      </c>
      <c r="BA252" s="9">
        <v>0</v>
      </c>
      <c r="BB252" s="9">
        <v>0</v>
      </c>
      <c r="BC252" s="9">
        <v>0</v>
      </c>
      <c r="BD252" s="9">
        <v>0</v>
      </c>
      <c r="BE252" s="9">
        <v>0</v>
      </c>
    </row>
    <row r="253" spans="2:57" x14ac:dyDescent="0.25">
      <c r="B253" s="13">
        <v>42533</v>
      </c>
      <c r="C253" s="9">
        <v>27.19</v>
      </c>
      <c r="D253" s="9">
        <v>24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9">
        <v>1</v>
      </c>
      <c r="AC253" s="9">
        <v>0</v>
      </c>
      <c r="AD253" s="9">
        <v>0</v>
      </c>
      <c r="AE253" s="9">
        <v>0</v>
      </c>
      <c r="AF253" s="9">
        <v>0</v>
      </c>
      <c r="AG253" s="9">
        <v>0</v>
      </c>
      <c r="AH253" s="9">
        <v>0</v>
      </c>
      <c r="AI253" s="9">
        <v>0</v>
      </c>
      <c r="AJ253" s="9">
        <v>0</v>
      </c>
      <c r="AK253" s="9">
        <v>0</v>
      </c>
      <c r="AL253" s="9">
        <v>0</v>
      </c>
      <c r="AM253" s="9">
        <v>0</v>
      </c>
      <c r="AN253" s="9">
        <v>0</v>
      </c>
      <c r="AO253" s="9">
        <v>0</v>
      </c>
      <c r="AP253" s="9">
        <v>0</v>
      </c>
      <c r="AQ253" s="9">
        <v>0</v>
      </c>
      <c r="AR253" s="9">
        <v>0</v>
      </c>
      <c r="AS253" s="9">
        <v>0</v>
      </c>
      <c r="AT253" s="9">
        <v>0</v>
      </c>
      <c r="AU253" s="9">
        <v>0</v>
      </c>
      <c r="AV253" s="9">
        <v>0</v>
      </c>
      <c r="AW253" s="9">
        <v>0</v>
      </c>
      <c r="AX253" s="9">
        <v>0</v>
      </c>
      <c r="AY253" s="9">
        <v>0</v>
      </c>
      <c r="AZ253" s="9">
        <v>0</v>
      </c>
      <c r="BA253" s="9">
        <v>0</v>
      </c>
      <c r="BB253" s="9">
        <v>0</v>
      </c>
      <c r="BC253" s="9">
        <v>0</v>
      </c>
      <c r="BD253" s="9">
        <v>0</v>
      </c>
      <c r="BE253" s="9">
        <v>0</v>
      </c>
    </row>
    <row r="254" spans="2:57" x14ac:dyDescent="0.25">
      <c r="B254" s="13">
        <v>42540</v>
      </c>
      <c r="C254" s="9">
        <v>27.74</v>
      </c>
      <c r="D254" s="9">
        <v>25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9">
        <v>0</v>
      </c>
      <c r="AC254" s="9">
        <v>1</v>
      </c>
      <c r="AD254" s="9">
        <v>0</v>
      </c>
      <c r="AE254" s="9">
        <v>0</v>
      </c>
      <c r="AF254" s="9">
        <v>0</v>
      </c>
      <c r="AG254" s="9">
        <v>0</v>
      </c>
      <c r="AH254" s="9">
        <v>0</v>
      </c>
      <c r="AI254" s="9">
        <v>0</v>
      </c>
      <c r="AJ254" s="9">
        <v>0</v>
      </c>
      <c r="AK254" s="9">
        <v>0</v>
      </c>
      <c r="AL254" s="9">
        <v>0</v>
      </c>
      <c r="AM254" s="9">
        <v>0</v>
      </c>
      <c r="AN254" s="9">
        <v>0</v>
      </c>
      <c r="AO254" s="9">
        <v>0</v>
      </c>
      <c r="AP254" s="9">
        <v>0</v>
      </c>
      <c r="AQ254" s="9">
        <v>0</v>
      </c>
      <c r="AR254" s="9">
        <v>0</v>
      </c>
      <c r="AS254" s="9">
        <v>0</v>
      </c>
      <c r="AT254" s="9">
        <v>0</v>
      </c>
      <c r="AU254" s="9">
        <v>0</v>
      </c>
      <c r="AV254" s="9">
        <v>0</v>
      </c>
      <c r="AW254" s="9">
        <v>0</v>
      </c>
      <c r="AX254" s="9">
        <v>0</v>
      </c>
      <c r="AY254" s="9">
        <v>0</v>
      </c>
      <c r="AZ254" s="9">
        <v>0</v>
      </c>
      <c r="BA254" s="9">
        <v>0</v>
      </c>
      <c r="BB254" s="9">
        <v>0</v>
      </c>
      <c r="BC254" s="9">
        <v>0</v>
      </c>
      <c r="BD254" s="9">
        <v>0</v>
      </c>
      <c r="BE254" s="9">
        <v>0</v>
      </c>
    </row>
    <row r="255" spans="2:57" x14ac:dyDescent="0.25">
      <c r="B255" s="13">
        <v>42547</v>
      </c>
      <c r="C255" s="9">
        <v>277.66000000000003</v>
      </c>
      <c r="D255" s="9">
        <v>26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s="9">
        <v>1</v>
      </c>
      <c r="AE255" s="9">
        <v>0</v>
      </c>
      <c r="AF255" s="9">
        <v>0</v>
      </c>
      <c r="AG255" s="9">
        <v>0</v>
      </c>
      <c r="AH255" s="9">
        <v>0</v>
      </c>
      <c r="AI255" s="9">
        <v>0</v>
      </c>
      <c r="AJ255" s="9">
        <v>0</v>
      </c>
      <c r="AK255" s="9">
        <v>0</v>
      </c>
      <c r="AL255" s="9">
        <v>0</v>
      </c>
      <c r="AM255" s="9">
        <v>0</v>
      </c>
      <c r="AN255" s="9">
        <v>0</v>
      </c>
      <c r="AO255" s="9">
        <v>0</v>
      </c>
      <c r="AP255" s="9">
        <v>0</v>
      </c>
      <c r="AQ255" s="9">
        <v>0</v>
      </c>
      <c r="AR255" s="9">
        <v>0</v>
      </c>
      <c r="AS255" s="9">
        <v>0</v>
      </c>
      <c r="AT255" s="9">
        <v>0</v>
      </c>
      <c r="AU255" s="9">
        <v>0</v>
      </c>
      <c r="AV255" s="9">
        <v>0</v>
      </c>
      <c r="AW255" s="9">
        <v>0</v>
      </c>
      <c r="AX255" s="9">
        <v>0</v>
      </c>
      <c r="AY255" s="9">
        <v>0</v>
      </c>
      <c r="AZ255" s="9">
        <v>0</v>
      </c>
      <c r="BA255" s="9">
        <v>0</v>
      </c>
      <c r="BB255" s="9">
        <v>0</v>
      </c>
      <c r="BC255" s="9">
        <v>0</v>
      </c>
      <c r="BD255" s="9">
        <v>0</v>
      </c>
      <c r="BE255" s="9">
        <v>0</v>
      </c>
    </row>
    <row r="256" spans="2:57" x14ac:dyDescent="0.25">
      <c r="B256" s="13">
        <v>42554</v>
      </c>
      <c r="C256" s="9">
        <v>257.89999999999998</v>
      </c>
      <c r="D256" s="9">
        <v>27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  <c r="AD256" s="9">
        <v>0</v>
      </c>
      <c r="AE256" s="9">
        <v>1</v>
      </c>
      <c r="AF256" s="9">
        <v>0</v>
      </c>
      <c r="AG256" s="9">
        <v>0</v>
      </c>
      <c r="AH256" s="9">
        <v>0</v>
      </c>
      <c r="AI256" s="9">
        <v>0</v>
      </c>
      <c r="AJ256" s="9">
        <v>0</v>
      </c>
      <c r="AK256" s="9">
        <v>0</v>
      </c>
      <c r="AL256" s="9">
        <v>0</v>
      </c>
      <c r="AM256" s="9">
        <v>0</v>
      </c>
      <c r="AN256" s="9">
        <v>0</v>
      </c>
      <c r="AO256" s="9">
        <v>0</v>
      </c>
      <c r="AP256" s="9">
        <v>0</v>
      </c>
      <c r="AQ256" s="9">
        <v>0</v>
      </c>
      <c r="AR256" s="9">
        <v>0</v>
      </c>
      <c r="AS256" s="9">
        <v>0</v>
      </c>
      <c r="AT256" s="9">
        <v>0</v>
      </c>
      <c r="AU256" s="9">
        <v>0</v>
      </c>
      <c r="AV256" s="9">
        <v>0</v>
      </c>
      <c r="AW256" s="9">
        <v>0</v>
      </c>
      <c r="AX256" s="9">
        <v>0</v>
      </c>
      <c r="AY256" s="9">
        <v>0</v>
      </c>
      <c r="AZ256" s="9">
        <v>0</v>
      </c>
      <c r="BA256" s="9">
        <v>0</v>
      </c>
      <c r="BB256" s="9">
        <v>0</v>
      </c>
      <c r="BC256" s="9">
        <v>0</v>
      </c>
      <c r="BD256" s="9">
        <v>0</v>
      </c>
      <c r="BE256" s="9">
        <v>0</v>
      </c>
    </row>
    <row r="257" spans="2:57" x14ac:dyDescent="0.25">
      <c r="B257" s="13">
        <v>42561</v>
      </c>
      <c r="C257" s="9">
        <v>23.1</v>
      </c>
      <c r="D257" s="9">
        <v>28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0</v>
      </c>
      <c r="AC257" s="9">
        <v>0</v>
      </c>
      <c r="AD257" s="9">
        <v>0</v>
      </c>
      <c r="AE257" s="9">
        <v>0</v>
      </c>
      <c r="AF257" s="9">
        <v>1</v>
      </c>
      <c r="AG257" s="9">
        <v>0</v>
      </c>
      <c r="AH257" s="9">
        <v>0</v>
      </c>
      <c r="AI257" s="9">
        <v>0</v>
      </c>
      <c r="AJ257" s="9">
        <v>0</v>
      </c>
      <c r="AK257" s="9">
        <v>0</v>
      </c>
      <c r="AL257" s="9">
        <v>0</v>
      </c>
      <c r="AM257" s="9">
        <v>0</v>
      </c>
      <c r="AN257" s="9">
        <v>0</v>
      </c>
      <c r="AO257" s="9">
        <v>0</v>
      </c>
      <c r="AP257" s="9">
        <v>0</v>
      </c>
      <c r="AQ257" s="9">
        <v>0</v>
      </c>
      <c r="AR257" s="9">
        <v>0</v>
      </c>
      <c r="AS257" s="9">
        <v>0</v>
      </c>
      <c r="AT257" s="9">
        <v>0</v>
      </c>
      <c r="AU257" s="9">
        <v>0</v>
      </c>
      <c r="AV257" s="9">
        <v>0</v>
      </c>
      <c r="AW257" s="9">
        <v>0</v>
      </c>
      <c r="AX257" s="9">
        <v>0</v>
      </c>
      <c r="AY257" s="9">
        <v>0</v>
      </c>
      <c r="AZ257" s="9">
        <v>0</v>
      </c>
      <c r="BA257" s="9">
        <v>0</v>
      </c>
      <c r="BB257" s="9">
        <v>0</v>
      </c>
      <c r="BC257" s="9">
        <v>0</v>
      </c>
      <c r="BD257" s="9">
        <v>0</v>
      </c>
      <c r="BE257" s="9">
        <v>0</v>
      </c>
    </row>
    <row r="258" spans="2:57" x14ac:dyDescent="0.25">
      <c r="B258" s="13">
        <v>42568</v>
      </c>
      <c r="C258" s="9">
        <v>22.8</v>
      </c>
      <c r="D258" s="9">
        <v>29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>
        <v>1</v>
      </c>
      <c r="AH258" s="9">
        <v>0</v>
      </c>
      <c r="AI258" s="9">
        <v>0</v>
      </c>
      <c r="AJ258" s="9">
        <v>0</v>
      </c>
      <c r="AK258" s="9">
        <v>0</v>
      </c>
      <c r="AL258" s="9">
        <v>0</v>
      </c>
      <c r="AM258" s="9">
        <v>0</v>
      </c>
      <c r="AN258" s="9">
        <v>0</v>
      </c>
      <c r="AO258" s="9">
        <v>0</v>
      </c>
      <c r="AP258" s="9">
        <v>0</v>
      </c>
      <c r="AQ258" s="9">
        <v>0</v>
      </c>
      <c r="AR258" s="9">
        <v>0</v>
      </c>
      <c r="AS258" s="9">
        <v>0</v>
      </c>
      <c r="AT258" s="9">
        <v>0</v>
      </c>
      <c r="AU258" s="9">
        <v>0</v>
      </c>
      <c r="AV258" s="9">
        <v>0</v>
      </c>
      <c r="AW258" s="9">
        <v>0</v>
      </c>
      <c r="AX258" s="9">
        <v>0</v>
      </c>
      <c r="AY258" s="9">
        <v>0</v>
      </c>
      <c r="AZ258" s="9">
        <v>0</v>
      </c>
      <c r="BA258" s="9">
        <v>0</v>
      </c>
      <c r="BB258" s="9">
        <v>0</v>
      </c>
      <c r="BC258" s="9">
        <v>0</v>
      </c>
      <c r="BD258" s="9">
        <v>0</v>
      </c>
      <c r="BE258" s="9">
        <v>0</v>
      </c>
    </row>
    <row r="259" spans="2:57" x14ac:dyDescent="0.25">
      <c r="B259" s="13">
        <v>42575</v>
      </c>
      <c r="C259" s="9">
        <v>31.29</v>
      </c>
      <c r="D259" s="9">
        <v>30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>
        <v>0</v>
      </c>
      <c r="AH259" s="9">
        <v>1</v>
      </c>
      <c r="AI259" s="9">
        <v>0</v>
      </c>
      <c r="AJ259" s="9">
        <v>0</v>
      </c>
      <c r="AK259" s="9">
        <v>0</v>
      </c>
      <c r="AL259" s="9">
        <v>0</v>
      </c>
      <c r="AM259" s="9">
        <v>0</v>
      </c>
      <c r="AN259" s="9">
        <v>0</v>
      </c>
      <c r="AO259" s="9">
        <v>0</v>
      </c>
      <c r="AP259" s="9">
        <v>0</v>
      </c>
      <c r="AQ259" s="9">
        <v>0</v>
      </c>
      <c r="AR259" s="9">
        <v>0</v>
      </c>
      <c r="AS259" s="9">
        <v>0</v>
      </c>
      <c r="AT259" s="9">
        <v>0</v>
      </c>
      <c r="AU259" s="9">
        <v>0</v>
      </c>
      <c r="AV259" s="9">
        <v>0</v>
      </c>
      <c r="AW259" s="9">
        <v>0</v>
      </c>
      <c r="AX259" s="9">
        <v>0</v>
      </c>
      <c r="AY259" s="9">
        <v>0</v>
      </c>
      <c r="AZ259" s="9">
        <v>0</v>
      </c>
      <c r="BA259" s="9">
        <v>0</v>
      </c>
      <c r="BB259" s="9">
        <v>0</v>
      </c>
      <c r="BC259" s="9">
        <v>0</v>
      </c>
      <c r="BD259" s="9">
        <v>0</v>
      </c>
      <c r="BE259" s="9">
        <v>0</v>
      </c>
    </row>
    <row r="260" spans="2:57" x14ac:dyDescent="0.25">
      <c r="B260" s="13">
        <v>42582</v>
      </c>
      <c r="C260" s="9">
        <v>24.89</v>
      </c>
      <c r="D260" s="9">
        <v>31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>
        <v>0</v>
      </c>
      <c r="AH260" s="9">
        <v>0</v>
      </c>
      <c r="AI260" s="9">
        <v>1</v>
      </c>
      <c r="AJ260" s="9">
        <v>0</v>
      </c>
      <c r="AK260" s="9">
        <v>0</v>
      </c>
      <c r="AL260" s="9">
        <v>0</v>
      </c>
      <c r="AM260" s="9">
        <v>0</v>
      </c>
      <c r="AN260" s="9">
        <v>0</v>
      </c>
      <c r="AO260" s="9">
        <v>0</v>
      </c>
      <c r="AP260" s="9">
        <v>0</v>
      </c>
      <c r="AQ260" s="9">
        <v>0</v>
      </c>
      <c r="AR260" s="9">
        <v>0</v>
      </c>
      <c r="AS260" s="9">
        <v>0</v>
      </c>
      <c r="AT260" s="9">
        <v>0</v>
      </c>
      <c r="AU260" s="9">
        <v>0</v>
      </c>
      <c r="AV260" s="9">
        <v>0</v>
      </c>
      <c r="AW260" s="9">
        <v>0</v>
      </c>
      <c r="AX260" s="9">
        <v>0</v>
      </c>
      <c r="AY260" s="9">
        <v>0</v>
      </c>
      <c r="AZ260" s="9">
        <v>0</v>
      </c>
      <c r="BA260" s="9">
        <v>0</v>
      </c>
      <c r="BB260" s="9">
        <v>0</v>
      </c>
      <c r="BC260" s="9">
        <v>0</v>
      </c>
      <c r="BD260" s="9">
        <v>0</v>
      </c>
      <c r="BE260" s="9">
        <v>0</v>
      </c>
    </row>
    <row r="261" spans="2:57" x14ac:dyDescent="0.25">
      <c r="B261" s="13">
        <v>42589</v>
      </c>
      <c r="C261" s="9">
        <v>15.95</v>
      </c>
      <c r="D261" s="9">
        <v>32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>
        <v>0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>
        <v>0</v>
      </c>
      <c r="AH261" s="9">
        <v>0</v>
      </c>
      <c r="AI261" s="9">
        <v>0</v>
      </c>
      <c r="AJ261" s="9">
        <v>1</v>
      </c>
      <c r="AK261" s="9">
        <v>0</v>
      </c>
      <c r="AL261" s="9">
        <v>0</v>
      </c>
      <c r="AM261" s="9">
        <v>0</v>
      </c>
      <c r="AN261" s="9">
        <v>0</v>
      </c>
      <c r="AO261" s="9">
        <v>0</v>
      </c>
      <c r="AP261" s="9">
        <v>0</v>
      </c>
      <c r="AQ261" s="9">
        <v>0</v>
      </c>
      <c r="AR261" s="9">
        <v>0</v>
      </c>
      <c r="AS261" s="9">
        <v>0</v>
      </c>
      <c r="AT261" s="9">
        <v>0</v>
      </c>
      <c r="AU261" s="9">
        <v>0</v>
      </c>
      <c r="AV261" s="9">
        <v>0</v>
      </c>
      <c r="AW261" s="9">
        <v>0</v>
      </c>
      <c r="AX261" s="9">
        <v>0</v>
      </c>
      <c r="AY261" s="9">
        <v>0</v>
      </c>
      <c r="AZ261" s="9">
        <v>0</v>
      </c>
      <c r="BA261" s="9">
        <v>0</v>
      </c>
      <c r="BB261" s="9">
        <v>0</v>
      </c>
      <c r="BC261" s="9">
        <v>0</v>
      </c>
      <c r="BD261" s="9">
        <v>0</v>
      </c>
      <c r="BE261" s="9">
        <v>0</v>
      </c>
    </row>
    <row r="262" spans="2:57" x14ac:dyDescent="0.25">
      <c r="B262" s="13">
        <v>42596</v>
      </c>
      <c r="C262" s="9">
        <v>84.05</v>
      </c>
      <c r="D262" s="9">
        <v>33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>
        <v>0</v>
      </c>
      <c r="AH262" s="9">
        <v>0</v>
      </c>
      <c r="AI262" s="9">
        <v>0</v>
      </c>
      <c r="AJ262" s="9">
        <v>0</v>
      </c>
      <c r="AK262" s="9">
        <v>1</v>
      </c>
      <c r="AL262" s="9">
        <v>0</v>
      </c>
      <c r="AM262" s="9">
        <v>0</v>
      </c>
      <c r="AN262" s="9">
        <v>0</v>
      </c>
      <c r="AO262" s="9">
        <v>0</v>
      </c>
      <c r="AP262" s="9">
        <v>0</v>
      </c>
      <c r="AQ262" s="9">
        <v>0</v>
      </c>
      <c r="AR262" s="9">
        <v>0</v>
      </c>
      <c r="AS262" s="9">
        <v>0</v>
      </c>
      <c r="AT262" s="9">
        <v>0</v>
      </c>
      <c r="AU262" s="9">
        <v>0</v>
      </c>
      <c r="AV262" s="9">
        <v>0</v>
      </c>
      <c r="AW262" s="9">
        <v>0</v>
      </c>
      <c r="AX262" s="9">
        <v>0</v>
      </c>
      <c r="AY262" s="9">
        <v>0</v>
      </c>
      <c r="AZ262" s="9">
        <v>0</v>
      </c>
      <c r="BA262" s="9">
        <v>0</v>
      </c>
      <c r="BB262" s="9">
        <v>0</v>
      </c>
      <c r="BC262" s="9">
        <v>0</v>
      </c>
      <c r="BD262" s="9">
        <v>0</v>
      </c>
      <c r="BE262" s="9">
        <v>0</v>
      </c>
    </row>
    <row r="263" spans="2:57" x14ac:dyDescent="0.25">
      <c r="B263" s="13">
        <v>42603</v>
      </c>
      <c r="C263" s="9">
        <v>26.14</v>
      </c>
      <c r="D263" s="9">
        <v>34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>
        <v>0</v>
      </c>
      <c r="AH263" s="9">
        <v>0</v>
      </c>
      <c r="AI263" s="9">
        <v>0</v>
      </c>
      <c r="AJ263" s="9">
        <v>0</v>
      </c>
      <c r="AK263" s="9">
        <v>0</v>
      </c>
      <c r="AL263" s="9">
        <v>1</v>
      </c>
      <c r="AM263" s="9">
        <v>0</v>
      </c>
      <c r="AN263" s="9">
        <v>0</v>
      </c>
      <c r="AO263" s="9">
        <v>0</v>
      </c>
      <c r="AP263" s="9">
        <v>0</v>
      </c>
      <c r="AQ263" s="9">
        <v>0</v>
      </c>
      <c r="AR263" s="9">
        <v>0</v>
      </c>
      <c r="AS263" s="9">
        <v>0</v>
      </c>
      <c r="AT263" s="9">
        <v>0</v>
      </c>
      <c r="AU263" s="9">
        <v>0</v>
      </c>
      <c r="AV263" s="9">
        <v>0</v>
      </c>
      <c r="AW263" s="9">
        <v>0</v>
      </c>
      <c r="AX263" s="9">
        <v>0</v>
      </c>
      <c r="AY263" s="9">
        <v>0</v>
      </c>
      <c r="AZ263" s="9">
        <v>0</v>
      </c>
      <c r="BA263" s="9">
        <v>0</v>
      </c>
      <c r="BB263" s="9">
        <v>0</v>
      </c>
      <c r="BC263" s="9">
        <v>0</v>
      </c>
      <c r="BD263" s="9">
        <v>0</v>
      </c>
      <c r="BE263" s="9">
        <v>0</v>
      </c>
    </row>
    <row r="264" spans="2:57" x14ac:dyDescent="0.25">
      <c r="B264" s="13">
        <v>42610</v>
      </c>
      <c r="C264" s="9">
        <v>16.21</v>
      </c>
      <c r="D264" s="9">
        <v>35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>
        <v>0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>
        <v>0</v>
      </c>
      <c r="AH264" s="9">
        <v>0</v>
      </c>
      <c r="AI264" s="9">
        <v>0</v>
      </c>
      <c r="AJ264" s="9">
        <v>0</v>
      </c>
      <c r="AK264" s="9">
        <v>0</v>
      </c>
      <c r="AL264" s="9">
        <v>0</v>
      </c>
      <c r="AM264" s="9">
        <v>1</v>
      </c>
      <c r="AN264" s="9">
        <v>0</v>
      </c>
      <c r="AO264" s="9">
        <v>0</v>
      </c>
      <c r="AP264" s="9">
        <v>0</v>
      </c>
      <c r="AQ264" s="9">
        <v>0</v>
      </c>
      <c r="AR264" s="9">
        <v>0</v>
      </c>
      <c r="AS264" s="9">
        <v>0</v>
      </c>
      <c r="AT264" s="9">
        <v>0</v>
      </c>
      <c r="AU264" s="9">
        <v>0</v>
      </c>
      <c r="AV264" s="9">
        <v>0</v>
      </c>
      <c r="AW264" s="9">
        <v>0</v>
      </c>
      <c r="AX264" s="9">
        <v>0</v>
      </c>
      <c r="AY264" s="9">
        <v>0</v>
      </c>
      <c r="AZ264" s="9">
        <v>0</v>
      </c>
      <c r="BA264" s="9">
        <v>0</v>
      </c>
      <c r="BB264" s="9">
        <v>0</v>
      </c>
      <c r="BC264" s="9">
        <v>0</v>
      </c>
      <c r="BD264" s="9">
        <v>0</v>
      </c>
      <c r="BE264" s="9">
        <v>0</v>
      </c>
    </row>
    <row r="265" spans="2:57" x14ac:dyDescent="0.25">
      <c r="B265" s="13">
        <v>42617</v>
      </c>
      <c r="C265" s="9">
        <v>24.63</v>
      </c>
      <c r="D265" s="9">
        <v>36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>
        <v>0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>
        <v>0</v>
      </c>
      <c r="AH265" s="9">
        <v>0</v>
      </c>
      <c r="AI265" s="9">
        <v>0</v>
      </c>
      <c r="AJ265" s="9">
        <v>0</v>
      </c>
      <c r="AK265" s="9">
        <v>0</v>
      </c>
      <c r="AL265" s="9">
        <v>0</v>
      </c>
      <c r="AM265" s="9">
        <v>0</v>
      </c>
      <c r="AN265" s="9">
        <v>1</v>
      </c>
      <c r="AO265" s="9">
        <v>0</v>
      </c>
      <c r="AP265" s="9">
        <v>0</v>
      </c>
      <c r="AQ265" s="9">
        <v>0</v>
      </c>
      <c r="AR265" s="9">
        <v>0</v>
      </c>
      <c r="AS265" s="9">
        <v>0</v>
      </c>
      <c r="AT265" s="9">
        <v>0</v>
      </c>
      <c r="AU265" s="9">
        <v>0</v>
      </c>
      <c r="AV265" s="9">
        <v>0</v>
      </c>
      <c r="AW265" s="9">
        <v>0</v>
      </c>
      <c r="AX265" s="9">
        <v>0</v>
      </c>
      <c r="AY265" s="9">
        <v>0</v>
      </c>
      <c r="AZ265" s="9">
        <v>0</v>
      </c>
      <c r="BA265" s="9">
        <v>0</v>
      </c>
      <c r="BB265" s="9">
        <v>0</v>
      </c>
      <c r="BC265" s="9">
        <v>0</v>
      </c>
      <c r="BD265" s="9">
        <v>0</v>
      </c>
      <c r="BE265" s="9">
        <v>0</v>
      </c>
    </row>
    <row r="266" spans="2:57" x14ac:dyDescent="0.25">
      <c r="B266" s="13">
        <v>42624</v>
      </c>
      <c r="C266" s="9">
        <v>23.48</v>
      </c>
      <c r="D266" s="9">
        <v>37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>
        <v>0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>
        <v>0</v>
      </c>
      <c r="AH266" s="9">
        <v>0</v>
      </c>
      <c r="AI266" s="9">
        <v>0</v>
      </c>
      <c r="AJ266" s="9">
        <v>0</v>
      </c>
      <c r="AK266" s="9">
        <v>0</v>
      </c>
      <c r="AL266" s="9">
        <v>0</v>
      </c>
      <c r="AM266" s="9">
        <v>0</v>
      </c>
      <c r="AN266" s="9">
        <v>0</v>
      </c>
      <c r="AO266" s="9">
        <v>1</v>
      </c>
      <c r="AP266" s="9">
        <v>0</v>
      </c>
      <c r="AQ266" s="9">
        <v>0</v>
      </c>
      <c r="AR266" s="9">
        <v>0</v>
      </c>
      <c r="AS266" s="9">
        <v>0</v>
      </c>
      <c r="AT266" s="9">
        <v>0</v>
      </c>
      <c r="AU266" s="9">
        <v>0</v>
      </c>
      <c r="AV266" s="9">
        <v>0</v>
      </c>
      <c r="AW266" s="9">
        <v>0</v>
      </c>
      <c r="AX266" s="9">
        <v>0</v>
      </c>
      <c r="AY266" s="9">
        <v>0</v>
      </c>
      <c r="AZ266" s="9">
        <v>0</v>
      </c>
      <c r="BA266" s="9">
        <v>0</v>
      </c>
      <c r="BB266" s="9">
        <v>0</v>
      </c>
      <c r="BC266" s="9">
        <v>0</v>
      </c>
      <c r="BD266" s="9">
        <v>0</v>
      </c>
      <c r="BE266" s="9">
        <v>0</v>
      </c>
    </row>
    <row r="267" spans="2:57" x14ac:dyDescent="0.25">
      <c r="B267" s="13">
        <v>42631</v>
      </c>
      <c r="C267" s="9">
        <v>16.760000000000002</v>
      </c>
      <c r="D267" s="9">
        <v>38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>
        <v>0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>
        <v>0</v>
      </c>
      <c r="AH267" s="9">
        <v>0</v>
      </c>
      <c r="AI267" s="9">
        <v>0</v>
      </c>
      <c r="AJ267" s="9">
        <v>0</v>
      </c>
      <c r="AK267" s="9">
        <v>0</v>
      </c>
      <c r="AL267" s="9">
        <v>0</v>
      </c>
      <c r="AM267" s="9">
        <v>0</v>
      </c>
      <c r="AN267" s="9">
        <v>0</v>
      </c>
      <c r="AO267" s="9">
        <v>0</v>
      </c>
      <c r="AP267" s="9">
        <v>1</v>
      </c>
      <c r="AQ267" s="9">
        <v>0</v>
      </c>
      <c r="AR267" s="9">
        <v>0</v>
      </c>
      <c r="AS267" s="9">
        <v>0</v>
      </c>
      <c r="AT267" s="9">
        <v>0</v>
      </c>
      <c r="AU267" s="9">
        <v>0</v>
      </c>
      <c r="AV267" s="9">
        <v>0</v>
      </c>
      <c r="AW267" s="9">
        <v>0</v>
      </c>
      <c r="AX267" s="9">
        <v>0</v>
      </c>
      <c r="AY267" s="9">
        <v>0</v>
      </c>
      <c r="AZ267" s="9">
        <v>0</v>
      </c>
      <c r="BA267" s="9">
        <v>0</v>
      </c>
      <c r="BB267" s="9">
        <v>0</v>
      </c>
      <c r="BC267" s="9">
        <v>0</v>
      </c>
      <c r="BD267" s="9">
        <v>0</v>
      </c>
      <c r="BE267" s="9">
        <v>0</v>
      </c>
    </row>
    <row r="268" spans="2:57" x14ac:dyDescent="0.25">
      <c r="B268" s="13">
        <v>42638</v>
      </c>
      <c r="C268" s="9">
        <v>30.69</v>
      </c>
      <c r="D268" s="9">
        <v>39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>
        <v>0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>
        <v>0</v>
      </c>
      <c r="AH268" s="9">
        <v>0</v>
      </c>
      <c r="AI268" s="9">
        <v>0</v>
      </c>
      <c r="AJ268" s="9">
        <v>0</v>
      </c>
      <c r="AK268" s="9">
        <v>0</v>
      </c>
      <c r="AL268" s="9">
        <v>0</v>
      </c>
      <c r="AM268" s="9">
        <v>0</v>
      </c>
      <c r="AN268" s="9">
        <v>0</v>
      </c>
      <c r="AO268" s="9">
        <v>0</v>
      </c>
      <c r="AP268" s="9">
        <v>0</v>
      </c>
      <c r="AQ268" s="9">
        <v>1</v>
      </c>
      <c r="AR268" s="9">
        <v>0</v>
      </c>
      <c r="AS268" s="9">
        <v>0</v>
      </c>
      <c r="AT268" s="9">
        <v>0</v>
      </c>
      <c r="AU268" s="9">
        <v>0</v>
      </c>
      <c r="AV268" s="9">
        <v>0</v>
      </c>
      <c r="AW268" s="9">
        <v>0</v>
      </c>
      <c r="AX268" s="9">
        <v>0</v>
      </c>
      <c r="AY268" s="9">
        <v>0</v>
      </c>
      <c r="AZ268" s="9">
        <v>0</v>
      </c>
      <c r="BA268" s="9">
        <v>0</v>
      </c>
      <c r="BB268" s="9">
        <v>0</v>
      </c>
      <c r="BC268" s="9">
        <v>0</v>
      </c>
      <c r="BD268" s="9">
        <v>0</v>
      </c>
      <c r="BE268" s="9">
        <v>0</v>
      </c>
    </row>
    <row r="269" spans="2:57" x14ac:dyDescent="0.25">
      <c r="B269" s="13">
        <v>42645</v>
      </c>
      <c r="C269" s="9">
        <v>30.89</v>
      </c>
      <c r="D269" s="9">
        <v>40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>
        <v>0</v>
      </c>
      <c r="AH269" s="9">
        <v>0</v>
      </c>
      <c r="AI269" s="9">
        <v>0</v>
      </c>
      <c r="AJ269" s="9">
        <v>0</v>
      </c>
      <c r="AK269" s="9">
        <v>0</v>
      </c>
      <c r="AL269" s="9">
        <v>0</v>
      </c>
      <c r="AM269" s="9">
        <v>0</v>
      </c>
      <c r="AN269" s="9">
        <v>0</v>
      </c>
      <c r="AO269" s="9">
        <v>0</v>
      </c>
      <c r="AP269" s="9">
        <v>0</v>
      </c>
      <c r="AQ269" s="9">
        <v>0</v>
      </c>
      <c r="AR269" s="9">
        <v>1</v>
      </c>
      <c r="AS269" s="9">
        <v>0</v>
      </c>
      <c r="AT269" s="9">
        <v>0</v>
      </c>
      <c r="AU269" s="9">
        <v>0</v>
      </c>
      <c r="AV269" s="9">
        <v>0</v>
      </c>
      <c r="AW269" s="9">
        <v>0</v>
      </c>
      <c r="AX269" s="9">
        <v>0</v>
      </c>
      <c r="AY269" s="9">
        <v>0</v>
      </c>
      <c r="AZ269" s="9">
        <v>0</v>
      </c>
      <c r="BA269" s="9">
        <v>0</v>
      </c>
      <c r="BB269" s="9">
        <v>0</v>
      </c>
      <c r="BC269" s="9">
        <v>0</v>
      </c>
      <c r="BD269" s="9">
        <v>0</v>
      </c>
      <c r="BE269" s="9">
        <v>0</v>
      </c>
    </row>
    <row r="270" spans="2:57" x14ac:dyDescent="0.25">
      <c r="B270" s="13">
        <v>42652</v>
      </c>
      <c r="C270" s="9">
        <v>57.61</v>
      </c>
      <c r="D270" s="9">
        <v>41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>
        <v>0</v>
      </c>
      <c r="AH270" s="9">
        <v>0</v>
      </c>
      <c r="AI270" s="9">
        <v>0</v>
      </c>
      <c r="AJ270" s="9">
        <v>0</v>
      </c>
      <c r="AK270" s="9">
        <v>0</v>
      </c>
      <c r="AL270" s="9">
        <v>0</v>
      </c>
      <c r="AM270" s="9">
        <v>0</v>
      </c>
      <c r="AN270" s="9">
        <v>0</v>
      </c>
      <c r="AO270" s="9">
        <v>0</v>
      </c>
      <c r="AP270" s="9">
        <v>0</v>
      </c>
      <c r="AQ270" s="9">
        <v>0</v>
      </c>
      <c r="AR270" s="9">
        <v>0</v>
      </c>
      <c r="AS270" s="9">
        <v>1</v>
      </c>
      <c r="AT270" s="9">
        <v>0</v>
      </c>
      <c r="AU270" s="9">
        <v>0</v>
      </c>
      <c r="AV270" s="9">
        <v>0</v>
      </c>
      <c r="AW270" s="9">
        <v>0</v>
      </c>
      <c r="AX270" s="9">
        <v>0</v>
      </c>
      <c r="AY270" s="9">
        <v>0</v>
      </c>
      <c r="AZ270" s="9">
        <v>0</v>
      </c>
      <c r="BA270" s="9">
        <v>0</v>
      </c>
      <c r="BB270" s="9">
        <v>0</v>
      </c>
      <c r="BC270" s="9">
        <v>0</v>
      </c>
      <c r="BD270" s="9">
        <v>0</v>
      </c>
      <c r="BE270" s="9">
        <v>0</v>
      </c>
    </row>
    <row r="271" spans="2:57" x14ac:dyDescent="0.25">
      <c r="B271" s="13">
        <v>42659</v>
      </c>
      <c r="C271" s="9">
        <v>72.83</v>
      </c>
      <c r="D271" s="9">
        <v>42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>
        <v>0</v>
      </c>
      <c r="AH271" s="9">
        <v>0</v>
      </c>
      <c r="AI271" s="9">
        <v>0</v>
      </c>
      <c r="AJ271" s="9">
        <v>0</v>
      </c>
      <c r="AK271" s="9">
        <v>0</v>
      </c>
      <c r="AL271" s="9">
        <v>0</v>
      </c>
      <c r="AM271" s="9">
        <v>0</v>
      </c>
      <c r="AN271" s="9">
        <v>0</v>
      </c>
      <c r="AO271" s="9">
        <v>0</v>
      </c>
      <c r="AP271" s="9">
        <v>0</v>
      </c>
      <c r="AQ271" s="9">
        <v>0</v>
      </c>
      <c r="AR271" s="9">
        <v>0</v>
      </c>
      <c r="AS271" s="9">
        <v>0</v>
      </c>
      <c r="AT271" s="9">
        <v>1</v>
      </c>
      <c r="AU271" s="9">
        <v>0</v>
      </c>
      <c r="AV271" s="9">
        <v>0</v>
      </c>
      <c r="AW271" s="9">
        <v>0</v>
      </c>
      <c r="AX271" s="9">
        <v>0</v>
      </c>
      <c r="AY271" s="9">
        <v>0</v>
      </c>
      <c r="AZ271" s="9">
        <v>0</v>
      </c>
      <c r="BA271" s="9">
        <v>0</v>
      </c>
      <c r="BB271" s="9">
        <v>0</v>
      </c>
      <c r="BC271" s="9">
        <v>0</v>
      </c>
      <c r="BD271" s="9">
        <v>0</v>
      </c>
      <c r="BE271" s="9">
        <v>0</v>
      </c>
    </row>
    <row r="272" spans="2:57" x14ac:dyDescent="0.25">
      <c r="B272" s="13">
        <v>42666</v>
      </c>
      <c r="C272" s="9">
        <v>89</v>
      </c>
      <c r="D272" s="9">
        <v>43</v>
      </c>
      <c r="E272" s="9">
        <v>0</v>
      </c>
      <c r="F272" s="9">
        <v>0</v>
      </c>
      <c r="G272" s="9">
        <v>0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>
        <v>0</v>
      </c>
      <c r="AH272" s="9">
        <v>0</v>
      </c>
      <c r="AI272" s="9">
        <v>0</v>
      </c>
      <c r="AJ272" s="9">
        <v>0</v>
      </c>
      <c r="AK272" s="9">
        <v>0</v>
      </c>
      <c r="AL272" s="9">
        <v>0</v>
      </c>
      <c r="AM272" s="9">
        <v>0</v>
      </c>
      <c r="AN272" s="9">
        <v>0</v>
      </c>
      <c r="AO272" s="9">
        <v>0</v>
      </c>
      <c r="AP272" s="9">
        <v>0</v>
      </c>
      <c r="AQ272" s="9">
        <v>0</v>
      </c>
      <c r="AR272" s="9">
        <v>0</v>
      </c>
      <c r="AS272" s="9">
        <v>0</v>
      </c>
      <c r="AT272" s="9">
        <v>0</v>
      </c>
      <c r="AU272" s="9">
        <v>1</v>
      </c>
      <c r="AV272" s="9">
        <v>0</v>
      </c>
      <c r="AW272" s="9">
        <v>0</v>
      </c>
      <c r="AX272" s="9">
        <v>0</v>
      </c>
      <c r="AY272" s="9">
        <v>0</v>
      </c>
      <c r="AZ272" s="9">
        <v>0</v>
      </c>
      <c r="BA272" s="9">
        <v>0</v>
      </c>
      <c r="BB272" s="9">
        <v>0</v>
      </c>
      <c r="BC272" s="9">
        <v>0</v>
      </c>
      <c r="BD272" s="9">
        <v>0</v>
      </c>
      <c r="BE272" s="9">
        <v>0</v>
      </c>
    </row>
    <row r="273" spans="2:57" x14ac:dyDescent="0.25">
      <c r="B273" s="13">
        <v>42673</v>
      </c>
      <c r="C273" s="9">
        <v>139.41</v>
      </c>
      <c r="D273" s="9">
        <v>44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>
        <v>0</v>
      </c>
      <c r="AH273" s="9">
        <v>0</v>
      </c>
      <c r="AI273" s="9">
        <v>0</v>
      </c>
      <c r="AJ273" s="9">
        <v>0</v>
      </c>
      <c r="AK273" s="9">
        <v>0</v>
      </c>
      <c r="AL273" s="9">
        <v>0</v>
      </c>
      <c r="AM273" s="9">
        <v>0</v>
      </c>
      <c r="AN273" s="9">
        <v>0</v>
      </c>
      <c r="AO273" s="9">
        <v>0</v>
      </c>
      <c r="AP273" s="9">
        <v>0</v>
      </c>
      <c r="AQ273" s="9">
        <v>0</v>
      </c>
      <c r="AR273" s="9">
        <v>0</v>
      </c>
      <c r="AS273" s="9">
        <v>0</v>
      </c>
      <c r="AT273" s="9">
        <v>0</v>
      </c>
      <c r="AU273" s="9">
        <v>0</v>
      </c>
      <c r="AV273" s="9">
        <v>1</v>
      </c>
      <c r="AW273" s="9">
        <v>0</v>
      </c>
      <c r="AX273" s="9">
        <v>0</v>
      </c>
      <c r="AY273" s="9">
        <v>0</v>
      </c>
      <c r="AZ273" s="9">
        <v>0</v>
      </c>
      <c r="BA273" s="9">
        <v>0</v>
      </c>
      <c r="BB273" s="9">
        <v>0</v>
      </c>
      <c r="BC273" s="9">
        <v>0</v>
      </c>
      <c r="BD273" s="9">
        <v>0</v>
      </c>
      <c r="BE273" s="9">
        <v>0</v>
      </c>
    </row>
    <row r="274" spans="2:57" x14ac:dyDescent="0.25">
      <c r="B274" s="13">
        <v>42680</v>
      </c>
      <c r="C274" s="9">
        <v>53.78</v>
      </c>
      <c r="D274" s="9">
        <v>45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>
        <v>0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>
        <v>0</v>
      </c>
      <c r="AH274" s="9">
        <v>0</v>
      </c>
      <c r="AI274" s="9">
        <v>0</v>
      </c>
      <c r="AJ274" s="9">
        <v>0</v>
      </c>
      <c r="AK274" s="9">
        <v>0</v>
      </c>
      <c r="AL274" s="9">
        <v>0</v>
      </c>
      <c r="AM274" s="9">
        <v>0</v>
      </c>
      <c r="AN274" s="9">
        <v>0</v>
      </c>
      <c r="AO274" s="9">
        <v>0</v>
      </c>
      <c r="AP274" s="9">
        <v>0</v>
      </c>
      <c r="AQ274" s="9">
        <v>0</v>
      </c>
      <c r="AR274" s="9">
        <v>0</v>
      </c>
      <c r="AS274" s="9">
        <v>0</v>
      </c>
      <c r="AT274" s="9">
        <v>0</v>
      </c>
      <c r="AU274" s="9">
        <v>0</v>
      </c>
      <c r="AV274" s="9">
        <v>0</v>
      </c>
      <c r="AW274" s="9">
        <v>1</v>
      </c>
      <c r="AX274" s="9">
        <v>0</v>
      </c>
      <c r="AY274" s="9">
        <v>0</v>
      </c>
      <c r="AZ274" s="9">
        <v>0</v>
      </c>
      <c r="BA274" s="9">
        <v>0</v>
      </c>
      <c r="BB274" s="9">
        <v>0</v>
      </c>
      <c r="BC274" s="9">
        <v>0</v>
      </c>
      <c r="BD274" s="9">
        <v>0</v>
      </c>
      <c r="BE274" s="9">
        <v>0</v>
      </c>
    </row>
    <row r="275" spans="2:57" x14ac:dyDescent="0.25">
      <c r="B275" s="13">
        <v>42687</v>
      </c>
      <c r="C275" s="9">
        <v>71.52</v>
      </c>
      <c r="D275" s="9">
        <v>46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>
        <v>0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>
        <v>0</v>
      </c>
      <c r="AH275" s="9">
        <v>0</v>
      </c>
      <c r="AI275" s="9">
        <v>0</v>
      </c>
      <c r="AJ275" s="9">
        <v>0</v>
      </c>
      <c r="AK275" s="9">
        <v>0</v>
      </c>
      <c r="AL275" s="9">
        <v>0</v>
      </c>
      <c r="AM275" s="9">
        <v>0</v>
      </c>
      <c r="AN275" s="9">
        <v>0</v>
      </c>
      <c r="AO275" s="9">
        <v>0</v>
      </c>
      <c r="AP275" s="9">
        <v>0</v>
      </c>
      <c r="AQ275" s="9">
        <v>0</v>
      </c>
      <c r="AR275" s="9">
        <v>0</v>
      </c>
      <c r="AS275" s="9">
        <v>0</v>
      </c>
      <c r="AT275" s="9">
        <v>0</v>
      </c>
      <c r="AU275" s="9">
        <v>0</v>
      </c>
      <c r="AV275" s="9">
        <v>0</v>
      </c>
      <c r="AW275" s="9">
        <v>0</v>
      </c>
      <c r="AX275" s="9">
        <v>1</v>
      </c>
      <c r="AY275" s="9">
        <v>0</v>
      </c>
      <c r="AZ275" s="9">
        <v>0</v>
      </c>
      <c r="BA275" s="9">
        <v>0</v>
      </c>
      <c r="BB275" s="9">
        <v>0</v>
      </c>
      <c r="BC275" s="9">
        <v>0</v>
      </c>
      <c r="BD275" s="9">
        <v>0</v>
      </c>
      <c r="BE275" s="9">
        <v>0</v>
      </c>
    </row>
    <row r="276" spans="2:57" x14ac:dyDescent="0.25">
      <c r="B276" s="13">
        <v>42694</v>
      </c>
      <c r="C276" s="9">
        <v>30.48</v>
      </c>
      <c r="D276" s="9">
        <v>47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>
        <v>0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>
        <v>0</v>
      </c>
      <c r="AH276" s="9">
        <v>0</v>
      </c>
      <c r="AI276" s="9">
        <v>0</v>
      </c>
      <c r="AJ276" s="9">
        <v>0</v>
      </c>
      <c r="AK276" s="9">
        <v>0</v>
      </c>
      <c r="AL276" s="9">
        <v>0</v>
      </c>
      <c r="AM276" s="9">
        <v>0</v>
      </c>
      <c r="AN276" s="9">
        <v>0</v>
      </c>
      <c r="AO276" s="9">
        <v>0</v>
      </c>
      <c r="AP276" s="9">
        <v>0</v>
      </c>
      <c r="AQ276" s="9">
        <v>0</v>
      </c>
      <c r="AR276" s="9">
        <v>0</v>
      </c>
      <c r="AS276" s="9">
        <v>0</v>
      </c>
      <c r="AT276" s="9">
        <v>0</v>
      </c>
      <c r="AU276" s="9">
        <v>0</v>
      </c>
      <c r="AV276" s="9">
        <v>0</v>
      </c>
      <c r="AW276" s="9">
        <v>0</v>
      </c>
      <c r="AX276" s="9">
        <v>0</v>
      </c>
      <c r="AY276" s="9">
        <v>1</v>
      </c>
      <c r="AZ276" s="9">
        <v>0</v>
      </c>
      <c r="BA276" s="9">
        <v>0</v>
      </c>
      <c r="BB276" s="9">
        <v>0</v>
      </c>
      <c r="BC276" s="9">
        <v>0</v>
      </c>
      <c r="BD276" s="9">
        <v>0</v>
      </c>
      <c r="BE276" s="9">
        <v>0</v>
      </c>
    </row>
    <row r="277" spans="2:57" x14ac:dyDescent="0.25">
      <c r="B277" s="13">
        <v>42701</v>
      </c>
      <c r="C277" s="9">
        <v>65.790000000000006</v>
      </c>
      <c r="D277" s="9">
        <v>48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>
        <v>0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>
        <v>0</v>
      </c>
      <c r="AH277" s="9">
        <v>0</v>
      </c>
      <c r="AI277" s="9">
        <v>0</v>
      </c>
      <c r="AJ277" s="9">
        <v>0</v>
      </c>
      <c r="AK277" s="9">
        <v>0</v>
      </c>
      <c r="AL277" s="9">
        <v>0</v>
      </c>
      <c r="AM277" s="9">
        <v>0</v>
      </c>
      <c r="AN277" s="9">
        <v>0</v>
      </c>
      <c r="AO277" s="9">
        <v>0</v>
      </c>
      <c r="AP277" s="9">
        <v>0</v>
      </c>
      <c r="AQ277" s="9">
        <v>0</v>
      </c>
      <c r="AR277" s="9">
        <v>0</v>
      </c>
      <c r="AS277" s="9">
        <v>0</v>
      </c>
      <c r="AT277" s="9">
        <v>0</v>
      </c>
      <c r="AU277" s="9">
        <v>0</v>
      </c>
      <c r="AV277" s="9">
        <v>0</v>
      </c>
      <c r="AW277" s="9">
        <v>0</v>
      </c>
      <c r="AX277" s="9">
        <v>0</v>
      </c>
      <c r="AY277" s="9">
        <v>0</v>
      </c>
      <c r="AZ277" s="9">
        <v>1</v>
      </c>
      <c r="BA277" s="9">
        <v>0</v>
      </c>
      <c r="BB277" s="9">
        <v>0</v>
      </c>
      <c r="BC277" s="9">
        <v>0</v>
      </c>
      <c r="BD277" s="9">
        <v>0</v>
      </c>
      <c r="BE277" s="9">
        <v>0</v>
      </c>
    </row>
    <row r="278" spans="2:57" x14ac:dyDescent="0.25">
      <c r="B278" s="13">
        <v>42708</v>
      </c>
      <c r="C278" s="9">
        <v>47.4</v>
      </c>
      <c r="D278" s="9">
        <v>49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>
        <v>0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>
        <v>0</v>
      </c>
      <c r="AH278" s="9">
        <v>0</v>
      </c>
      <c r="AI278" s="9">
        <v>0</v>
      </c>
      <c r="AJ278" s="9">
        <v>0</v>
      </c>
      <c r="AK278" s="9">
        <v>0</v>
      </c>
      <c r="AL278" s="9">
        <v>0</v>
      </c>
      <c r="AM278" s="9">
        <v>0</v>
      </c>
      <c r="AN278" s="9">
        <v>0</v>
      </c>
      <c r="AO278" s="9">
        <v>0</v>
      </c>
      <c r="AP278" s="9">
        <v>0</v>
      </c>
      <c r="AQ278" s="9">
        <v>0</v>
      </c>
      <c r="AR278" s="9">
        <v>0</v>
      </c>
      <c r="AS278" s="9">
        <v>0</v>
      </c>
      <c r="AT278" s="9">
        <v>0</v>
      </c>
      <c r="AU278" s="9">
        <v>0</v>
      </c>
      <c r="AV278" s="9">
        <v>0</v>
      </c>
      <c r="AW278" s="9">
        <v>0</v>
      </c>
      <c r="AX278" s="9">
        <v>0</v>
      </c>
      <c r="AY278" s="9">
        <v>0</v>
      </c>
      <c r="AZ278" s="9">
        <v>0</v>
      </c>
      <c r="BA278" s="9">
        <v>1</v>
      </c>
      <c r="BB278" s="9">
        <v>0</v>
      </c>
      <c r="BC278" s="9">
        <v>0</v>
      </c>
      <c r="BD278" s="9">
        <v>0</v>
      </c>
      <c r="BE278" s="9">
        <v>0</v>
      </c>
    </row>
    <row r="279" spans="2:57" x14ac:dyDescent="0.25">
      <c r="B279" s="13">
        <v>42715</v>
      </c>
      <c r="C279" s="9">
        <v>40.51</v>
      </c>
      <c r="D279" s="9">
        <v>50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>
        <v>0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>
        <v>0</v>
      </c>
      <c r="AH279" s="9">
        <v>0</v>
      </c>
      <c r="AI279" s="9">
        <v>0</v>
      </c>
      <c r="AJ279" s="9">
        <v>0</v>
      </c>
      <c r="AK279" s="9">
        <v>0</v>
      </c>
      <c r="AL279" s="9">
        <v>0</v>
      </c>
      <c r="AM279" s="9">
        <v>0</v>
      </c>
      <c r="AN279" s="9">
        <v>0</v>
      </c>
      <c r="AO279" s="9">
        <v>0</v>
      </c>
      <c r="AP279" s="9">
        <v>0</v>
      </c>
      <c r="AQ279" s="9">
        <v>0</v>
      </c>
      <c r="AR279" s="9">
        <v>0</v>
      </c>
      <c r="AS279" s="9">
        <v>0</v>
      </c>
      <c r="AT279" s="9">
        <v>0</v>
      </c>
      <c r="AU279" s="9">
        <v>0</v>
      </c>
      <c r="AV279" s="9">
        <v>0</v>
      </c>
      <c r="AW279" s="9">
        <v>0</v>
      </c>
      <c r="AX279" s="9">
        <v>0</v>
      </c>
      <c r="AY279" s="9">
        <v>0</v>
      </c>
      <c r="AZ279" s="9">
        <v>0</v>
      </c>
      <c r="BA279" s="9">
        <v>0</v>
      </c>
      <c r="BB279" s="9">
        <v>1</v>
      </c>
      <c r="BC279" s="9">
        <v>0</v>
      </c>
      <c r="BD279" s="9">
        <v>0</v>
      </c>
      <c r="BE279" s="9">
        <v>0</v>
      </c>
    </row>
    <row r="280" spans="2:57" x14ac:dyDescent="0.25">
      <c r="B280" s="13">
        <v>42722</v>
      </c>
      <c r="C280" s="9">
        <v>99.11</v>
      </c>
      <c r="D280" s="9">
        <v>51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>
        <v>0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>
        <v>0</v>
      </c>
      <c r="AH280" s="9">
        <v>0</v>
      </c>
      <c r="AI280" s="9">
        <v>0</v>
      </c>
      <c r="AJ280" s="9">
        <v>0</v>
      </c>
      <c r="AK280" s="9">
        <v>0</v>
      </c>
      <c r="AL280" s="9">
        <v>0</v>
      </c>
      <c r="AM280" s="9">
        <v>0</v>
      </c>
      <c r="AN280" s="9">
        <v>0</v>
      </c>
      <c r="AO280" s="9">
        <v>0</v>
      </c>
      <c r="AP280" s="9">
        <v>0</v>
      </c>
      <c r="AQ280" s="9">
        <v>0</v>
      </c>
      <c r="AR280" s="9">
        <v>0</v>
      </c>
      <c r="AS280" s="9">
        <v>0</v>
      </c>
      <c r="AT280" s="9">
        <v>0</v>
      </c>
      <c r="AU280" s="9">
        <v>0</v>
      </c>
      <c r="AV280" s="9">
        <v>0</v>
      </c>
      <c r="AW280" s="9">
        <v>0</v>
      </c>
      <c r="AX280" s="9">
        <v>0</v>
      </c>
      <c r="AY280" s="9">
        <v>0</v>
      </c>
      <c r="AZ280" s="9">
        <v>0</v>
      </c>
      <c r="BA280" s="9">
        <v>0</v>
      </c>
      <c r="BB280" s="9">
        <v>0</v>
      </c>
      <c r="BC280" s="9">
        <v>1</v>
      </c>
      <c r="BD280" s="9">
        <v>0</v>
      </c>
      <c r="BE280" s="9">
        <v>0</v>
      </c>
    </row>
    <row r="281" spans="2:57" x14ac:dyDescent="0.25">
      <c r="B281" s="13">
        <v>42729</v>
      </c>
      <c r="C281" s="9">
        <v>132.12</v>
      </c>
      <c r="D281" s="9">
        <v>52</v>
      </c>
      <c r="E281" s="9">
        <v>0</v>
      </c>
      <c r="F281" s="9">
        <v>0</v>
      </c>
      <c r="G281" s="9">
        <v>0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>
        <v>0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>
        <v>0</v>
      </c>
      <c r="AH281" s="9">
        <v>0</v>
      </c>
      <c r="AI281" s="9">
        <v>0</v>
      </c>
      <c r="AJ281" s="9">
        <v>0</v>
      </c>
      <c r="AK281" s="9">
        <v>0</v>
      </c>
      <c r="AL281" s="9">
        <v>0</v>
      </c>
      <c r="AM281" s="9">
        <v>0</v>
      </c>
      <c r="AN281" s="9">
        <v>0</v>
      </c>
      <c r="AO281" s="9">
        <v>0</v>
      </c>
      <c r="AP281" s="9">
        <v>0</v>
      </c>
      <c r="AQ281" s="9">
        <v>0</v>
      </c>
      <c r="AR281" s="9">
        <v>0</v>
      </c>
      <c r="AS281" s="9">
        <v>0</v>
      </c>
      <c r="AT281" s="9">
        <v>0</v>
      </c>
      <c r="AU281" s="9">
        <v>0</v>
      </c>
      <c r="AV281" s="9">
        <v>0</v>
      </c>
      <c r="AW281" s="9">
        <v>0</v>
      </c>
      <c r="AX281" s="9">
        <v>0</v>
      </c>
      <c r="AY281" s="9">
        <v>0</v>
      </c>
      <c r="AZ281" s="9">
        <v>0</v>
      </c>
      <c r="BA281" s="9">
        <v>0</v>
      </c>
      <c r="BB281" s="9">
        <v>0</v>
      </c>
      <c r="BC281" s="9">
        <v>0</v>
      </c>
      <c r="BD281" s="9">
        <v>1</v>
      </c>
      <c r="BE281" s="9">
        <v>0</v>
      </c>
    </row>
  </sheetData>
  <mergeCells count="25">
    <mergeCell ref="B4:M4"/>
    <mergeCell ref="P4:R4"/>
    <mergeCell ref="B19:BE19"/>
    <mergeCell ref="B5:C5"/>
    <mergeCell ref="D5:E5"/>
    <mergeCell ref="F5:G5"/>
    <mergeCell ref="H5:I5"/>
    <mergeCell ref="J5:K5"/>
    <mergeCell ref="L5:M5"/>
    <mergeCell ref="B14:D14"/>
    <mergeCell ref="B15:D15"/>
    <mergeCell ref="B16:D16"/>
    <mergeCell ref="E9:BG9"/>
    <mergeCell ref="E10:BG10"/>
    <mergeCell ref="E11:BG11"/>
    <mergeCell ref="E12:BG12"/>
    <mergeCell ref="E14:BG14"/>
    <mergeCell ref="E15:BG15"/>
    <mergeCell ref="E16:BG16"/>
    <mergeCell ref="B8:BG8"/>
    <mergeCell ref="B9:D9"/>
    <mergeCell ref="B10:D10"/>
    <mergeCell ref="B11:D11"/>
    <mergeCell ref="B12:D12"/>
    <mergeCell ref="B13:D13"/>
  </mergeCells>
  <hyperlinks>
    <hyperlink ref="B5" location="'Data_PartitionTS'!$B$8:$BG$8" display="Summary"/>
    <hyperlink ref="D5" location="'Data_PartitionTS'!$E$12:$E$12" display="Time Variable"/>
    <hyperlink ref="F5" location="'Data_PartitionTS'!$B$20:$BE$20" display="Partition Vars"/>
    <hyperlink ref="H5" location="'Data_PartitionTS'!$B$21:$BE$229" display="Training Data"/>
    <hyperlink ref="J5" location="'Data_PartitionTS'!$B$230:$BE$281" display="Validation Data"/>
    <hyperlink ref="L5" location="'Data_PartitionTS'!$B$20:$BE$281" display="All Data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39"/>
  <sheetViews>
    <sheetView showGridLines="0" topLeftCell="A9" workbookViewId="0">
      <selection activeCell="G28" sqref="G28"/>
    </sheetView>
  </sheetViews>
  <sheetFormatPr defaultRowHeight="15" x14ac:dyDescent="0.25"/>
  <cols>
    <col min="2" max="2" width="10.42578125" bestFit="1" customWidth="1"/>
    <col min="14" max="14" width="13.85546875" bestFit="1" customWidth="1"/>
    <col min="16" max="16" width="10.42578125" bestFit="1" customWidth="1"/>
  </cols>
  <sheetData>
    <row r="2" spans="1:16" ht="18.75" x14ac:dyDescent="0.3">
      <c r="B2" s="8" t="s">
        <v>238</v>
      </c>
      <c r="N2" t="s">
        <v>259</v>
      </c>
    </row>
    <row r="4" spans="1:16" ht="15.75" x14ac:dyDescent="0.25">
      <c r="B4" s="44" t="s">
        <v>59</v>
      </c>
      <c r="C4" s="45"/>
      <c r="D4" s="45"/>
      <c r="E4" s="45"/>
      <c r="F4" s="45"/>
      <c r="G4" s="45"/>
      <c r="H4" s="45"/>
      <c r="I4" s="45"/>
      <c r="J4" s="45"/>
      <c r="K4" s="46"/>
      <c r="N4" s="44" t="s">
        <v>60</v>
      </c>
      <c r="O4" s="45"/>
      <c r="P4" s="46"/>
    </row>
    <row r="5" spans="1:16" x14ac:dyDescent="0.25">
      <c r="B5" s="47" t="s">
        <v>94</v>
      </c>
      <c r="C5" s="40"/>
      <c r="D5" s="47" t="s">
        <v>256</v>
      </c>
      <c r="E5" s="40"/>
      <c r="F5" s="47" t="s">
        <v>257</v>
      </c>
      <c r="G5" s="40"/>
      <c r="H5" s="47" t="s">
        <v>253</v>
      </c>
      <c r="I5" s="40"/>
      <c r="J5" s="47" t="s">
        <v>161</v>
      </c>
      <c r="K5" s="40"/>
      <c r="N5" s="12" t="s">
        <v>239</v>
      </c>
      <c r="O5" s="12" t="s">
        <v>62</v>
      </c>
      <c r="P5" s="12" t="s">
        <v>63</v>
      </c>
    </row>
    <row r="6" spans="1:16" x14ac:dyDescent="0.25">
      <c r="N6" s="9">
        <v>13</v>
      </c>
      <c r="O6" s="9">
        <v>4</v>
      </c>
      <c r="P6" s="9">
        <v>17</v>
      </c>
    </row>
    <row r="8" spans="1:16" ht="18.75" x14ac:dyDescent="0.3">
      <c r="A8" s="16" t="s">
        <v>94</v>
      </c>
      <c r="I8" s="16" t="s">
        <v>240</v>
      </c>
    </row>
    <row r="10" spans="1:16" ht="15.75" x14ac:dyDescent="0.25">
      <c r="B10" s="44" t="s">
        <v>64</v>
      </c>
      <c r="C10" s="45"/>
      <c r="D10" s="45"/>
      <c r="E10" s="45"/>
      <c r="F10" s="45"/>
      <c r="G10" s="46"/>
      <c r="J10" s="35" t="s">
        <v>241</v>
      </c>
      <c r="K10" s="36"/>
      <c r="L10" s="36"/>
      <c r="M10" s="37"/>
      <c r="N10" s="9">
        <v>19.386038556816544</v>
      </c>
    </row>
    <row r="11" spans="1:16" x14ac:dyDescent="0.25">
      <c r="B11" s="35" t="s">
        <v>65</v>
      </c>
      <c r="C11" s="36"/>
      <c r="D11" s="37"/>
      <c r="E11" s="38" t="s">
        <v>66</v>
      </c>
      <c r="F11" s="39"/>
      <c r="G11" s="40"/>
      <c r="J11" s="35" t="s">
        <v>242</v>
      </c>
      <c r="K11" s="36"/>
      <c r="L11" s="36"/>
      <c r="M11" s="37"/>
      <c r="N11" s="9">
        <v>11.786310875928924</v>
      </c>
    </row>
    <row r="12" spans="1:16" x14ac:dyDescent="0.25">
      <c r="B12" s="35" t="s">
        <v>67</v>
      </c>
      <c r="C12" s="36"/>
      <c r="D12" s="37"/>
      <c r="E12" s="38" t="s">
        <v>85</v>
      </c>
      <c r="F12" s="39"/>
      <c r="G12" s="40"/>
      <c r="J12" s="35" t="s">
        <v>243</v>
      </c>
      <c r="K12" s="36"/>
      <c r="L12" s="36"/>
      <c r="M12" s="37"/>
      <c r="N12" s="9">
        <v>314.83979081881563</v>
      </c>
    </row>
    <row r="13" spans="1:16" x14ac:dyDescent="0.25">
      <c r="B13" s="35" t="s">
        <v>68</v>
      </c>
      <c r="C13" s="36"/>
      <c r="D13" s="37"/>
      <c r="E13" s="38" t="s">
        <v>170</v>
      </c>
      <c r="F13" s="39"/>
      <c r="G13" s="40"/>
      <c r="J13" s="35" t="s">
        <v>244</v>
      </c>
      <c r="K13" s="36"/>
      <c r="L13" s="36"/>
      <c r="M13" s="37"/>
      <c r="N13" s="9">
        <v>1.6173139511300814</v>
      </c>
    </row>
    <row r="14" spans="1:16" x14ac:dyDescent="0.25">
      <c r="B14" s="35" t="s">
        <v>171</v>
      </c>
      <c r="C14" s="36"/>
      <c r="D14" s="37"/>
      <c r="E14" s="38" t="s">
        <v>1</v>
      </c>
      <c r="F14" s="39"/>
      <c r="G14" s="40"/>
      <c r="J14" s="35" t="s">
        <v>245</v>
      </c>
      <c r="K14" s="36"/>
      <c r="L14" s="36"/>
      <c r="M14" s="37"/>
      <c r="N14" s="9">
        <v>19.062165011996058</v>
      </c>
    </row>
    <row r="15" spans="1:16" x14ac:dyDescent="0.25">
      <c r="B15" s="35" t="s">
        <v>172</v>
      </c>
      <c r="C15" s="36"/>
      <c r="D15" s="37"/>
      <c r="E15" s="41">
        <v>209</v>
      </c>
      <c r="F15" s="42"/>
      <c r="G15" s="43"/>
      <c r="J15" s="35" t="s">
        <v>246</v>
      </c>
      <c r="K15" s="36"/>
      <c r="L15" s="36"/>
      <c r="M15" s="37"/>
      <c r="N15" s="9">
        <v>9.1206531157875873E-2</v>
      </c>
    </row>
    <row r="16" spans="1:16" x14ac:dyDescent="0.25">
      <c r="B16" s="35" t="s">
        <v>173</v>
      </c>
      <c r="C16" s="36"/>
      <c r="D16" s="37"/>
      <c r="E16" s="41">
        <v>52</v>
      </c>
      <c r="F16" s="42"/>
      <c r="G16" s="43"/>
    </row>
    <row r="17" spans="1:21" ht="18.75" x14ac:dyDescent="0.3">
      <c r="I17" s="16" t="s">
        <v>247</v>
      </c>
    </row>
    <row r="19" spans="1:21" ht="15.75" x14ac:dyDescent="0.25">
      <c r="B19" s="44" t="s">
        <v>112</v>
      </c>
      <c r="C19" s="45"/>
      <c r="D19" s="45"/>
      <c r="E19" s="45"/>
      <c r="F19" s="45"/>
      <c r="G19" s="46"/>
      <c r="J19" s="35" t="s">
        <v>241</v>
      </c>
      <c r="K19" s="36"/>
      <c r="L19" s="36"/>
      <c r="M19" s="37"/>
      <c r="N19" s="9">
        <v>51.358556535483274</v>
      </c>
    </row>
    <row r="20" spans="1:21" x14ac:dyDescent="0.25">
      <c r="B20" s="35" t="s">
        <v>248</v>
      </c>
      <c r="C20" s="36"/>
      <c r="D20" s="37"/>
      <c r="E20" s="38" t="s">
        <v>178</v>
      </c>
      <c r="F20" s="39"/>
      <c r="G20" s="40"/>
      <c r="J20" s="35" t="s">
        <v>242</v>
      </c>
      <c r="K20" s="36"/>
      <c r="L20" s="36"/>
      <c r="M20" s="37"/>
      <c r="N20" s="9">
        <v>30.224619646495515</v>
      </c>
    </row>
    <row r="21" spans="1:21" x14ac:dyDescent="0.25">
      <c r="B21" s="35" t="s">
        <v>249</v>
      </c>
      <c r="C21" s="36"/>
      <c r="D21" s="37"/>
      <c r="E21" s="41">
        <v>0.22873622852259895</v>
      </c>
      <c r="F21" s="42"/>
      <c r="G21" s="43"/>
      <c r="J21" s="35" t="s">
        <v>243</v>
      </c>
      <c r="K21" s="36"/>
      <c r="L21" s="36"/>
      <c r="M21" s="37"/>
      <c r="N21" s="9">
        <v>2924.1599835355305</v>
      </c>
    </row>
    <row r="22" spans="1:21" x14ac:dyDescent="0.25">
      <c r="B22" s="35" t="s">
        <v>250</v>
      </c>
      <c r="C22" s="36"/>
      <c r="D22" s="37"/>
      <c r="E22" s="41">
        <v>1.6785180211798499E-3</v>
      </c>
      <c r="F22" s="42"/>
      <c r="G22" s="43"/>
      <c r="J22" s="35" t="s">
        <v>244</v>
      </c>
      <c r="K22" s="36"/>
      <c r="L22" s="36"/>
      <c r="M22" s="37"/>
      <c r="N22" s="9">
        <v>1.3702927354006371</v>
      </c>
    </row>
    <row r="23" spans="1:21" x14ac:dyDescent="0.25">
      <c r="B23" s="35" t="s">
        <v>251</v>
      </c>
      <c r="C23" s="36"/>
      <c r="D23" s="37"/>
      <c r="E23" s="41">
        <v>52</v>
      </c>
      <c r="F23" s="42"/>
      <c r="G23" s="43"/>
      <c r="J23" s="35" t="s">
        <v>245</v>
      </c>
      <c r="K23" s="36"/>
      <c r="L23" s="36"/>
      <c r="M23" s="37"/>
      <c r="N23" s="9">
        <v>41.416576731840181</v>
      </c>
    </row>
    <row r="24" spans="1:21" x14ac:dyDescent="0.25">
      <c r="B24" s="35" t="s">
        <v>252</v>
      </c>
      <c r="C24" s="36"/>
      <c r="D24" s="37"/>
      <c r="E24" s="41">
        <v>4</v>
      </c>
      <c r="F24" s="42"/>
      <c r="G24" s="43"/>
      <c r="J24" s="35" t="s">
        <v>246</v>
      </c>
      <c r="K24" s="36"/>
      <c r="L24" s="36"/>
      <c r="M24" s="37"/>
      <c r="N24" s="9">
        <v>0.79647262945846498</v>
      </c>
    </row>
    <row r="25" spans="1:21" x14ac:dyDescent="0.25">
      <c r="B25" s="35" t="s">
        <v>161</v>
      </c>
      <c r="C25" s="36"/>
      <c r="D25" s="37"/>
      <c r="E25" s="38" t="s">
        <v>178</v>
      </c>
      <c r="F25" s="39"/>
      <c r="G25" s="40"/>
    </row>
    <row r="26" spans="1:21" x14ac:dyDescent="0.25">
      <c r="B26" s="35" t="s">
        <v>167</v>
      </c>
      <c r="C26" s="36"/>
      <c r="D26" s="37"/>
      <c r="E26" s="41">
        <v>52</v>
      </c>
      <c r="F26" s="42"/>
      <c r="G26" s="43"/>
    </row>
    <row r="28" spans="1:21" ht="18.75" x14ac:dyDescent="0.3">
      <c r="A28" s="16" t="s">
        <v>253</v>
      </c>
      <c r="O28" s="16" t="s">
        <v>161</v>
      </c>
    </row>
    <row r="30" spans="1:21" x14ac:dyDescent="0.25">
      <c r="B30" s="12" t="s">
        <v>0</v>
      </c>
      <c r="C30" s="12" t="s">
        <v>215</v>
      </c>
      <c r="D30" s="12" t="s">
        <v>161</v>
      </c>
      <c r="E30" s="12" t="s">
        <v>209</v>
      </c>
      <c r="P30" s="12" t="s">
        <v>0</v>
      </c>
      <c r="Q30" s="12" t="s">
        <v>215</v>
      </c>
      <c r="R30" s="12" t="s">
        <v>161</v>
      </c>
      <c r="S30" s="12" t="s">
        <v>216</v>
      </c>
      <c r="T30" s="12" t="s">
        <v>254</v>
      </c>
      <c r="U30" s="12" t="s">
        <v>255</v>
      </c>
    </row>
    <row r="31" spans="1:21" x14ac:dyDescent="0.25">
      <c r="B31" s="13">
        <v>40909</v>
      </c>
      <c r="C31" s="9">
        <v>81.38</v>
      </c>
      <c r="D31" s="9">
        <v>88.814374999999998</v>
      </c>
      <c r="E31" s="9">
        <f t="shared" ref="E31:E94" si="0">C31 - D31</f>
        <v>-7.4343750000000028</v>
      </c>
      <c r="P31" s="13">
        <v>42372</v>
      </c>
      <c r="Q31" s="9">
        <v>135.07</v>
      </c>
      <c r="R31" s="9">
        <v>72.373573277021165</v>
      </c>
      <c r="S31" s="9">
        <f t="shared" ref="S31:S62" si="1">Q31 - R31</f>
        <v>62.696426722978828</v>
      </c>
      <c r="T31" s="9">
        <v>37.59651055535889</v>
      </c>
      <c r="U31" s="9">
        <v>107.15063599868344</v>
      </c>
    </row>
    <row r="32" spans="1:21" x14ac:dyDescent="0.25">
      <c r="B32" s="13">
        <v>40916</v>
      </c>
      <c r="C32" s="9">
        <v>58.2</v>
      </c>
      <c r="D32" s="9">
        <v>66.285739101077326</v>
      </c>
      <c r="E32" s="9">
        <f t="shared" si="0"/>
        <v>-8.0857391010773227</v>
      </c>
      <c r="P32" s="13">
        <v>42379</v>
      </c>
      <c r="Q32" s="9">
        <v>103.83</v>
      </c>
      <c r="R32" s="9">
        <v>71.337515387567947</v>
      </c>
      <c r="S32" s="9">
        <f t="shared" si="1"/>
        <v>32.492484612432051</v>
      </c>
      <c r="T32" s="9">
        <v>34.249665223033148</v>
      </c>
      <c r="U32" s="9">
        <v>108.42536555210275</v>
      </c>
    </row>
    <row r="33" spans="2:21" x14ac:dyDescent="0.25">
      <c r="B33" s="13">
        <v>40923</v>
      </c>
      <c r="C33" s="9">
        <v>64.92</v>
      </c>
      <c r="D33" s="9">
        <v>63.40498763427918</v>
      </c>
      <c r="E33" s="9">
        <f t="shared" si="0"/>
        <v>1.5150123657208212</v>
      </c>
      <c r="P33" s="13">
        <v>42386</v>
      </c>
      <c r="Q33" s="9">
        <v>69.069999999999993</v>
      </c>
      <c r="R33" s="9">
        <v>71.142031245918133</v>
      </c>
      <c r="S33" s="9">
        <f t="shared" si="1"/>
        <v>-2.07203124591814</v>
      </c>
      <c r="T33" s="9">
        <v>29.995887481010925</v>
      </c>
      <c r="U33" s="9">
        <v>112.28817501082534</v>
      </c>
    </row>
    <row r="34" spans="2:21" x14ac:dyDescent="0.25">
      <c r="B34" s="13">
        <v>40930</v>
      </c>
      <c r="C34" s="9">
        <v>68.45</v>
      </c>
      <c r="D34" s="9">
        <v>63.560900848979273</v>
      </c>
      <c r="E34" s="9">
        <f t="shared" si="0"/>
        <v>4.88909915102073</v>
      </c>
      <c r="P34" s="13">
        <v>42393</v>
      </c>
      <c r="Q34" s="9">
        <v>119.59</v>
      </c>
      <c r="R34" s="9">
        <v>70.392098764215092</v>
      </c>
      <c r="S34" s="9">
        <f t="shared" si="1"/>
        <v>49.197901235784911</v>
      </c>
      <c r="T34" s="9">
        <v>23.375298420084398</v>
      </c>
      <c r="U34" s="9">
        <v>117.40889910834579</v>
      </c>
    </row>
    <row r="35" spans="2:21" x14ac:dyDescent="0.25">
      <c r="B35" s="13">
        <v>40937</v>
      </c>
      <c r="C35" s="9">
        <v>76.38</v>
      </c>
      <c r="D35" s="9">
        <v>63.932339949656793</v>
      </c>
      <c r="E35" s="9">
        <f t="shared" si="0"/>
        <v>12.447660050343202</v>
      </c>
      <c r="P35" s="13">
        <v>42400</v>
      </c>
      <c r="Q35" s="9">
        <v>65.510000000000005</v>
      </c>
      <c r="R35" s="9">
        <v>73.821762483009977</v>
      </c>
      <c r="S35" s="9">
        <f t="shared" si="1"/>
        <v>-8.3117624830099714</v>
      </c>
      <c r="T35" s="9">
        <v>19.260992640325178</v>
      </c>
      <c r="U35" s="9">
        <v>128.38253232569477</v>
      </c>
    </row>
    <row r="36" spans="2:21" x14ac:dyDescent="0.25">
      <c r="B36" s="13">
        <v>40944</v>
      </c>
      <c r="C36" s="9">
        <v>89.36</v>
      </c>
      <c r="D36" s="9">
        <v>70.217070763503727</v>
      </c>
      <c r="E36" s="9">
        <f t="shared" si="0"/>
        <v>19.142929236496272</v>
      </c>
      <c r="P36" s="13">
        <v>42407</v>
      </c>
      <c r="Q36" s="9">
        <v>63.99</v>
      </c>
      <c r="R36" s="9">
        <v>69.781910965638829</v>
      </c>
      <c r="S36" s="9">
        <f t="shared" si="1"/>
        <v>-5.7919109656388272</v>
      </c>
      <c r="T36" s="9">
        <v>6.2166272584982636</v>
      </c>
      <c r="U36" s="9">
        <v>133.34719467277938</v>
      </c>
    </row>
    <row r="37" spans="2:21" x14ac:dyDescent="0.25">
      <c r="B37" s="13">
        <v>40951</v>
      </c>
      <c r="C37" s="9">
        <v>79.13</v>
      </c>
      <c r="D37" s="9">
        <v>70.55200219993489</v>
      </c>
      <c r="E37" s="9">
        <f t="shared" si="0"/>
        <v>8.5779978000651056</v>
      </c>
      <c r="P37" s="13">
        <v>42414</v>
      </c>
      <c r="Q37" s="9">
        <v>50.03</v>
      </c>
      <c r="R37" s="9">
        <v>84.63460386468887</v>
      </c>
      <c r="S37" s="9">
        <f t="shared" si="1"/>
        <v>-34.604603864688869</v>
      </c>
      <c r="T37" s="9">
        <v>10.808941336029378</v>
      </c>
      <c r="U37" s="9">
        <v>158.46026639334838</v>
      </c>
    </row>
    <row r="38" spans="2:21" x14ac:dyDescent="0.25">
      <c r="B38" s="13">
        <v>40958</v>
      </c>
      <c r="C38" s="9">
        <v>97.3</v>
      </c>
      <c r="D38" s="9">
        <v>87.389101064996922</v>
      </c>
      <c r="E38" s="9">
        <f t="shared" si="0"/>
        <v>9.9108989350030754</v>
      </c>
      <c r="P38" s="13">
        <v>42421</v>
      </c>
      <c r="Q38" s="9">
        <v>82.86</v>
      </c>
      <c r="R38" s="9">
        <v>78.127353502194538</v>
      </c>
      <c r="S38" s="9">
        <f t="shared" si="1"/>
        <v>4.7326464978054616</v>
      </c>
      <c r="T38" s="9">
        <v>-7.0464273418674281</v>
      </c>
      <c r="U38" s="9">
        <v>163.3011343462565</v>
      </c>
    </row>
    <row r="39" spans="2:21" x14ac:dyDescent="0.25">
      <c r="B39" s="13">
        <v>40965</v>
      </c>
      <c r="C39" s="9">
        <v>88.31</v>
      </c>
      <c r="D39" s="9">
        <v>83.137332708658178</v>
      </c>
      <c r="E39" s="9">
        <f t="shared" si="0"/>
        <v>5.1726672913418241</v>
      </c>
      <c r="P39" s="13">
        <v>42428</v>
      </c>
      <c r="Q39" s="9">
        <v>82.4</v>
      </c>
      <c r="R39" s="9">
        <v>110.31292772986521</v>
      </c>
      <c r="S39" s="9">
        <f t="shared" si="1"/>
        <v>-27.912927729865203</v>
      </c>
      <c r="T39" s="9">
        <v>12.833572728066258</v>
      </c>
      <c r="U39" s="9">
        <v>207.79228273166416</v>
      </c>
    </row>
    <row r="40" spans="2:21" x14ac:dyDescent="0.25">
      <c r="B40" s="13">
        <v>40972</v>
      </c>
      <c r="C40" s="9">
        <v>65.900000000000006</v>
      </c>
      <c r="D40" s="9">
        <v>116.54863411628193</v>
      </c>
      <c r="E40" s="9">
        <f t="shared" si="0"/>
        <v>-50.648634116281926</v>
      </c>
      <c r="P40" s="13">
        <v>42435</v>
      </c>
      <c r="Q40" s="9">
        <v>47.26</v>
      </c>
      <c r="R40" s="9">
        <v>79.544662122185599</v>
      </c>
      <c r="S40" s="9">
        <f t="shared" si="1"/>
        <v>-32.284662122185601</v>
      </c>
      <c r="T40" s="9">
        <v>-31.098139022064117</v>
      </c>
      <c r="U40" s="9">
        <v>190.18746326643532</v>
      </c>
    </row>
    <row r="41" spans="2:21" x14ac:dyDescent="0.25">
      <c r="B41" s="13">
        <v>40979</v>
      </c>
      <c r="C41" s="9">
        <v>86</v>
      </c>
      <c r="D41" s="9">
        <v>74.144706568702574</v>
      </c>
      <c r="E41" s="9">
        <f t="shared" si="0"/>
        <v>11.855293431297426</v>
      </c>
      <c r="P41" s="13">
        <v>42442</v>
      </c>
      <c r="Q41" s="9">
        <v>47.97</v>
      </c>
      <c r="R41" s="9">
        <v>111.03464992881666</v>
      </c>
      <c r="S41" s="9">
        <f t="shared" si="1"/>
        <v>-63.064649928816664</v>
      </c>
      <c r="T41" s="9">
        <v>-13.55280207208574</v>
      </c>
      <c r="U41" s="9">
        <v>235.62210192971907</v>
      </c>
    </row>
    <row r="42" spans="2:21" x14ac:dyDescent="0.25">
      <c r="B42" s="13">
        <v>40986</v>
      </c>
      <c r="C42" s="9">
        <v>192.61</v>
      </c>
      <c r="D42" s="9">
        <v>108.3908166762063</v>
      </c>
      <c r="E42" s="9">
        <f t="shared" si="0"/>
        <v>84.219183323793715</v>
      </c>
      <c r="P42" s="13">
        <v>42449</v>
      </c>
      <c r="Q42" s="9">
        <v>96.28</v>
      </c>
      <c r="R42" s="9">
        <v>69.630324999329289</v>
      </c>
      <c r="S42" s="9">
        <f t="shared" si="1"/>
        <v>26.649675000670712</v>
      </c>
      <c r="T42" s="9">
        <v>-69.62297577672912</v>
      </c>
      <c r="U42" s="9">
        <v>208.88362577538771</v>
      </c>
    </row>
    <row r="43" spans="2:21" x14ac:dyDescent="0.25">
      <c r="B43" s="13">
        <v>40993</v>
      </c>
      <c r="C43" s="9">
        <v>91.4</v>
      </c>
      <c r="D43" s="9">
        <v>86.186045038944243</v>
      </c>
      <c r="E43" s="9">
        <f t="shared" si="0"/>
        <v>5.2139549610557623</v>
      </c>
      <c r="P43" s="13">
        <v>42456</v>
      </c>
      <c r="Q43" s="9">
        <v>46.41</v>
      </c>
      <c r="R43" s="9">
        <v>56.825681108514658</v>
      </c>
      <c r="S43" s="9">
        <f t="shared" si="1"/>
        <v>-10.415681108514661</v>
      </c>
      <c r="T43" s="9">
        <v>-97.766754218262605</v>
      </c>
      <c r="U43" s="9">
        <v>211.41811643529192</v>
      </c>
    </row>
    <row r="44" spans="2:21" x14ac:dyDescent="0.25">
      <c r="B44" s="13">
        <v>41000</v>
      </c>
      <c r="C44" s="9">
        <v>54.17</v>
      </c>
      <c r="D44" s="9">
        <v>74.563040432422838</v>
      </c>
      <c r="E44" s="9">
        <f t="shared" si="0"/>
        <v>-20.393040432422836</v>
      </c>
      <c r="P44" s="13">
        <v>42463</v>
      </c>
      <c r="Q44" s="9">
        <v>33.29</v>
      </c>
      <c r="R44" s="9">
        <v>79.030807354025683</v>
      </c>
      <c r="S44" s="9">
        <f t="shared" si="1"/>
        <v>-45.740807354025684</v>
      </c>
      <c r="T44" s="9">
        <v>-91.535006683118212</v>
      </c>
      <c r="U44" s="9">
        <v>249.59662139116958</v>
      </c>
    </row>
    <row r="45" spans="2:21" x14ac:dyDescent="0.25">
      <c r="B45" s="13">
        <v>41007</v>
      </c>
      <c r="C45" s="9">
        <v>54.64</v>
      </c>
      <c r="D45" s="9">
        <v>92.142163275801565</v>
      </c>
      <c r="E45" s="9">
        <f t="shared" si="0"/>
        <v>-37.502163275801564</v>
      </c>
      <c r="P45" s="13">
        <v>42470</v>
      </c>
      <c r="Q45" s="9">
        <v>40.619999999999997</v>
      </c>
      <c r="R45" s="9">
        <v>49.713807990892327</v>
      </c>
      <c r="S45" s="9">
        <f t="shared" si="1"/>
        <v>-9.0938079908923299</v>
      </c>
      <c r="T45" s="9">
        <v>-137.42719559480975</v>
      </c>
      <c r="U45" s="9">
        <v>236.85481157659439</v>
      </c>
    </row>
    <row r="46" spans="2:21" x14ac:dyDescent="0.25">
      <c r="B46" s="13">
        <v>41014</v>
      </c>
      <c r="C46" s="9">
        <v>56.52</v>
      </c>
      <c r="D46" s="9">
        <v>54.207809886655994</v>
      </c>
      <c r="E46" s="9">
        <f t="shared" si="0"/>
        <v>2.312190113344009</v>
      </c>
      <c r="P46" s="13">
        <v>42477</v>
      </c>
      <c r="Q46" s="9">
        <v>32.229999999999997</v>
      </c>
      <c r="R46" s="9">
        <v>52.301432215035994</v>
      </c>
      <c r="S46" s="9">
        <f t="shared" si="1"/>
        <v>-20.071432215035998</v>
      </c>
      <c r="T46" s="9">
        <v>-151.98914967106452</v>
      </c>
      <c r="U46" s="9">
        <v>256.5920141011365</v>
      </c>
    </row>
    <row r="47" spans="2:21" x14ac:dyDescent="0.25">
      <c r="B47" s="13">
        <v>41021</v>
      </c>
      <c r="C47" s="9">
        <v>41.48</v>
      </c>
      <c r="D47" s="9">
        <v>57.336691532809553</v>
      </c>
      <c r="E47" s="9">
        <f t="shared" si="0"/>
        <v>-15.856691532809556</v>
      </c>
      <c r="P47" s="13">
        <v>42484</v>
      </c>
      <c r="Q47" s="9">
        <v>30.26</v>
      </c>
      <c r="R47" s="9">
        <v>44.593068673550555</v>
      </c>
      <c r="S47" s="9">
        <f t="shared" si="1"/>
        <v>-14.333068673550553</v>
      </c>
      <c r="T47" s="9">
        <v>-177.39792813355879</v>
      </c>
      <c r="U47" s="9">
        <v>266.58406548065989</v>
      </c>
    </row>
    <row r="48" spans="2:21" x14ac:dyDescent="0.25">
      <c r="B48" s="13">
        <v>41028</v>
      </c>
      <c r="C48" s="9">
        <v>45.28</v>
      </c>
      <c r="D48" s="9">
        <v>45.997191714748467</v>
      </c>
      <c r="E48" s="9">
        <f t="shared" si="0"/>
        <v>-0.71719171474846632</v>
      </c>
      <c r="P48" s="13">
        <v>42491</v>
      </c>
      <c r="Q48" s="9">
        <v>29.56</v>
      </c>
      <c r="R48" s="9">
        <v>40.170019535661176</v>
      </c>
      <c r="S48" s="9">
        <f t="shared" si="1"/>
        <v>-10.610019535661177</v>
      </c>
      <c r="T48" s="9">
        <v>-200.0517187470937</v>
      </c>
      <c r="U48" s="9">
        <v>280.39175781841607</v>
      </c>
    </row>
    <row r="49" spans="2:21" x14ac:dyDescent="0.25">
      <c r="B49" s="13">
        <v>41035</v>
      </c>
      <c r="C49" s="9">
        <v>41.98</v>
      </c>
      <c r="D49" s="9">
        <v>41.411268986789253</v>
      </c>
      <c r="E49" s="9">
        <f t="shared" si="0"/>
        <v>0.56873101321074415</v>
      </c>
      <c r="P49" s="13">
        <v>42498</v>
      </c>
      <c r="Q49" s="9">
        <v>33.5</v>
      </c>
      <c r="R49" s="9">
        <v>49.357113487294747</v>
      </c>
      <c r="S49" s="9">
        <f t="shared" si="1"/>
        <v>-15.857113487294747</v>
      </c>
      <c r="T49" s="9">
        <v>-209.60761453614029</v>
      </c>
      <c r="U49" s="9">
        <v>308.32184151072977</v>
      </c>
    </row>
    <row r="50" spans="2:21" x14ac:dyDescent="0.25">
      <c r="B50" s="13">
        <v>41042</v>
      </c>
      <c r="C50" s="9">
        <v>46.78</v>
      </c>
      <c r="D50" s="9">
        <v>50.747608373794911</v>
      </c>
      <c r="E50" s="9">
        <f t="shared" si="0"/>
        <v>-3.9676083737949099</v>
      </c>
      <c r="P50" s="13">
        <v>42505</v>
      </c>
      <c r="Q50" s="9">
        <v>32.93</v>
      </c>
      <c r="R50" s="9">
        <v>47.057799960430678</v>
      </c>
      <c r="S50" s="9">
        <f t="shared" si="1"/>
        <v>-14.127799960430679</v>
      </c>
      <c r="T50" s="9">
        <v>-231.14606231644561</v>
      </c>
      <c r="U50" s="9">
        <v>325.26166223730695</v>
      </c>
    </row>
    <row r="51" spans="2:21" x14ac:dyDescent="0.25">
      <c r="B51" s="13">
        <v>41049</v>
      </c>
      <c r="C51" s="9">
        <v>54.47</v>
      </c>
      <c r="D51" s="9">
        <v>47.540072598118385</v>
      </c>
      <c r="E51" s="9">
        <f t="shared" si="0"/>
        <v>6.9299274018816135</v>
      </c>
      <c r="P51" s="13">
        <v>42512</v>
      </c>
      <c r="Q51" s="9">
        <v>41.41</v>
      </c>
      <c r="R51" s="9">
        <v>49.283526572268329</v>
      </c>
      <c r="S51" s="9">
        <f t="shared" si="1"/>
        <v>-7.8735265722683323</v>
      </c>
      <c r="T51" s="9">
        <v>-248.64113721459216</v>
      </c>
      <c r="U51" s="9">
        <v>347.20819035912882</v>
      </c>
    </row>
    <row r="52" spans="2:21" x14ac:dyDescent="0.25">
      <c r="B52" s="13">
        <v>41056</v>
      </c>
      <c r="C52" s="9">
        <v>40.74</v>
      </c>
      <c r="D52" s="9">
        <v>51.356448055960207</v>
      </c>
      <c r="E52" s="9">
        <f t="shared" si="0"/>
        <v>-10.616448055960205</v>
      </c>
      <c r="P52" s="13">
        <v>42519</v>
      </c>
      <c r="Q52" s="9">
        <v>49.19</v>
      </c>
      <c r="R52" s="9">
        <v>44.032994404560327</v>
      </c>
      <c r="S52" s="9">
        <f t="shared" si="1"/>
        <v>5.1570055954396707</v>
      </c>
      <c r="T52" s="9">
        <v>-274.0810184160743</v>
      </c>
      <c r="U52" s="9">
        <v>362.14700722519495</v>
      </c>
    </row>
    <row r="53" spans="2:21" x14ac:dyDescent="0.25">
      <c r="B53" s="13">
        <v>41063</v>
      </c>
      <c r="C53" s="9">
        <v>46.44</v>
      </c>
      <c r="D53" s="9">
        <v>43.671831767333806</v>
      </c>
      <c r="E53" s="9">
        <f t="shared" si="0"/>
        <v>2.7681682326661914</v>
      </c>
      <c r="P53" s="13">
        <v>42526</v>
      </c>
      <c r="Q53" s="9">
        <v>28.19</v>
      </c>
      <c r="R53" s="9">
        <v>47.634787992876376</v>
      </c>
      <c r="S53" s="9">
        <f t="shared" si="1"/>
        <v>-19.444787992876375</v>
      </c>
      <c r="T53" s="9">
        <v>-291.12514830292804</v>
      </c>
      <c r="U53" s="9">
        <v>386.39472428868083</v>
      </c>
    </row>
    <row r="54" spans="2:21" x14ac:dyDescent="0.25">
      <c r="B54" s="13">
        <v>41070</v>
      </c>
      <c r="C54" s="9">
        <v>43.21</v>
      </c>
      <c r="D54" s="9">
        <v>47.914387128789947</v>
      </c>
      <c r="E54" s="9">
        <f t="shared" si="0"/>
        <v>-4.7043871287899464</v>
      </c>
      <c r="P54" s="13">
        <v>42533</v>
      </c>
      <c r="Q54" s="9">
        <v>27.19</v>
      </c>
      <c r="R54" s="9">
        <v>37.828355608166881</v>
      </c>
      <c r="S54" s="9">
        <f t="shared" si="1"/>
        <v>-10.638355608166879</v>
      </c>
      <c r="T54" s="9">
        <v>-322.02308460536437</v>
      </c>
      <c r="U54" s="9">
        <v>397.67979582169812</v>
      </c>
    </row>
    <row r="55" spans="2:21" x14ac:dyDescent="0.25">
      <c r="B55" s="13">
        <v>41077</v>
      </c>
      <c r="C55" s="9">
        <v>41.12</v>
      </c>
      <c r="D55" s="9">
        <v>37.019573359440272</v>
      </c>
      <c r="E55" s="9">
        <f t="shared" si="0"/>
        <v>4.1004266405597249</v>
      </c>
      <c r="P55" s="13">
        <v>42540</v>
      </c>
      <c r="Q55" s="9">
        <v>27.74</v>
      </c>
      <c r="R55" s="9">
        <v>34.525956454492857</v>
      </c>
      <c r="S55" s="9">
        <f t="shared" si="1"/>
        <v>-6.7859564544928581</v>
      </c>
      <c r="T55" s="9">
        <v>-346.85241836382272</v>
      </c>
      <c r="U55" s="9">
        <v>415.90433127280846</v>
      </c>
    </row>
    <row r="56" spans="2:21" x14ac:dyDescent="0.25">
      <c r="B56" s="13">
        <v>41084</v>
      </c>
      <c r="C56" s="9">
        <v>36.909999999999997</v>
      </c>
      <c r="D56" s="9">
        <v>34.654364484535506</v>
      </c>
      <c r="E56" s="9">
        <f t="shared" si="0"/>
        <v>2.2556355154644905</v>
      </c>
      <c r="P56" s="13">
        <v>42547</v>
      </c>
      <c r="Q56" s="9">
        <v>277.66000000000003</v>
      </c>
      <c r="R56" s="9">
        <v>36.472585119243028</v>
      </c>
      <c r="S56" s="9">
        <f t="shared" si="1"/>
        <v>241.18741488075699</v>
      </c>
      <c r="T56" s="9">
        <v>-366.8587396962559</v>
      </c>
      <c r="U56" s="9">
        <v>439.80390993474197</v>
      </c>
    </row>
    <row r="57" spans="2:21" x14ac:dyDescent="0.25">
      <c r="B57" s="13">
        <v>41091</v>
      </c>
      <c r="C57" s="9">
        <v>34.76</v>
      </c>
      <c r="D57" s="9">
        <v>37.123435045264479</v>
      </c>
      <c r="E57" s="9">
        <f t="shared" si="0"/>
        <v>-2.363435045264481</v>
      </c>
      <c r="P57" s="13">
        <v>42554</v>
      </c>
      <c r="Q57" s="9">
        <v>257.89999999999998</v>
      </c>
      <c r="R57" s="9">
        <v>32.228976275979278</v>
      </c>
      <c r="S57" s="9">
        <f t="shared" si="1"/>
        <v>225.6710237240207</v>
      </c>
      <c r="T57" s="9">
        <v>-393.47254273847926</v>
      </c>
      <c r="U57" s="9">
        <v>457.93049529043782</v>
      </c>
    </row>
    <row r="58" spans="2:21" x14ac:dyDescent="0.25">
      <c r="B58" s="13">
        <v>41098</v>
      </c>
      <c r="C58" s="9">
        <v>33.229999999999997</v>
      </c>
      <c r="D58" s="9">
        <v>32.335956826652541</v>
      </c>
      <c r="E58" s="9">
        <f t="shared" si="0"/>
        <v>0.89404317334745542</v>
      </c>
      <c r="P58" s="13">
        <v>42561</v>
      </c>
      <c r="Q58" s="9">
        <v>23.1</v>
      </c>
      <c r="R58" s="9">
        <v>25.097872355857902</v>
      </c>
      <c r="S58" s="9">
        <f t="shared" si="1"/>
        <v>-1.9978723558579006</v>
      </c>
      <c r="T58" s="9">
        <v>-423.3828828531058</v>
      </c>
      <c r="U58" s="9">
        <v>473.57862756482166</v>
      </c>
    </row>
    <row r="59" spans="2:21" x14ac:dyDescent="0.25">
      <c r="B59" s="13">
        <v>41105</v>
      </c>
      <c r="C59" s="9">
        <v>30.73</v>
      </c>
      <c r="D59" s="9">
        <v>25.402956890260413</v>
      </c>
      <c r="E59" s="9">
        <f t="shared" si="0"/>
        <v>5.3270431097395878</v>
      </c>
      <c r="P59" s="13">
        <v>42568</v>
      </c>
      <c r="Q59" s="9">
        <v>22.8</v>
      </c>
      <c r="R59" s="9">
        <v>25.517725093217685</v>
      </c>
      <c r="S59" s="9">
        <f t="shared" si="1"/>
        <v>-2.717725093217684</v>
      </c>
      <c r="T59" s="9">
        <v>-446.14361204874888</v>
      </c>
      <c r="U59" s="9">
        <v>497.17906223518423</v>
      </c>
    </row>
    <row r="60" spans="2:21" x14ac:dyDescent="0.25">
      <c r="B60" s="13">
        <v>41112</v>
      </c>
      <c r="C60" s="9">
        <v>26.19</v>
      </c>
      <c r="D60" s="9">
        <v>27.046444640359553</v>
      </c>
      <c r="E60" s="9">
        <f t="shared" si="0"/>
        <v>-0.85644464035955181</v>
      </c>
      <c r="P60" s="13">
        <v>42575</v>
      </c>
      <c r="Q60" s="9">
        <v>31.29</v>
      </c>
      <c r="R60" s="9">
        <v>26.771971806671857</v>
      </c>
      <c r="S60" s="9">
        <f t="shared" si="1"/>
        <v>4.5180281933281421</v>
      </c>
      <c r="T60" s="9">
        <v>-468.46404934770726</v>
      </c>
      <c r="U60" s="9">
        <v>522.00799296105095</v>
      </c>
    </row>
    <row r="61" spans="2:21" x14ac:dyDescent="0.25">
      <c r="B61" s="13">
        <v>41119</v>
      </c>
      <c r="C61" s="9">
        <v>28.75</v>
      </c>
      <c r="D61" s="9">
        <v>28.109919723385325</v>
      </c>
      <c r="E61" s="9">
        <f t="shared" si="0"/>
        <v>0.64008027661467537</v>
      </c>
      <c r="P61" s="13">
        <v>42582</v>
      </c>
      <c r="Q61" s="9">
        <v>24.89</v>
      </c>
      <c r="R61" s="9">
        <v>33.417117115707967</v>
      </c>
      <c r="S61" s="9">
        <f t="shared" si="1"/>
        <v>-8.5271171157079664</v>
      </c>
      <c r="T61" s="9">
        <v>-485.78085355442857</v>
      </c>
      <c r="U61" s="9">
        <v>552.61508778584448</v>
      </c>
    </row>
    <row r="62" spans="2:21" x14ac:dyDescent="0.25">
      <c r="B62" s="13">
        <v>41126</v>
      </c>
      <c r="C62" s="9">
        <v>27.81</v>
      </c>
      <c r="D62" s="9">
        <v>34.912579271809889</v>
      </c>
      <c r="E62" s="9">
        <f t="shared" si="0"/>
        <v>-7.1025792718098906</v>
      </c>
      <c r="P62" s="13">
        <v>42589</v>
      </c>
      <c r="Q62" s="9">
        <v>15.95</v>
      </c>
      <c r="R62" s="9">
        <v>36.157465822093727</v>
      </c>
      <c r="S62" s="9">
        <f t="shared" si="1"/>
        <v>-20.207465822093727</v>
      </c>
      <c r="T62" s="9">
        <v>-507.38325125843653</v>
      </c>
      <c r="U62" s="9">
        <v>579.69818290262401</v>
      </c>
    </row>
    <row r="63" spans="2:21" x14ac:dyDescent="0.25">
      <c r="B63" s="13">
        <v>41133</v>
      </c>
      <c r="C63" s="9">
        <v>26.71</v>
      </c>
      <c r="D63" s="9">
        <v>36.031712076393305</v>
      </c>
      <c r="E63" s="9">
        <f t="shared" si="0"/>
        <v>-9.3217120763933039</v>
      </c>
      <c r="P63" s="13">
        <v>42596</v>
      </c>
      <c r="Q63" s="9">
        <v>84.05</v>
      </c>
      <c r="R63" s="9">
        <v>33.146895407886397</v>
      </c>
      <c r="S63" s="9">
        <f t="shared" ref="S63:S82" si="2">Q63 - R63</f>
        <v>50.9031045921136</v>
      </c>
      <c r="T63" s="9">
        <v>-535.11123049131697</v>
      </c>
      <c r="U63" s="9">
        <v>601.40502130708978</v>
      </c>
    </row>
    <row r="64" spans="2:21" x14ac:dyDescent="0.25">
      <c r="B64" s="13">
        <v>41140</v>
      </c>
      <c r="C64" s="9">
        <v>23.77</v>
      </c>
      <c r="D64" s="9">
        <v>30.883873812665549</v>
      </c>
      <c r="E64" s="9">
        <f t="shared" si="0"/>
        <v>-7.113873812665549</v>
      </c>
      <c r="P64" s="13">
        <v>42603</v>
      </c>
      <c r="Q64" s="9">
        <v>26.14</v>
      </c>
      <c r="R64" s="9">
        <v>30.275585609186336</v>
      </c>
      <c r="S64" s="9">
        <f t="shared" si="2"/>
        <v>-4.1355856091863359</v>
      </c>
      <c r="T64" s="9">
        <v>-563.06878168398066</v>
      </c>
      <c r="U64" s="9">
        <v>623.61995290235336</v>
      </c>
    </row>
    <row r="65" spans="2:21" x14ac:dyDescent="0.25">
      <c r="B65" s="13">
        <v>41147</v>
      </c>
      <c r="C65" s="9">
        <v>31.46</v>
      </c>
      <c r="D65" s="9">
        <v>26.381673146570748</v>
      </c>
      <c r="E65" s="9">
        <f t="shared" si="0"/>
        <v>5.0783268534292532</v>
      </c>
      <c r="P65" s="13">
        <v>42610</v>
      </c>
      <c r="Q65" s="9">
        <v>16.21</v>
      </c>
      <c r="R65" s="9">
        <v>26.036654393010465</v>
      </c>
      <c r="S65" s="9">
        <f t="shared" si="2"/>
        <v>-9.8266543930104646</v>
      </c>
      <c r="T65" s="9">
        <v>-592.75723588140522</v>
      </c>
      <c r="U65" s="9">
        <v>644.83054466742624</v>
      </c>
    </row>
    <row r="66" spans="2:21" x14ac:dyDescent="0.25">
      <c r="B66" s="13">
        <v>41154</v>
      </c>
      <c r="C66" s="9">
        <v>19.829999999999998</v>
      </c>
      <c r="D66" s="9">
        <v>23.299520478229205</v>
      </c>
      <c r="E66" s="9">
        <f t="shared" si="0"/>
        <v>-3.4695204782292066</v>
      </c>
      <c r="P66" s="13">
        <v>42617</v>
      </c>
      <c r="Q66" s="9">
        <v>24.63</v>
      </c>
      <c r="R66" s="9">
        <v>30.300757108765723</v>
      </c>
      <c r="S66" s="9">
        <f t="shared" si="2"/>
        <v>-5.6707571087657236</v>
      </c>
      <c r="T66" s="9">
        <v>-614.30064286651566</v>
      </c>
      <c r="U66" s="9">
        <v>674.90215708404719</v>
      </c>
    </row>
    <row r="67" spans="2:21" x14ac:dyDescent="0.25">
      <c r="B67" s="13">
        <v>41161</v>
      </c>
      <c r="C67" s="9">
        <v>24.24</v>
      </c>
      <c r="D67" s="9">
        <v>26.777790449257139</v>
      </c>
      <c r="E67" s="9">
        <f t="shared" si="0"/>
        <v>-2.537790449257141</v>
      </c>
      <c r="P67" s="13">
        <v>42624</v>
      </c>
      <c r="Q67" s="9">
        <v>23.48</v>
      </c>
      <c r="R67" s="9">
        <v>33.586613454723363</v>
      </c>
      <c r="S67" s="9">
        <f t="shared" si="2"/>
        <v>-10.106613454723362</v>
      </c>
      <c r="T67" s="9">
        <v>-637.17522408400919</v>
      </c>
      <c r="U67" s="9">
        <v>704.34845099345603</v>
      </c>
    </row>
    <row r="68" spans="2:21" x14ac:dyDescent="0.25">
      <c r="B68" s="13">
        <v>41168</v>
      </c>
      <c r="C68" s="9">
        <v>42.13</v>
      </c>
      <c r="D68" s="9">
        <v>29.487930833113396</v>
      </c>
      <c r="E68" s="9">
        <f t="shared" si="0"/>
        <v>12.642069166886607</v>
      </c>
      <c r="P68" s="13">
        <v>42631</v>
      </c>
      <c r="Q68" s="9">
        <v>16.760000000000002</v>
      </c>
      <c r="R68" s="9">
        <v>45.01593296021727</v>
      </c>
      <c r="S68" s="9">
        <f t="shared" si="2"/>
        <v>-28.255932960217269</v>
      </c>
      <c r="T68" s="9">
        <v>-652.25442927960012</v>
      </c>
      <c r="U68" s="9">
        <v>742.2862952000346</v>
      </c>
    </row>
    <row r="69" spans="2:21" x14ac:dyDescent="0.25">
      <c r="B69" s="13">
        <v>41175</v>
      </c>
      <c r="C69" s="9">
        <v>48.42</v>
      </c>
      <c r="D69" s="9">
        <v>43.823380055068867</v>
      </c>
      <c r="E69" s="9">
        <f t="shared" si="0"/>
        <v>4.5966199449311347</v>
      </c>
      <c r="P69" s="13">
        <v>42638</v>
      </c>
      <c r="Q69" s="9">
        <v>30.69</v>
      </c>
      <c r="R69" s="9">
        <v>70.907262535130258</v>
      </c>
      <c r="S69" s="9">
        <f t="shared" si="2"/>
        <v>-40.21726253513026</v>
      </c>
      <c r="T69" s="9">
        <v>-653.21507298669746</v>
      </c>
      <c r="U69" s="9">
        <v>795.02959805695798</v>
      </c>
    </row>
    <row r="70" spans="2:21" x14ac:dyDescent="0.25">
      <c r="B70" s="13">
        <v>41182</v>
      </c>
      <c r="C70" s="9">
        <v>67.8</v>
      </c>
      <c r="D70" s="9">
        <v>70.796668565224181</v>
      </c>
      <c r="E70" s="9">
        <f t="shared" si="0"/>
        <v>-2.9966685652241836</v>
      </c>
      <c r="P70" s="13">
        <v>42645</v>
      </c>
      <c r="Q70" s="9">
        <v>30.89</v>
      </c>
      <c r="R70" s="9">
        <v>73.421330130979399</v>
      </c>
      <c r="S70" s="9">
        <f t="shared" si="2"/>
        <v>-42.531330130979399</v>
      </c>
      <c r="T70" s="9">
        <v>-677.89197655360601</v>
      </c>
      <c r="U70" s="9">
        <v>824.73463681556484</v>
      </c>
    </row>
    <row r="71" spans="2:21" x14ac:dyDescent="0.25">
      <c r="B71" s="13">
        <v>41189</v>
      </c>
      <c r="C71" s="9">
        <v>52.93</v>
      </c>
      <c r="D71" s="9">
        <v>72.617471899482581</v>
      </c>
      <c r="E71" s="9">
        <f t="shared" si="0"/>
        <v>-19.687471899482581</v>
      </c>
      <c r="P71" s="13">
        <v>42652</v>
      </c>
      <c r="Q71" s="9">
        <v>57.61</v>
      </c>
      <c r="R71" s="9">
        <v>66.056065919991738</v>
      </c>
      <c r="S71" s="9">
        <f t="shared" si="2"/>
        <v>-8.4460659199917387</v>
      </c>
      <c r="T71" s="9">
        <v>-712.7829340855493</v>
      </c>
      <c r="U71" s="9">
        <v>844.89506592553278</v>
      </c>
    </row>
    <row r="72" spans="2:21" x14ac:dyDescent="0.25">
      <c r="B72" s="13">
        <v>41196</v>
      </c>
      <c r="C72" s="9">
        <v>52.65</v>
      </c>
      <c r="D72" s="9">
        <v>60.729858828050297</v>
      </c>
      <c r="E72" s="9">
        <f t="shared" si="0"/>
        <v>-8.0798588280502983</v>
      </c>
      <c r="P72" s="13">
        <v>42659</v>
      </c>
      <c r="Q72" s="9">
        <v>72.83</v>
      </c>
      <c r="R72" s="9">
        <v>77.670474052527553</v>
      </c>
      <c r="S72" s="9">
        <f t="shared" si="2"/>
        <v>-4.8404740525275542</v>
      </c>
      <c r="T72" s="9">
        <v>-729.02482905693603</v>
      </c>
      <c r="U72" s="9">
        <v>884.3657771619911</v>
      </c>
    </row>
    <row r="73" spans="2:21" x14ac:dyDescent="0.25">
      <c r="B73" s="13">
        <v>41203</v>
      </c>
      <c r="C73" s="9">
        <v>56.17</v>
      </c>
      <c r="D73" s="9">
        <v>70.50670239272705</v>
      </c>
      <c r="E73" s="9">
        <f t="shared" si="0"/>
        <v>-14.336702392727048</v>
      </c>
      <c r="P73" s="13">
        <v>42666</v>
      </c>
      <c r="Q73" s="9">
        <v>89</v>
      </c>
      <c r="R73" s="9">
        <v>90.62002950243226</v>
      </c>
      <c r="S73" s="9">
        <f t="shared" si="2"/>
        <v>-1.62002950243226</v>
      </c>
      <c r="T73" s="9">
        <v>-744.25822692865222</v>
      </c>
      <c r="U73" s="9">
        <v>925.49828593351663</v>
      </c>
    </row>
    <row r="74" spans="2:21" x14ac:dyDescent="0.25">
      <c r="B74" s="13">
        <v>41210</v>
      </c>
      <c r="C74" s="9">
        <v>52.83</v>
      </c>
      <c r="D74" s="9">
        <v>80.186754157963748</v>
      </c>
      <c r="E74" s="9">
        <f t="shared" si="0"/>
        <v>-27.356754157963749</v>
      </c>
      <c r="P74" s="13">
        <v>42673</v>
      </c>
      <c r="Q74" s="9">
        <v>139.41</v>
      </c>
      <c r="R74" s="9">
        <v>81.719082058099886</v>
      </c>
      <c r="S74" s="9">
        <f t="shared" si="2"/>
        <v>57.690917941900111</v>
      </c>
      <c r="T74" s="9">
        <v>-781.66496158042662</v>
      </c>
      <c r="U74" s="9">
        <v>945.10312569662631</v>
      </c>
    </row>
    <row r="75" spans="2:21" x14ac:dyDescent="0.25">
      <c r="B75" s="13">
        <v>41217</v>
      </c>
      <c r="C75" s="9">
        <v>86.06</v>
      </c>
      <c r="D75" s="9">
        <v>65.007398387251186</v>
      </c>
      <c r="E75" s="9">
        <f t="shared" si="0"/>
        <v>21.052601612748816</v>
      </c>
      <c r="P75" s="13">
        <v>42680</v>
      </c>
      <c r="Q75" s="9">
        <v>53.78</v>
      </c>
      <c r="R75" s="9">
        <v>129.28190297734218</v>
      </c>
      <c r="S75" s="9">
        <f t="shared" si="2"/>
        <v>-75.501902977342183</v>
      </c>
      <c r="T75" s="9">
        <v>-762.92707992736564</v>
      </c>
      <c r="U75" s="9">
        <v>1021.49088588205</v>
      </c>
    </row>
    <row r="76" spans="2:21" x14ac:dyDescent="0.25">
      <c r="B76" s="13">
        <v>41224</v>
      </c>
      <c r="C76" s="9">
        <v>181.94</v>
      </c>
      <c r="D76" s="9">
        <v>117.44476608074015</v>
      </c>
      <c r="E76" s="9">
        <f t="shared" si="0"/>
        <v>64.495233919259846</v>
      </c>
      <c r="P76" s="13">
        <v>42687</v>
      </c>
      <c r="Q76" s="9">
        <v>71.52</v>
      </c>
      <c r="R76" s="9">
        <v>79.885531824787606</v>
      </c>
      <c r="S76" s="9">
        <f t="shared" si="2"/>
        <v>-8.3655318247876096</v>
      </c>
      <c r="T76" s="9">
        <v>-841.46398710518645</v>
      </c>
      <c r="U76" s="9">
        <v>1001.2350507547616</v>
      </c>
    </row>
    <row r="77" spans="2:21" x14ac:dyDescent="0.25">
      <c r="B77" s="13">
        <v>41231</v>
      </c>
      <c r="C77" s="9">
        <v>79.67</v>
      </c>
      <c r="D77" s="9">
        <v>82.715912645114429</v>
      </c>
      <c r="E77" s="9">
        <f t="shared" si="0"/>
        <v>-3.0459126451144272</v>
      </c>
      <c r="P77" s="13">
        <v>42694</v>
      </c>
      <c r="Q77" s="9">
        <v>30.48</v>
      </c>
      <c r="R77" s="9">
        <v>81.213925442289792</v>
      </c>
      <c r="S77" s="9">
        <f t="shared" si="2"/>
        <v>-50.733925442289788</v>
      </c>
      <c r="T77" s="9">
        <v>-869.58829019033305</v>
      </c>
      <c r="U77" s="9">
        <v>1032.0161410749126</v>
      </c>
    </row>
    <row r="78" spans="2:21" x14ac:dyDescent="0.25">
      <c r="B78" s="13">
        <v>41238</v>
      </c>
      <c r="C78" s="9">
        <v>91.81</v>
      </c>
      <c r="D78" s="9">
        <v>83.350452074261682</v>
      </c>
      <c r="E78" s="9">
        <f t="shared" si="0"/>
        <v>8.4595479257383204</v>
      </c>
      <c r="P78" s="13">
        <v>42701</v>
      </c>
      <c r="Q78" s="9">
        <v>65.790000000000006</v>
      </c>
      <c r="R78" s="9">
        <v>75.739630237749964</v>
      </c>
      <c r="S78" s="9">
        <f t="shared" si="2"/>
        <v>-9.9496302377499575</v>
      </c>
      <c r="T78" s="9">
        <v>-904.82411919746687</v>
      </c>
      <c r="U78" s="9">
        <v>1056.3033796729667</v>
      </c>
    </row>
    <row r="79" spans="2:21" x14ac:dyDescent="0.25">
      <c r="B79" s="13">
        <v>41245</v>
      </c>
      <c r="C79" s="9">
        <v>89.93</v>
      </c>
      <c r="D79" s="9">
        <v>79.804207161801244</v>
      </c>
      <c r="E79" s="9">
        <f t="shared" si="0"/>
        <v>10.125792838198763</v>
      </c>
      <c r="P79" s="13">
        <v>42708</v>
      </c>
      <c r="Q79" s="9">
        <v>47.4</v>
      </c>
      <c r="R79" s="9">
        <v>84.148329867857996</v>
      </c>
      <c r="S79" s="9">
        <f t="shared" si="2"/>
        <v>-36.748329867857997</v>
      </c>
      <c r="T79" s="9">
        <v>-926.48257321620054</v>
      </c>
      <c r="U79" s="9">
        <v>1094.7792329519166</v>
      </c>
    </row>
    <row r="80" spans="2:21" x14ac:dyDescent="0.25">
      <c r="B80" s="13">
        <v>41252</v>
      </c>
      <c r="C80" s="9">
        <v>75.099999999999994</v>
      </c>
      <c r="D80" s="9">
        <v>90.542217826411957</v>
      </c>
      <c r="E80" s="9">
        <f t="shared" si="0"/>
        <v>-15.442217826411962</v>
      </c>
      <c r="P80" s="13">
        <v>42715</v>
      </c>
      <c r="Q80" s="9">
        <v>40.51</v>
      </c>
      <c r="R80" s="9">
        <v>76.206710745760816</v>
      </c>
      <c r="S80" s="9">
        <f t="shared" si="2"/>
        <v>-35.696710745760818</v>
      </c>
      <c r="T80" s="9">
        <v>-964.79384920145571</v>
      </c>
      <c r="U80" s="9">
        <v>1117.2072706929773</v>
      </c>
    </row>
    <row r="81" spans="2:21" x14ac:dyDescent="0.25">
      <c r="B81" s="13">
        <v>41259</v>
      </c>
      <c r="C81" s="9">
        <v>85.1</v>
      </c>
      <c r="D81" s="9">
        <v>79.056898160774068</v>
      </c>
      <c r="E81" s="9">
        <f t="shared" si="0"/>
        <v>6.0431018392259261</v>
      </c>
      <c r="P81" s="13">
        <v>42722</v>
      </c>
      <c r="Q81" s="9">
        <v>99.11</v>
      </c>
      <c r="R81" s="9">
        <v>92.42709454207241</v>
      </c>
      <c r="S81" s="9">
        <f t="shared" si="2"/>
        <v>6.6829054579275891</v>
      </c>
      <c r="T81" s="9">
        <v>-979.24260420123642</v>
      </c>
      <c r="U81" s="9">
        <v>1164.0967932853812</v>
      </c>
    </row>
    <row r="82" spans="2:21" x14ac:dyDescent="0.25">
      <c r="B82" s="13">
        <v>41266</v>
      </c>
      <c r="C82" s="9">
        <v>107.51</v>
      </c>
      <c r="D82" s="9">
        <v>96.682924484056599</v>
      </c>
      <c r="E82" s="9">
        <f t="shared" si="0"/>
        <v>10.827075515943406</v>
      </c>
      <c r="P82" s="13">
        <v>42729</v>
      </c>
      <c r="Q82" s="9">
        <v>132.12</v>
      </c>
      <c r="R82" s="9">
        <v>93.151135280355035</v>
      </c>
      <c r="S82" s="9">
        <f t="shared" si="2"/>
        <v>38.968864719644969</v>
      </c>
      <c r="T82" s="9">
        <v>-1009.4842533787137</v>
      </c>
      <c r="U82" s="9">
        <v>1195.7865239394237</v>
      </c>
    </row>
    <row r="83" spans="2:21" x14ac:dyDescent="0.25">
      <c r="B83" s="13">
        <v>41273</v>
      </c>
      <c r="C83" s="9">
        <v>135.24</v>
      </c>
      <c r="D83" s="9">
        <v>99.878240171089146</v>
      </c>
      <c r="E83" s="9">
        <f t="shared" si="0"/>
        <v>35.361759828910863</v>
      </c>
    </row>
    <row r="84" spans="2:21" x14ac:dyDescent="0.25">
      <c r="B84" s="13">
        <v>41280</v>
      </c>
      <c r="C84" s="9">
        <v>102.11</v>
      </c>
      <c r="D84" s="9">
        <v>87.137537421894152</v>
      </c>
      <c r="E84" s="9">
        <f t="shared" si="0"/>
        <v>14.972462578105848</v>
      </c>
    </row>
    <row r="85" spans="2:21" x14ac:dyDescent="0.25">
      <c r="B85" s="13">
        <v>41287</v>
      </c>
      <c r="C85" s="9">
        <v>91.87</v>
      </c>
      <c r="D85" s="9">
        <v>89.547147078059723</v>
      </c>
      <c r="E85" s="9">
        <f t="shared" si="0"/>
        <v>2.3228529219402816</v>
      </c>
    </row>
    <row r="86" spans="2:21" x14ac:dyDescent="0.25">
      <c r="B86" s="13">
        <v>41294</v>
      </c>
      <c r="C86" s="9">
        <v>88.65</v>
      </c>
      <c r="D86" s="9">
        <v>89.893506160311205</v>
      </c>
      <c r="E86" s="9">
        <f t="shared" si="0"/>
        <v>-1.243506160311199</v>
      </c>
    </row>
    <row r="87" spans="2:21" x14ac:dyDescent="0.25">
      <c r="B87" s="13">
        <v>41301</v>
      </c>
      <c r="C87" s="9">
        <v>88.84</v>
      </c>
      <c r="D87" s="9">
        <v>88.874883431740713</v>
      </c>
      <c r="E87" s="9">
        <f t="shared" si="0"/>
        <v>-3.4883431740709625E-2</v>
      </c>
    </row>
    <row r="88" spans="2:21" x14ac:dyDescent="0.25">
      <c r="B88" s="13">
        <v>41308</v>
      </c>
      <c r="C88" s="9">
        <v>67.22</v>
      </c>
      <c r="D88" s="9">
        <v>92.31564245711202</v>
      </c>
      <c r="E88" s="9">
        <f t="shared" si="0"/>
        <v>-25.095642457112021</v>
      </c>
    </row>
    <row r="89" spans="2:21" x14ac:dyDescent="0.25">
      <c r="B89" s="13">
        <v>41315</v>
      </c>
      <c r="C89" s="9">
        <v>83.95</v>
      </c>
      <c r="D89" s="9">
        <v>82.513876421312034</v>
      </c>
      <c r="E89" s="9">
        <f t="shared" si="0"/>
        <v>1.4361235786879689</v>
      </c>
    </row>
    <row r="90" spans="2:21" x14ac:dyDescent="0.25">
      <c r="B90" s="13">
        <v>41322</v>
      </c>
      <c r="C90" s="9">
        <v>70.67</v>
      </c>
      <c r="D90" s="9">
        <v>97.719607210968931</v>
      </c>
      <c r="E90" s="9">
        <f t="shared" si="0"/>
        <v>-27.049607210968929</v>
      </c>
    </row>
    <row r="91" spans="2:21" x14ac:dyDescent="0.25">
      <c r="B91" s="13">
        <v>41329</v>
      </c>
      <c r="C91" s="9">
        <v>65.78</v>
      </c>
      <c r="D91" s="9">
        <v>85.005678867311786</v>
      </c>
      <c r="E91" s="9">
        <f t="shared" si="0"/>
        <v>-19.225678867311785</v>
      </c>
    </row>
    <row r="92" spans="2:21" x14ac:dyDescent="0.25">
      <c r="B92" s="13">
        <v>41336</v>
      </c>
      <c r="C92" s="9">
        <v>83.22</v>
      </c>
      <c r="D92" s="9">
        <v>112.74249753203787</v>
      </c>
      <c r="E92" s="9">
        <f t="shared" si="0"/>
        <v>-29.522497532037875</v>
      </c>
    </row>
    <row r="93" spans="2:21" x14ac:dyDescent="0.25">
      <c r="B93" s="13">
        <v>41343</v>
      </c>
      <c r="C93" s="9">
        <v>59.23</v>
      </c>
      <c r="D93" s="9">
        <v>75.275796758774931</v>
      </c>
      <c r="E93" s="9">
        <f t="shared" si="0"/>
        <v>-16.045796758774934</v>
      </c>
    </row>
    <row r="94" spans="2:21" x14ac:dyDescent="0.25">
      <c r="B94" s="13">
        <v>41350</v>
      </c>
      <c r="C94" s="9">
        <v>50.05</v>
      </c>
      <c r="D94" s="9">
        <v>103.26138081779985</v>
      </c>
      <c r="E94" s="9">
        <f t="shared" si="0"/>
        <v>-53.211380817799849</v>
      </c>
    </row>
    <row r="95" spans="2:21" x14ac:dyDescent="0.25">
      <c r="B95" s="13">
        <v>41357</v>
      </c>
      <c r="C95" s="9">
        <v>45.7</v>
      </c>
      <c r="D95" s="9">
        <v>49.488648555482271</v>
      </c>
      <c r="E95" s="9">
        <f t="shared" ref="E95:E158" si="3">C95 - D95</f>
        <v>-3.7886485554822684</v>
      </c>
    </row>
    <row r="96" spans="2:21" x14ac:dyDescent="0.25">
      <c r="B96" s="13">
        <v>41364</v>
      </c>
      <c r="C96" s="9">
        <v>40.57</v>
      </c>
      <c r="D96" s="9">
        <v>35.763440570467438</v>
      </c>
      <c r="E96" s="9">
        <f t="shared" si="3"/>
        <v>4.8065594295325624</v>
      </c>
    </row>
    <row r="97" spans="2:5" x14ac:dyDescent="0.25">
      <c r="B97" s="13">
        <v>41371</v>
      </c>
      <c r="C97" s="9">
        <v>83.85</v>
      </c>
      <c r="D97" s="9">
        <v>59.077906875529258</v>
      </c>
      <c r="E97" s="9">
        <f t="shared" si="3"/>
        <v>24.772093124470736</v>
      </c>
    </row>
    <row r="98" spans="2:5" x14ac:dyDescent="0.25">
      <c r="B98" s="13">
        <v>41378</v>
      </c>
      <c r="C98" s="9">
        <v>36.450000000000003</v>
      </c>
      <c r="D98" s="9">
        <v>35.454761139096604</v>
      </c>
      <c r="E98" s="9">
        <f t="shared" si="3"/>
        <v>0.99523886090339886</v>
      </c>
    </row>
    <row r="99" spans="2:5" x14ac:dyDescent="0.25">
      <c r="B99" s="13">
        <v>41385</v>
      </c>
      <c r="C99" s="9">
        <v>45.92</v>
      </c>
      <c r="D99" s="9">
        <v>38.251911527351041</v>
      </c>
      <c r="E99" s="9">
        <f t="shared" si="3"/>
        <v>7.6680884726489609</v>
      </c>
    </row>
    <row r="100" spans="2:5" x14ac:dyDescent="0.25">
      <c r="B100" s="13">
        <v>41392</v>
      </c>
      <c r="C100" s="9">
        <v>39.74</v>
      </c>
      <c r="D100" s="9">
        <v>32.318793087838642</v>
      </c>
      <c r="E100" s="9">
        <f t="shared" si="3"/>
        <v>7.4212069121613595</v>
      </c>
    </row>
    <row r="101" spans="2:5" x14ac:dyDescent="0.25">
      <c r="B101" s="13">
        <v>41399</v>
      </c>
      <c r="C101" s="9">
        <v>47.36</v>
      </c>
      <c r="D101" s="9">
        <v>29.596575412485009</v>
      </c>
      <c r="E101" s="9">
        <f t="shared" si="3"/>
        <v>17.76342458751499</v>
      </c>
    </row>
    <row r="102" spans="2:5" x14ac:dyDescent="0.25">
      <c r="B102" s="13">
        <v>41406</v>
      </c>
      <c r="C102" s="9">
        <v>59.53</v>
      </c>
      <c r="D102" s="9">
        <v>42.858349830867532</v>
      </c>
      <c r="E102" s="9">
        <f t="shared" si="3"/>
        <v>16.671650169132469</v>
      </c>
    </row>
    <row r="103" spans="2:5" x14ac:dyDescent="0.25">
      <c r="B103" s="13">
        <v>41413</v>
      </c>
      <c r="C103" s="9">
        <v>36.090000000000003</v>
      </c>
      <c r="D103" s="9">
        <v>44.39005192398897</v>
      </c>
      <c r="E103" s="9">
        <f t="shared" si="3"/>
        <v>-8.300051923988967</v>
      </c>
    </row>
    <row r="104" spans="2:5" x14ac:dyDescent="0.25">
      <c r="B104" s="13">
        <v>41420</v>
      </c>
      <c r="C104" s="9">
        <v>52.43</v>
      </c>
      <c r="D104" s="9">
        <v>44.693327442941623</v>
      </c>
      <c r="E104" s="9">
        <f t="shared" si="3"/>
        <v>7.7366725570583768</v>
      </c>
    </row>
    <row r="105" spans="2:5" x14ac:dyDescent="0.25">
      <c r="B105" s="13">
        <v>41427</v>
      </c>
      <c r="C105" s="9">
        <v>27.77</v>
      </c>
      <c r="D105" s="9">
        <v>41.229201064604496</v>
      </c>
      <c r="E105" s="9">
        <f t="shared" si="3"/>
        <v>-13.459201064604496</v>
      </c>
    </row>
    <row r="106" spans="2:5" x14ac:dyDescent="0.25">
      <c r="B106" s="13">
        <v>41434</v>
      </c>
      <c r="C106" s="9">
        <v>58.99</v>
      </c>
      <c r="D106" s="9">
        <v>41.747426355321039</v>
      </c>
      <c r="E106" s="9">
        <f t="shared" si="3"/>
        <v>17.242573644678963</v>
      </c>
    </row>
    <row r="107" spans="2:5" x14ac:dyDescent="0.25">
      <c r="B107" s="13">
        <v>41441</v>
      </c>
      <c r="C107" s="9">
        <v>27.67</v>
      </c>
      <c r="D107" s="9">
        <v>35.887456659413061</v>
      </c>
      <c r="E107" s="9">
        <f t="shared" si="3"/>
        <v>-8.2174566594130596</v>
      </c>
    </row>
    <row r="108" spans="2:5" x14ac:dyDescent="0.25">
      <c r="B108" s="13">
        <v>41448</v>
      </c>
      <c r="C108" s="9">
        <v>22.84</v>
      </c>
      <c r="D108" s="9">
        <v>30.701605099942228</v>
      </c>
      <c r="E108" s="9">
        <f t="shared" si="3"/>
        <v>-7.8616050999422278</v>
      </c>
    </row>
    <row r="109" spans="2:5" x14ac:dyDescent="0.25">
      <c r="B109" s="13">
        <v>41455</v>
      </c>
      <c r="C109" s="9">
        <v>29.85</v>
      </c>
      <c r="D109" s="9">
        <v>30.848743006070123</v>
      </c>
      <c r="E109" s="9">
        <f t="shared" si="3"/>
        <v>-0.99874300607012145</v>
      </c>
    </row>
    <row r="110" spans="2:5" x14ac:dyDescent="0.25">
      <c r="B110" s="13">
        <v>41462</v>
      </c>
      <c r="C110" s="9">
        <v>35.53</v>
      </c>
      <c r="D110" s="9">
        <v>26.378887033491857</v>
      </c>
      <c r="E110" s="9">
        <f t="shared" si="3"/>
        <v>9.1511129665081441</v>
      </c>
    </row>
    <row r="111" spans="2:5" x14ac:dyDescent="0.25">
      <c r="B111" s="13">
        <v>41469</v>
      </c>
      <c r="C111" s="9">
        <v>35.61</v>
      </c>
      <c r="D111" s="9">
        <v>21.342018970516321</v>
      </c>
      <c r="E111" s="9">
        <f t="shared" si="3"/>
        <v>14.267981029483678</v>
      </c>
    </row>
    <row r="112" spans="2:5" x14ac:dyDescent="0.25">
      <c r="B112" s="13">
        <v>41476</v>
      </c>
      <c r="C112" s="9">
        <v>30.6</v>
      </c>
      <c r="D112" s="9">
        <v>25.020244044210123</v>
      </c>
      <c r="E112" s="9">
        <f t="shared" si="3"/>
        <v>5.5797559557898779</v>
      </c>
    </row>
    <row r="113" spans="2:5" x14ac:dyDescent="0.25">
      <c r="B113" s="13">
        <v>41483</v>
      </c>
      <c r="C113" s="9">
        <v>32.04</v>
      </c>
      <c r="D113" s="9">
        <v>27.558423321656306</v>
      </c>
      <c r="E113" s="9">
        <f t="shared" si="3"/>
        <v>4.4815766783436928</v>
      </c>
    </row>
    <row r="114" spans="2:5" x14ac:dyDescent="0.25">
      <c r="B114" s="13">
        <v>41490</v>
      </c>
      <c r="C114" s="9">
        <v>33.380000000000003</v>
      </c>
      <c r="D114" s="9">
        <v>35.226776075311612</v>
      </c>
      <c r="E114" s="9">
        <f t="shared" si="3"/>
        <v>-1.8467760753116096</v>
      </c>
    </row>
    <row r="115" spans="2:5" x14ac:dyDescent="0.25">
      <c r="B115" s="13">
        <v>41497</v>
      </c>
      <c r="C115" s="9">
        <v>37.479999999999997</v>
      </c>
      <c r="D115" s="9">
        <v>37.544376626515167</v>
      </c>
      <c r="E115" s="9">
        <f t="shared" si="3"/>
        <v>-6.4376626515169733E-2</v>
      </c>
    </row>
    <row r="116" spans="2:5" x14ac:dyDescent="0.25">
      <c r="B116" s="13">
        <v>41504</v>
      </c>
      <c r="C116" s="9">
        <v>43.34</v>
      </c>
      <c r="D116" s="9">
        <v>34.517732256074609</v>
      </c>
      <c r="E116" s="9">
        <f t="shared" si="3"/>
        <v>8.8222677439253943</v>
      </c>
    </row>
    <row r="117" spans="2:5" x14ac:dyDescent="0.25">
      <c r="B117" s="13">
        <v>41511</v>
      </c>
      <c r="C117" s="9">
        <v>35.869999999999997</v>
      </c>
      <c r="D117" s="9">
        <v>33.681169335372552</v>
      </c>
      <c r="E117" s="9">
        <f t="shared" si="3"/>
        <v>2.1888306646274458</v>
      </c>
    </row>
    <row r="118" spans="2:5" x14ac:dyDescent="0.25">
      <c r="B118" s="13">
        <v>41518</v>
      </c>
      <c r="C118" s="9">
        <v>29.49</v>
      </c>
      <c r="D118" s="9">
        <v>29.923736490685577</v>
      </c>
      <c r="E118" s="9">
        <f t="shared" si="3"/>
        <v>-0.43373649068557896</v>
      </c>
    </row>
    <row r="119" spans="2:5" x14ac:dyDescent="0.25">
      <c r="B119" s="13">
        <v>41525</v>
      </c>
      <c r="C119" s="9">
        <v>33.93</v>
      </c>
      <c r="D119" s="9">
        <v>34.097964167278036</v>
      </c>
      <c r="E119" s="9">
        <f t="shared" si="3"/>
        <v>-0.16796416727803631</v>
      </c>
    </row>
    <row r="120" spans="2:5" x14ac:dyDescent="0.25">
      <c r="B120" s="13">
        <v>41532</v>
      </c>
      <c r="C120" s="9">
        <v>25.55</v>
      </c>
      <c r="D120" s="9">
        <v>37.375649345052615</v>
      </c>
      <c r="E120" s="9">
        <f t="shared" si="3"/>
        <v>-11.825649345052614</v>
      </c>
    </row>
    <row r="121" spans="2:5" x14ac:dyDescent="0.25">
      <c r="B121" s="13">
        <v>41539</v>
      </c>
      <c r="C121" s="9">
        <v>19.739999999999998</v>
      </c>
      <c r="D121" s="9">
        <v>46.100940482527001</v>
      </c>
      <c r="E121" s="9">
        <f t="shared" si="3"/>
        <v>-26.360940482527003</v>
      </c>
    </row>
    <row r="122" spans="2:5" x14ac:dyDescent="0.25">
      <c r="B122" s="13">
        <v>41546</v>
      </c>
      <c r="C122" s="9">
        <v>32.08</v>
      </c>
      <c r="D122" s="9">
        <v>65.980367904640772</v>
      </c>
      <c r="E122" s="9">
        <f t="shared" si="3"/>
        <v>-33.900367904640774</v>
      </c>
    </row>
    <row r="123" spans="2:5" x14ac:dyDescent="0.25">
      <c r="B123" s="13">
        <v>41553</v>
      </c>
      <c r="C123" s="9">
        <v>36.19</v>
      </c>
      <c r="D123" s="9">
        <v>60.70435979042017</v>
      </c>
      <c r="E123" s="9">
        <f t="shared" si="3"/>
        <v>-24.514359790420173</v>
      </c>
    </row>
    <row r="124" spans="2:5" x14ac:dyDescent="0.25">
      <c r="B124" s="13">
        <v>41560</v>
      </c>
      <c r="C124" s="9">
        <v>46.27</v>
      </c>
      <c r="D124" s="9">
        <v>47.732146175036689</v>
      </c>
      <c r="E124" s="9">
        <f t="shared" si="3"/>
        <v>-1.4621461750366862</v>
      </c>
    </row>
    <row r="125" spans="2:5" x14ac:dyDescent="0.25">
      <c r="B125" s="13">
        <v>41567</v>
      </c>
      <c r="C125" s="9">
        <v>44.73</v>
      </c>
      <c r="D125" s="9">
        <v>59.012198148731052</v>
      </c>
      <c r="E125" s="9">
        <f t="shared" si="3"/>
        <v>-14.282198148731055</v>
      </c>
    </row>
    <row r="126" spans="2:5" x14ac:dyDescent="0.25">
      <c r="B126" s="13">
        <v>41574</v>
      </c>
      <c r="C126" s="9">
        <v>53.48</v>
      </c>
      <c r="D126" s="9">
        <v>68.682862617653228</v>
      </c>
      <c r="E126" s="9">
        <f t="shared" si="3"/>
        <v>-15.202862617653231</v>
      </c>
    </row>
    <row r="127" spans="2:5" x14ac:dyDescent="0.25">
      <c r="B127" s="13">
        <v>41581</v>
      </c>
      <c r="C127" s="9">
        <v>65.099999999999994</v>
      </c>
      <c r="D127" s="9">
        <v>56.364798135798871</v>
      </c>
      <c r="E127" s="9">
        <f t="shared" si="3"/>
        <v>8.7352018642011231</v>
      </c>
    </row>
    <row r="128" spans="2:5" x14ac:dyDescent="0.25">
      <c r="B128" s="13">
        <v>41588</v>
      </c>
      <c r="C128" s="9">
        <v>55.86</v>
      </c>
      <c r="D128" s="9">
        <v>106.05764950681379</v>
      </c>
      <c r="E128" s="9">
        <f t="shared" si="3"/>
        <v>-50.197649506813789</v>
      </c>
    </row>
    <row r="129" spans="2:5" x14ac:dyDescent="0.25">
      <c r="B129" s="13">
        <v>41595</v>
      </c>
      <c r="C129" s="9">
        <v>52.48</v>
      </c>
      <c r="D129" s="9">
        <v>44.981009446246446</v>
      </c>
      <c r="E129" s="9">
        <f t="shared" si="3"/>
        <v>7.4989905537535506</v>
      </c>
    </row>
    <row r="130" spans="2:5" x14ac:dyDescent="0.25">
      <c r="B130" s="13">
        <v>41602</v>
      </c>
      <c r="C130" s="9">
        <v>51.35</v>
      </c>
      <c r="D130" s="9">
        <v>48.046862386148788</v>
      </c>
      <c r="E130" s="9">
        <f t="shared" si="3"/>
        <v>3.303137613851213</v>
      </c>
    </row>
    <row r="131" spans="2:5" x14ac:dyDescent="0.25">
      <c r="B131" s="13">
        <v>41609</v>
      </c>
      <c r="C131" s="9">
        <v>43.48</v>
      </c>
      <c r="D131" s="9">
        <v>43.323956448345513</v>
      </c>
      <c r="E131" s="9">
        <f t="shared" si="3"/>
        <v>0.15604355165448425</v>
      </c>
    </row>
    <row r="132" spans="2:5" x14ac:dyDescent="0.25">
      <c r="B132" s="13">
        <v>41616</v>
      </c>
      <c r="C132" s="9">
        <v>57.97</v>
      </c>
      <c r="D132" s="9">
        <v>51.738607895169963</v>
      </c>
      <c r="E132" s="9">
        <f t="shared" si="3"/>
        <v>6.2313921048300358</v>
      </c>
    </row>
    <row r="133" spans="2:5" x14ac:dyDescent="0.25">
      <c r="B133" s="13">
        <v>41623</v>
      </c>
      <c r="C133" s="9">
        <v>63.82</v>
      </c>
      <c r="D133" s="9">
        <v>45.246891519923871</v>
      </c>
      <c r="E133" s="9">
        <f t="shared" si="3"/>
        <v>18.573108480076129</v>
      </c>
    </row>
    <row r="134" spans="2:5" x14ac:dyDescent="0.25">
      <c r="B134" s="13">
        <v>41630</v>
      </c>
      <c r="C134" s="9">
        <v>58.56</v>
      </c>
      <c r="D134" s="9">
        <v>65.747014291626812</v>
      </c>
      <c r="E134" s="9">
        <f t="shared" si="3"/>
        <v>-7.1870142916268094</v>
      </c>
    </row>
    <row r="135" spans="2:5" x14ac:dyDescent="0.25">
      <c r="B135" s="13">
        <v>41637</v>
      </c>
      <c r="C135" s="9">
        <v>54.84</v>
      </c>
      <c r="D135" s="9">
        <v>64.863036925571649</v>
      </c>
      <c r="E135" s="9">
        <f t="shared" si="3"/>
        <v>-10.023036925571645</v>
      </c>
    </row>
    <row r="136" spans="2:5" x14ac:dyDescent="0.25">
      <c r="B136" s="13">
        <v>41644</v>
      </c>
      <c r="C136" s="9">
        <v>55.09</v>
      </c>
      <c r="D136" s="9">
        <v>41.706963131616973</v>
      </c>
      <c r="E136" s="9">
        <f t="shared" si="3"/>
        <v>13.38303686838303</v>
      </c>
    </row>
    <row r="137" spans="2:5" x14ac:dyDescent="0.25">
      <c r="B137" s="13">
        <v>41651</v>
      </c>
      <c r="C137" s="9">
        <v>50.19</v>
      </c>
      <c r="D137" s="9">
        <v>43.731780947654926</v>
      </c>
      <c r="E137" s="9">
        <f t="shared" si="3"/>
        <v>6.458219052345072</v>
      </c>
    </row>
    <row r="138" spans="2:5" x14ac:dyDescent="0.25">
      <c r="B138" s="13">
        <v>41658</v>
      </c>
      <c r="C138" s="9">
        <v>52.94</v>
      </c>
      <c r="D138" s="9">
        <v>45.01806188414573</v>
      </c>
      <c r="E138" s="9">
        <f t="shared" si="3"/>
        <v>7.9219381158542674</v>
      </c>
    </row>
    <row r="139" spans="2:5" x14ac:dyDescent="0.25">
      <c r="B139" s="13">
        <v>41665</v>
      </c>
      <c r="C139" s="9">
        <v>53.52</v>
      </c>
      <c r="D139" s="9">
        <v>46.09793700707008</v>
      </c>
      <c r="E139" s="9">
        <f t="shared" si="3"/>
        <v>7.4220629929299236</v>
      </c>
    </row>
    <row r="140" spans="2:5" x14ac:dyDescent="0.25">
      <c r="B140" s="13">
        <v>41672</v>
      </c>
      <c r="C140" s="9">
        <v>63.32</v>
      </c>
      <c r="D140" s="9">
        <v>51.202304898267101</v>
      </c>
      <c r="E140" s="9">
        <f t="shared" si="3"/>
        <v>12.117695101732899</v>
      </c>
    </row>
    <row r="141" spans="2:5" x14ac:dyDescent="0.25">
      <c r="B141" s="13">
        <v>41679</v>
      </c>
      <c r="C141" s="9">
        <v>52.14</v>
      </c>
      <c r="D141" s="9">
        <v>49.957111393840506</v>
      </c>
      <c r="E141" s="9">
        <f t="shared" si="3"/>
        <v>2.1828886061594943</v>
      </c>
    </row>
    <row r="142" spans="2:5" x14ac:dyDescent="0.25">
      <c r="B142" s="13">
        <v>41686</v>
      </c>
      <c r="C142" s="9">
        <v>99.75</v>
      </c>
      <c r="D142" s="9">
        <v>65.285840586996912</v>
      </c>
      <c r="E142" s="9">
        <f t="shared" si="3"/>
        <v>34.464159413003088</v>
      </c>
    </row>
    <row r="143" spans="2:5" x14ac:dyDescent="0.25">
      <c r="B143" s="13">
        <v>41693</v>
      </c>
      <c r="C143" s="9">
        <v>87.35</v>
      </c>
      <c r="D143" s="9">
        <v>66.65547182784772</v>
      </c>
      <c r="E143" s="9">
        <f t="shared" si="3"/>
        <v>20.694528172152275</v>
      </c>
    </row>
    <row r="144" spans="2:5" x14ac:dyDescent="0.25">
      <c r="B144" s="13">
        <v>41700</v>
      </c>
      <c r="C144" s="9">
        <v>83.47</v>
      </c>
      <c r="D144" s="9">
        <v>103.50620469693254</v>
      </c>
      <c r="E144" s="9">
        <f t="shared" si="3"/>
        <v>-20.036204696932543</v>
      </c>
    </row>
    <row r="145" spans="2:5" x14ac:dyDescent="0.25">
      <c r="B145" s="13">
        <v>41707</v>
      </c>
      <c r="C145" s="9">
        <v>86.94</v>
      </c>
      <c r="D145" s="9">
        <v>68.231983654546511</v>
      </c>
      <c r="E145" s="9">
        <f t="shared" si="3"/>
        <v>18.708016345453487</v>
      </c>
    </row>
    <row r="146" spans="2:5" x14ac:dyDescent="0.25">
      <c r="B146" s="13">
        <v>41714</v>
      </c>
      <c r="C146" s="9">
        <v>89.62</v>
      </c>
      <c r="D146" s="9">
        <v>104.10464074720117</v>
      </c>
      <c r="E146" s="9">
        <f t="shared" si="3"/>
        <v>-14.484640747201169</v>
      </c>
    </row>
    <row r="147" spans="2:5" x14ac:dyDescent="0.25">
      <c r="B147" s="13">
        <v>41721</v>
      </c>
      <c r="C147" s="9">
        <v>69.040000000000006</v>
      </c>
      <c r="D147" s="9">
        <v>59.273073898365574</v>
      </c>
      <c r="E147" s="9">
        <f t="shared" si="3"/>
        <v>9.7669261016344322</v>
      </c>
    </row>
    <row r="148" spans="2:5" x14ac:dyDescent="0.25">
      <c r="B148" s="13">
        <v>41728</v>
      </c>
      <c r="C148" s="9">
        <v>86.41</v>
      </c>
      <c r="D148" s="9">
        <v>48.66294414737478</v>
      </c>
      <c r="E148" s="9">
        <f t="shared" si="3"/>
        <v>37.747055852625216</v>
      </c>
    </row>
    <row r="149" spans="2:5" x14ac:dyDescent="0.25">
      <c r="B149" s="13">
        <v>41735</v>
      </c>
      <c r="C149" s="9">
        <v>102.31</v>
      </c>
      <c r="D149" s="9">
        <v>79.545607878026402</v>
      </c>
      <c r="E149" s="9">
        <f t="shared" si="3"/>
        <v>22.7643921219736</v>
      </c>
    </row>
    <row r="150" spans="2:5" x14ac:dyDescent="0.25">
      <c r="B150" s="13">
        <v>41742</v>
      </c>
      <c r="C150" s="9">
        <v>68.47</v>
      </c>
      <c r="D150" s="9">
        <v>55.423318307913142</v>
      </c>
      <c r="E150" s="9">
        <f t="shared" si="3"/>
        <v>13.046681692086857</v>
      </c>
    </row>
    <row r="151" spans="2:5" x14ac:dyDescent="0.25">
      <c r="B151" s="13">
        <v>41749</v>
      </c>
      <c r="C151" s="9">
        <v>84.04</v>
      </c>
      <c r="D151" s="9">
        <v>60.988270775954135</v>
      </c>
      <c r="E151" s="9">
        <f t="shared" si="3"/>
        <v>23.051729224045872</v>
      </c>
    </row>
    <row r="152" spans="2:5" x14ac:dyDescent="0.25">
      <c r="B152" s="13">
        <v>41756</v>
      </c>
      <c r="C152" s="9">
        <v>64.58</v>
      </c>
      <c r="D152" s="9">
        <v>58.573533907714449</v>
      </c>
      <c r="E152" s="9">
        <f t="shared" si="3"/>
        <v>6.0064660922855495</v>
      </c>
    </row>
    <row r="153" spans="2:5" x14ac:dyDescent="0.25">
      <c r="B153" s="13">
        <v>41763</v>
      </c>
      <c r="C153" s="9">
        <v>45.63</v>
      </c>
      <c r="D153" s="9">
        <v>55.545073351632496</v>
      </c>
      <c r="E153" s="9">
        <f t="shared" si="3"/>
        <v>-9.9150733516324934</v>
      </c>
    </row>
    <row r="154" spans="2:5" x14ac:dyDescent="0.25">
      <c r="B154" s="13">
        <v>41770</v>
      </c>
      <c r="C154" s="9">
        <v>59.38</v>
      </c>
      <c r="D154" s="9">
        <v>62.473939977207571</v>
      </c>
      <c r="E154" s="9">
        <f t="shared" si="3"/>
        <v>-3.0939399772075689</v>
      </c>
    </row>
    <row r="155" spans="2:5" x14ac:dyDescent="0.25">
      <c r="B155" s="13">
        <v>41777</v>
      </c>
      <c r="C155" s="9">
        <v>61.05</v>
      </c>
      <c r="D155" s="9">
        <v>59.442620073748891</v>
      </c>
      <c r="E155" s="9">
        <f t="shared" si="3"/>
        <v>1.6073799262511059</v>
      </c>
    </row>
    <row r="156" spans="2:5" x14ac:dyDescent="0.25">
      <c r="B156" s="13">
        <v>41784</v>
      </c>
      <c r="C156" s="9">
        <v>60.38</v>
      </c>
      <c r="D156" s="9">
        <v>62.039002119512261</v>
      </c>
      <c r="E156" s="9">
        <f t="shared" si="3"/>
        <v>-1.6590021195122588</v>
      </c>
    </row>
    <row r="157" spans="2:5" x14ac:dyDescent="0.25">
      <c r="B157" s="13">
        <v>41791</v>
      </c>
      <c r="C157" s="9">
        <v>60.29</v>
      </c>
      <c r="D157" s="9">
        <v>56.390166895382464</v>
      </c>
      <c r="E157" s="9">
        <f t="shared" si="3"/>
        <v>3.8998331046175352</v>
      </c>
    </row>
    <row r="158" spans="2:5" x14ac:dyDescent="0.25">
      <c r="B158" s="13">
        <v>41798</v>
      </c>
      <c r="C158" s="9">
        <v>59.86</v>
      </c>
      <c r="D158" s="9">
        <v>60.930565674893536</v>
      </c>
      <c r="E158" s="9">
        <f t="shared" si="3"/>
        <v>-1.0705656748935368</v>
      </c>
    </row>
    <row r="159" spans="2:5" x14ac:dyDescent="0.25">
      <c r="B159" s="13">
        <v>41805</v>
      </c>
      <c r="C159" s="9">
        <v>60.94</v>
      </c>
      <c r="D159" s="9">
        <v>50.838982438932426</v>
      </c>
      <c r="E159" s="9">
        <f t="shared" ref="E159:E222" si="4">C159 - D159</f>
        <v>10.101017561067572</v>
      </c>
    </row>
    <row r="160" spans="2:5" x14ac:dyDescent="0.25">
      <c r="B160" s="13">
        <v>41812</v>
      </c>
      <c r="C160" s="9">
        <v>60.31</v>
      </c>
      <c r="D160" s="9">
        <v>49.843826888198237</v>
      </c>
      <c r="E160" s="9">
        <f t="shared" si="4"/>
        <v>10.466173111801766</v>
      </c>
    </row>
    <row r="161" spans="2:5" x14ac:dyDescent="0.25">
      <c r="B161" s="13">
        <v>41819</v>
      </c>
      <c r="C161" s="9">
        <v>59.62</v>
      </c>
      <c r="D161" s="9">
        <v>54.194711097380548</v>
      </c>
      <c r="E161" s="9">
        <f t="shared" si="4"/>
        <v>5.4252889026194495</v>
      </c>
    </row>
    <row r="162" spans="2:5" x14ac:dyDescent="0.25">
      <c r="B162" s="13">
        <v>41826</v>
      </c>
      <c r="C162" s="9">
        <v>38.75</v>
      </c>
      <c r="D162" s="9">
        <v>51.211300671667125</v>
      </c>
      <c r="E162" s="9">
        <f t="shared" si="4"/>
        <v>-12.461300671667125</v>
      </c>
    </row>
    <row r="163" spans="2:5" x14ac:dyDescent="0.25">
      <c r="B163" s="13">
        <v>41833</v>
      </c>
      <c r="C163" s="9">
        <v>19.05</v>
      </c>
      <c r="D163" s="9">
        <v>41.239479379080706</v>
      </c>
      <c r="E163" s="9">
        <f t="shared" si="4"/>
        <v>-22.189479379080705</v>
      </c>
    </row>
    <row r="164" spans="2:5" x14ac:dyDescent="0.25">
      <c r="B164" s="13">
        <v>41840</v>
      </c>
      <c r="C164" s="9">
        <v>37.590000000000003</v>
      </c>
      <c r="D164" s="9">
        <v>36.56397911504925</v>
      </c>
      <c r="E164" s="9">
        <f t="shared" si="4"/>
        <v>1.0260208849507535</v>
      </c>
    </row>
    <row r="165" spans="2:5" x14ac:dyDescent="0.25">
      <c r="B165" s="13">
        <v>41847</v>
      </c>
      <c r="C165" s="9">
        <v>37.56</v>
      </c>
      <c r="D165" s="9">
        <v>38.058710892992906</v>
      </c>
      <c r="E165" s="9">
        <f t="shared" si="4"/>
        <v>-0.49871089299290361</v>
      </c>
    </row>
    <row r="166" spans="2:5" x14ac:dyDescent="0.25">
      <c r="B166" s="13">
        <v>41854</v>
      </c>
      <c r="C166" s="9">
        <v>46.1</v>
      </c>
      <c r="D166" s="9">
        <v>44.577269196481311</v>
      </c>
      <c r="E166" s="9">
        <f t="shared" si="4"/>
        <v>1.5227308035186908</v>
      </c>
    </row>
    <row r="167" spans="2:5" x14ac:dyDescent="0.25">
      <c r="B167" s="13">
        <v>41861</v>
      </c>
      <c r="C167" s="9">
        <v>50.51</v>
      </c>
      <c r="D167" s="9">
        <v>47.668589832725225</v>
      </c>
      <c r="E167" s="9">
        <f t="shared" si="4"/>
        <v>2.8414101672747734</v>
      </c>
    </row>
    <row r="168" spans="2:5" x14ac:dyDescent="0.25">
      <c r="B168" s="13">
        <v>41868</v>
      </c>
      <c r="C168" s="9">
        <v>41.83</v>
      </c>
      <c r="D168" s="9">
        <v>45.321520567110561</v>
      </c>
      <c r="E168" s="9">
        <f t="shared" si="4"/>
        <v>-3.4915205671105625</v>
      </c>
    </row>
    <row r="169" spans="2:5" x14ac:dyDescent="0.25">
      <c r="B169" s="13">
        <v>41875</v>
      </c>
      <c r="C169" s="9">
        <v>39.799999999999997</v>
      </c>
      <c r="D169" s="9">
        <v>41.657213805636523</v>
      </c>
      <c r="E169" s="9">
        <f t="shared" si="4"/>
        <v>-1.8572138056365262</v>
      </c>
    </row>
    <row r="170" spans="2:5" x14ac:dyDescent="0.25">
      <c r="B170" s="13">
        <v>41882</v>
      </c>
      <c r="C170" s="9">
        <v>43.14</v>
      </c>
      <c r="D170" s="9">
        <v>36.969901982154695</v>
      </c>
      <c r="E170" s="9">
        <f t="shared" si="4"/>
        <v>6.1700980178453051</v>
      </c>
    </row>
    <row r="171" spans="2:5" x14ac:dyDescent="0.25">
      <c r="B171" s="13">
        <v>41889</v>
      </c>
      <c r="C171" s="9">
        <v>41.78</v>
      </c>
      <c r="D171" s="9">
        <v>42.655111961650285</v>
      </c>
      <c r="E171" s="9">
        <f t="shared" si="4"/>
        <v>-0.87511196165028338</v>
      </c>
    </row>
    <row r="172" spans="2:5" x14ac:dyDescent="0.25">
      <c r="B172" s="13">
        <v>41896</v>
      </c>
      <c r="C172" s="9">
        <v>51.52</v>
      </c>
      <c r="D172" s="9">
        <v>45.751479185275947</v>
      </c>
      <c r="E172" s="9">
        <f t="shared" si="4"/>
        <v>5.7685208147240559</v>
      </c>
    </row>
    <row r="173" spans="2:5" x14ac:dyDescent="0.25">
      <c r="B173" s="13">
        <v>41903</v>
      </c>
      <c r="C173" s="9">
        <v>76.92</v>
      </c>
      <c r="D173" s="9">
        <v>58.476796700965153</v>
      </c>
      <c r="E173" s="9">
        <f t="shared" si="4"/>
        <v>18.443203299034849</v>
      </c>
    </row>
    <row r="174" spans="2:5" x14ac:dyDescent="0.25">
      <c r="B174" s="13">
        <v>41910</v>
      </c>
      <c r="C174" s="9">
        <v>95.23</v>
      </c>
      <c r="D174" s="9">
        <v>88.591899929060247</v>
      </c>
      <c r="E174" s="9">
        <f t="shared" si="4"/>
        <v>6.6381000709397568</v>
      </c>
    </row>
    <row r="175" spans="2:5" x14ac:dyDescent="0.25">
      <c r="B175" s="13">
        <v>41917</v>
      </c>
      <c r="C175" s="9">
        <v>104.54</v>
      </c>
      <c r="D175" s="9">
        <v>92.604262673424728</v>
      </c>
      <c r="E175" s="9">
        <f t="shared" si="4"/>
        <v>11.935737326575278</v>
      </c>
    </row>
    <row r="176" spans="2:5" x14ac:dyDescent="0.25">
      <c r="B176" s="13">
        <v>41924</v>
      </c>
      <c r="C176" s="9">
        <v>63.97</v>
      </c>
      <c r="D176" s="9">
        <v>88.008200357846761</v>
      </c>
      <c r="E176" s="9">
        <f t="shared" si="4"/>
        <v>-24.038200357846762</v>
      </c>
    </row>
    <row r="177" spans="2:5" x14ac:dyDescent="0.25">
      <c r="B177" s="13">
        <v>41931</v>
      </c>
      <c r="C177" s="9">
        <v>90.31</v>
      </c>
      <c r="D177" s="9">
        <v>94.102772154572989</v>
      </c>
      <c r="E177" s="9">
        <f t="shared" si="4"/>
        <v>-3.7927721545729867</v>
      </c>
    </row>
    <row r="178" spans="2:5" x14ac:dyDescent="0.25">
      <c r="B178" s="13">
        <v>41938</v>
      </c>
      <c r="C178" s="9">
        <v>68.930000000000007</v>
      </c>
      <c r="D178" s="9">
        <v>106.17120301286326</v>
      </c>
      <c r="E178" s="9">
        <f t="shared" si="4"/>
        <v>-37.241203012863252</v>
      </c>
    </row>
    <row r="179" spans="2:5" x14ac:dyDescent="0.25">
      <c r="B179" s="13">
        <v>41945</v>
      </c>
      <c r="C179" s="9">
        <v>97.01</v>
      </c>
      <c r="D179" s="9">
        <v>88.852352138736279</v>
      </c>
      <c r="E179" s="9">
        <f t="shared" si="4"/>
        <v>8.157647861263726</v>
      </c>
    </row>
    <row r="180" spans="2:5" x14ac:dyDescent="0.25">
      <c r="B180" s="13">
        <v>41952</v>
      </c>
      <c r="C180" s="9">
        <v>112.34</v>
      </c>
      <c r="D180" s="9">
        <v>138.31417613228541</v>
      </c>
      <c r="E180" s="9">
        <f t="shared" si="4"/>
        <v>-25.974176132285407</v>
      </c>
    </row>
    <row r="181" spans="2:5" x14ac:dyDescent="0.25">
      <c r="B181" s="13">
        <v>41959</v>
      </c>
      <c r="C181" s="9">
        <v>110.52</v>
      </c>
      <c r="D181" s="9">
        <v>82.875166863228472</v>
      </c>
      <c r="E181" s="9">
        <f t="shared" si="4"/>
        <v>27.644833136771524</v>
      </c>
    </row>
    <row r="182" spans="2:5" x14ac:dyDescent="0.25">
      <c r="B182" s="13">
        <v>41966</v>
      </c>
      <c r="C182" s="9">
        <v>89.9</v>
      </c>
      <c r="D182" s="9">
        <v>90.542061041206466</v>
      </c>
      <c r="E182" s="9">
        <f t="shared" si="4"/>
        <v>-0.64206104120646046</v>
      </c>
    </row>
    <row r="183" spans="2:5" x14ac:dyDescent="0.25">
      <c r="B183" s="13">
        <v>41973</v>
      </c>
      <c r="C183" s="9">
        <v>79.89</v>
      </c>
      <c r="D183" s="9">
        <v>84.911462788175129</v>
      </c>
      <c r="E183" s="9">
        <f t="shared" si="4"/>
        <v>-5.0214627881751284</v>
      </c>
    </row>
    <row r="184" spans="2:5" x14ac:dyDescent="0.25">
      <c r="B184" s="13">
        <v>41980</v>
      </c>
      <c r="C184" s="9">
        <v>99.88</v>
      </c>
      <c r="D184" s="9">
        <v>92.152028543706564</v>
      </c>
      <c r="E184" s="9">
        <f t="shared" si="4"/>
        <v>7.7279714562934316</v>
      </c>
    </row>
    <row r="185" spans="2:5" x14ac:dyDescent="0.25">
      <c r="B185" s="13">
        <v>41987</v>
      </c>
      <c r="C185" s="9">
        <v>66.75</v>
      </c>
      <c r="D185" s="9">
        <v>86.023349878347162</v>
      </c>
      <c r="E185" s="9">
        <f t="shared" si="4"/>
        <v>-19.273349878347162</v>
      </c>
    </row>
    <row r="186" spans="2:5" x14ac:dyDescent="0.25">
      <c r="B186" s="13">
        <v>41994</v>
      </c>
      <c r="C186" s="9">
        <v>88.54</v>
      </c>
      <c r="D186" s="9">
        <v>97.82337767190667</v>
      </c>
      <c r="E186" s="9">
        <f t="shared" si="4"/>
        <v>-9.2833776719066634</v>
      </c>
    </row>
    <row r="187" spans="2:5" x14ac:dyDescent="0.25">
      <c r="B187" s="13">
        <v>42001</v>
      </c>
      <c r="C187" s="9">
        <v>77.849999999999994</v>
      </c>
      <c r="D187" s="9">
        <v>96.455125737533848</v>
      </c>
      <c r="E187" s="9">
        <f t="shared" si="4"/>
        <v>-18.605125737533854</v>
      </c>
    </row>
    <row r="188" spans="2:5" x14ac:dyDescent="0.25">
      <c r="B188" s="13">
        <v>42008</v>
      </c>
      <c r="C188" s="9">
        <v>67.260000000000005</v>
      </c>
      <c r="D188" s="9">
        <v>71.375304832553155</v>
      </c>
      <c r="E188" s="9">
        <f t="shared" si="4"/>
        <v>-4.11530483255315</v>
      </c>
    </row>
    <row r="189" spans="2:5" x14ac:dyDescent="0.25">
      <c r="B189" s="13">
        <v>42015</v>
      </c>
      <c r="C189" s="9">
        <v>72.38</v>
      </c>
      <c r="D189" s="9">
        <v>69.385994531021623</v>
      </c>
      <c r="E189" s="9">
        <f t="shared" si="4"/>
        <v>2.9940054689783722</v>
      </c>
    </row>
    <row r="190" spans="2:5" x14ac:dyDescent="0.25">
      <c r="B190" s="13">
        <v>42022</v>
      </c>
      <c r="C190" s="9">
        <v>68.709999999999994</v>
      </c>
      <c r="D190" s="9">
        <v>69.882341196482415</v>
      </c>
      <c r="E190" s="9">
        <f t="shared" si="4"/>
        <v>-1.1723411964824209</v>
      </c>
    </row>
    <row r="191" spans="2:5" x14ac:dyDescent="0.25">
      <c r="B191" s="13">
        <v>42029</v>
      </c>
      <c r="C191" s="9">
        <v>57.62</v>
      </c>
      <c r="D191" s="9">
        <v>68.881186118969595</v>
      </c>
      <c r="E191" s="9">
        <f t="shared" si="4"/>
        <v>-11.261186118969597</v>
      </c>
    </row>
    <row r="192" spans="2:5" x14ac:dyDescent="0.25">
      <c r="B192" s="13">
        <v>42036</v>
      </c>
      <c r="C192" s="9">
        <v>67.459999999999994</v>
      </c>
      <c r="D192" s="9">
        <v>69.719899774877973</v>
      </c>
      <c r="E192" s="9">
        <f t="shared" si="4"/>
        <v>-2.2598997748779794</v>
      </c>
    </row>
    <row r="193" spans="2:5" x14ac:dyDescent="0.25">
      <c r="B193" s="13">
        <v>42043</v>
      </c>
      <c r="C193" s="9">
        <v>59.2</v>
      </c>
      <c r="D193" s="9">
        <v>65.16935369140981</v>
      </c>
      <c r="E193" s="9">
        <f t="shared" si="4"/>
        <v>-5.9693536914098075</v>
      </c>
    </row>
    <row r="194" spans="2:5" x14ac:dyDescent="0.25">
      <c r="B194" s="13">
        <v>42050</v>
      </c>
      <c r="C194" s="9">
        <v>54.3</v>
      </c>
      <c r="D194" s="9">
        <v>78.68755442221368</v>
      </c>
      <c r="E194" s="9">
        <f t="shared" si="4"/>
        <v>-24.387554422213682</v>
      </c>
    </row>
    <row r="195" spans="2:5" x14ac:dyDescent="0.25">
      <c r="B195" s="13">
        <v>42057</v>
      </c>
      <c r="C195" s="9">
        <v>59.72</v>
      </c>
      <c r="D195" s="9">
        <v>66.572554024122965</v>
      </c>
      <c r="E195" s="9">
        <f t="shared" si="4"/>
        <v>-6.8525540241229663</v>
      </c>
    </row>
    <row r="196" spans="2:5" x14ac:dyDescent="0.25">
      <c r="B196" s="13">
        <v>42064</v>
      </c>
      <c r="C196" s="9">
        <v>171.7</v>
      </c>
      <c r="D196" s="9">
        <v>97.053903935693128</v>
      </c>
      <c r="E196" s="9">
        <f t="shared" si="4"/>
        <v>74.64609606430686</v>
      </c>
    </row>
    <row r="197" spans="2:5" x14ac:dyDescent="0.25">
      <c r="B197" s="13">
        <v>42071</v>
      </c>
      <c r="C197" s="9">
        <v>73.5</v>
      </c>
      <c r="D197" s="9">
        <v>83.501988150511636</v>
      </c>
      <c r="E197" s="9">
        <f t="shared" si="4"/>
        <v>-10.001988150511636</v>
      </c>
    </row>
    <row r="198" spans="2:5" x14ac:dyDescent="0.25">
      <c r="B198" s="13">
        <v>42078</v>
      </c>
      <c r="C198" s="9">
        <v>74.3</v>
      </c>
      <c r="D198" s="9">
        <v>112.75191262079151</v>
      </c>
      <c r="E198" s="9">
        <f t="shared" si="4"/>
        <v>-38.451912620791518</v>
      </c>
    </row>
    <row r="199" spans="2:5" x14ac:dyDescent="0.25">
      <c r="B199" s="13">
        <v>42085</v>
      </c>
      <c r="C199" s="9">
        <v>67.739999999999995</v>
      </c>
      <c r="D199" s="9">
        <v>62.478869087612708</v>
      </c>
      <c r="E199" s="9">
        <f t="shared" si="4"/>
        <v>5.2611309123872871</v>
      </c>
    </row>
    <row r="200" spans="2:5" x14ac:dyDescent="0.25">
      <c r="B200" s="13">
        <v>42092</v>
      </c>
      <c r="C200" s="9">
        <v>51.72</v>
      </c>
      <c r="D200" s="9">
        <v>50.885065890560256</v>
      </c>
      <c r="E200" s="9">
        <f t="shared" si="4"/>
        <v>0.83493410943974311</v>
      </c>
    </row>
    <row r="201" spans="2:5" x14ac:dyDescent="0.25">
      <c r="B201" s="13">
        <v>42099</v>
      </c>
      <c r="C201" s="9">
        <v>63.25</v>
      </c>
      <c r="D201" s="9">
        <v>73.299441435831426</v>
      </c>
      <c r="E201" s="9">
        <f t="shared" si="4"/>
        <v>-10.049441435831426</v>
      </c>
    </row>
    <row r="202" spans="2:5" x14ac:dyDescent="0.25">
      <c r="B202" s="13">
        <v>42106</v>
      </c>
      <c r="C202" s="9">
        <v>48.67</v>
      </c>
      <c r="D202" s="9">
        <v>41.655127982256381</v>
      </c>
      <c r="E202" s="9">
        <f t="shared" si="4"/>
        <v>7.0148720177436203</v>
      </c>
    </row>
    <row r="203" spans="2:5" x14ac:dyDescent="0.25">
      <c r="B203" s="13">
        <v>42113</v>
      </c>
      <c r="C203" s="9">
        <v>46.99</v>
      </c>
      <c r="D203" s="9">
        <v>45.857180706807135</v>
      </c>
      <c r="E203" s="9">
        <f t="shared" si="4"/>
        <v>1.1328192931928669</v>
      </c>
    </row>
    <row r="204" spans="2:5" x14ac:dyDescent="0.25">
      <c r="B204" s="13">
        <v>42120</v>
      </c>
      <c r="C204" s="9">
        <v>44.15</v>
      </c>
      <c r="D204" s="9">
        <v>38.400184266315172</v>
      </c>
      <c r="E204" s="9">
        <f t="shared" si="4"/>
        <v>5.7498157336848266</v>
      </c>
    </row>
    <row r="205" spans="2:5" x14ac:dyDescent="0.25">
      <c r="B205" s="13">
        <v>42127</v>
      </c>
      <c r="C205" s="9">
        <v>44.63</v>
      </c>
      <c r="D205" s="9">
        <v>35.286293884276375</v>
      </c>
      <c r="E205" s="9">
        <f t="shared" si="4"/>
        <v>9.3437061157236272</v>
      </c>
    </row>
    <row r="206" spans="2:5" x14ac:dyDescent="0.25">
      <c r="B206" s="13">
        <v>42134</v>
      </c>
      <c r="C206" s="9">
        <v>43.37</v>
      </c>
      <c r="D206" s="9">
        <v>46.631790486456808</v>
      </c>
      <c r="E206" s="9">
        <f t="shared" si="4"/>
        <v>-3.2617904864568104</v>
      </c>
    </row>
    <row r="207" spans="2:5" x14ac:dyDescent="0.25">
      <c r="B207" s="13">
        <v>42141</v>
      </c>
      <c r="C207" s="9">
        <v>50.09</v>
      </c>
      <c r="D207" s="9">
        <v>43.569968340738143</v>
      </c>
      <c r="E207" s="9">
        <f t="shared" si="4"/>
        <v>6.5200316592618606</v>
      </c>
    </row>
    <row r="208" spans="2:5" x14ac:dyDescent="0.25">
      <c r="B208" s="13">
        <v>42148</v>
      </c>
      <c r="C208" s="9">
        <v>55.29</v>
      </c>
      <c r="D208" s="9">
        <v>47.284569134827528</v>
      </c>
      <c r="E208" s="9">
        <f t="shared" si="4"/>
        <v>8.005430865172471</v>
      </c>
    </row>
    <row r="209" spans="2:5" x14ac:dyDescent="0.25">
      <c r="B209" s="13">
        <v>42155</v>
      </c>
      <c r="C209" s="9">
        <v>57.52</v>
      </c>
      <c r="D209" s="9">
        <v>43.855670467524398</v>
      </c>
      <c r="E209" s="9">
        <f t="shared" si="4"/>
        <v>13.664329532475605</v>
      </c>
    </row>
    <row r="210" spans="2:5" x14ac:dyDescent="0.25">
      <c r="B210" s="13">
        <v>42162</v>
      </c>
      <c r="C210" s="9">
        <v>41.51</v>
      </c>
      <c r="D210" s="9">
        <v>50.621220429442246</v>
      </c>
      <c r="E210" s="9">
        <f t="shared" si="4"/>
        <v>-9.1112204294422483</v>
      </c>
    </row>
    <row r="211" spans="2:5" x14ac:dyDescent="0.25">
      <c r="B211" s="13">
        <v>42169</v>
      </c>
      <c r="C211" s="9">
        <v>42.42</v>
      </c>
      <c r="D211" s="9">
        <v>38.709199853860042</v>
      </c>
      <c r="E211" s="9">
        <f t="shared" si="4"/>
        <v>3.7108001461399596</v>
      </c>
    </row>
    <row r="212" spans="2:5" x14ac:dyDescent="0.25">
      <c r="B212" s="13">
        <v>42176</v>
      </c>
      <c r="C212" s="9">
        <v>41.52</v>
      </c>
      <c r="D212" s="9">
        <v>36.252982992368302</v>
      </c>
      <c r="E212" s="9">
        <f t="shared" si="4"/>
        <v>5.2670170076317007</v>
      </c>
    </row>
    <row r="213" spans="2:5" x14ac:dyDescent="0.25">
      <c r="B213" s="13">
        <v>42183</v>
      </c>
      <c r="C213" s="9">
        <v>43.6</v>
      </c>
      <c r="D213" s="9">
        <v>39.406170627794701</v>
      </c>
      <c r="E213" s="9">
        <f t="shared" si="4"/>
        <v>4.1938293722053004</v>
      </c>
    </row>
    <row r="214" spans="2:5" x14ac:dyDescent="0.25">
      <c r="B214" s="13">
        <v>42190</v>
      </c>
      <c r="C214" s="9">
        <v>46.73</v>
      </c>
      <c r="D214" s="9">
        <v>36.11105783057824</v>
      </c>
      <c r="E214" s="9">
        <f t="shared" si="4"/>
        <v>10.618942169421757</v>
      </c>
    </row>
    <row r="215" spans="2:5" x14ac:dyDescent="0.25">
      <c r="B215" s="13">
        <v>42197</v>
      </c>
      <c r="C215" s="9">
        <v>46.01</v>
      </c>
      <c r="D215" s="9">
        <v>31.402195315574552</v>
      </c>
      <c r="E215" s="9">
        <f t="shared" si="4"/>
        <v>14.607804684425446</v>
      </c>
    </row>
    <row r="216" spans="2:5" x14ac:dyDescent="0.25">
      <c r="B216" s="13">
        <v>42204</v>
      </c>
      <c r="C216" s="9">
        <v>38.380000000000003</v>
      </c>
      <c r="D216" s="9">
        <v>35.182534663668122</v>
      </c>
      <c r="E216" s="9">
        <f t="shared" si="4"/>
        <v>3.1974653363318808</v>
      </c>
    </row>
    <row r="217" spans="2:5" x14ac:dyDescent="0.25">
      <c r="B217" s="13">
        <v>42211</v>
      </c>
      <c r="C217" s="9">
        <v>38.44</v>
      </c>
      <c r="D217" s="9">
        <v>37.171395166100261</v>
      </c>
      <c r="E217" s="9">
        <f t="shared" si="4"/>
        <v>1.2686048338997367</v>
      </c>
    </row>
    <row r="218" spans="2:5" x14ac:dyDescent="0.25">
      <c r="B218" s="13">
        <v>42218</v>
      </c>
      <c r="C218" s="9">
        <v>50.8</v>
      </c>
      <c r="D218" s="9">
        <v>44.097595629883124</v>
      </c>
      <c r="E218" s="9">
        <f t="shared" si="4"/>
        <v>6.7024043701168736</v>
      </c>
    </row>
    <row r="219" spans="2:5" x14ac:dyDescent="0.25">
      <c r="B219" s="13">
        <v>42225</v>
      </c>
      <c r="C219" s="9">
        <v>52.17</v>
      </c>
      <c r="D219" s="9">
        <v>48.375908689805108</v>
      </c>
      <c r="E219" s="9">
        <f t="shared" si="4"/>
        <v>3.7940913101948937</v>
      </c>
    </row>
    <row r="220" spans="2:5" x14ac:dyDescent="0.25">
      <c r="B220" s="13">
        <v>42232</v>
      </c>
      <c r="C220" s="9">
        <v>48.28</v>
      </c>
      <c r="D220" s="9">
        <v>46.236122177442027</v>
      </c>
      <c r="E220" s="9">
        <f t="shared" si="4"/>
        <v>2.0438778225579739</v>
      </c>
    </row>
    <row r="221" spans="2:5" x14ac:dyDescent="0.25">
      <c r="B221" s="13">
        <v>42239</v>
      </c>
      <c r="C221" s="9">
        <v>40.89</v>
      </c>
      <c r="D221" s="9">
        <v>43.840704780342115</v>
      </c>
      <c r="E221" s="9">
        <f t="shared" si="4"/>
        <v>-2.9507047803421145</v>
      </c>
    </row>
    <row r="222" spans="2:5" x14ac:dyDescent="0.25">
      <c r="B222" s="13">
        <v>42246</v>
      </c>
      <c r="C222" s="9">
        <v>41.98</v>
      </c>
      <c r="D222" s="9">
        <v>38.916745942939983</v>
      </c>
      <c r="E222" s="9">
        <f t="shared" si="4"/>
        <v>3.0632540570600142</v>
      </c>
    </row>
    <row r="223" spans="2:5" x14ac:dyDescent="0.25">
      <c r="B223" s="13">
        <v>42253</v>
      </c>
      <c r="C223" s="9">
        <v>48.16</v>
      </c>
      <c r="D223" s="9">
        <v>43.879482640323737</v>
      </c>
      <c r="E223" s="9">
        <f t="shared" ref="E223:E239" si="5">C223 - D223</f>
        <v>4.28051735967626</v>
      </c>
    </row>
    <row r="224" spans="2:5" x14ac:dyDescent="0.25">
      <c r="B224" s="13">
        <v>42260</v>
      </c>
      <c r="C224" s="9">
        <v>39.44</v>
      </c>
      <c r="D224" s="9">
        <v>48.166280527911397</v>
      </c>
      <c r="E224" s="9">
        <f t="shared" si="5"/>
        <v>-8.7262805279113991</v>
      </c>
    </row>
    <row r="225" spans="2:5" x14ac:dyDescent="0.25">
      <c r="B225" s="13">
        <v>42267</v>
      </c>
      <c r="C225" s="9">
        <v>50.18</v>
      </c>
      <c r="D225" s="9">
        <v>57.597386534264515</v>
      </c>
      <c r="E225" s="9">
        <f t="shared" si="5"/>
        <v>-7.4173865342645158</v>
      </c>
    </row>
    <row r="226" spans="2:5" x14ac:dyDescent="0.25">
      <c r="B226" s="13">
        <v>42274</v>
      </c>
      <c r="C226" s="9">
        <v>83.1</v>
      </c>
      <c r="D226" s="9">
        <v>81.77742089801059</v>
      </c>
      <c r="E226" s="9">
        <f t="shared" si="5"/>
        <v>1.3225791019894046</v>
      </c>
    </row>
    <row r="227" spans="2:5" x14ac:dyDescent="0.25">
      <c r="B227" s="13">
        <v>42281</v>
      </c>
      <c r="C227" s="9">
        <v>92.57</v>
      </c>
      <c r="D227" s="9">
        <v>84.582823602907851</v>
      </c>
      <c r="E227" s="9">
        <f t="shared" si="5"/>
        <v>7.9871763970921421</v>
      </c>
    </row>
    <row r="228" spans="2:5" x14ac:dyDescent="0.25">
      <c r="B228" s="13">
        <v>42288</v>
      </c>
      <c r="C228" s="9">
        <v>99.71</v>
      </c>
      <c r="D228" s="9">
        <v>79.023199449532115</v>
      </c>
      <c r="E228" s="9">
        <f t="shared" si="5"/>
        <v>20.686800550467879</v>
      </c>
    </row>
    <row r="229" spans="2:5" x14ac:dyDescent="0.25">
      <c r="B229" s="13">
        <v>42295</v>
      </c>
      <c r="C229" s="9">
        <v>108.59</v>
      </c>
      <c r="D229" s="9">
        <v>95.381981590781749</v>
      </c>
      <c r="E229" s="9">
        <f t="shared" si="5"/>
        <v>13.208018409218255</v>
      </c>
    </row>
    <row r="230" spans="2:5" x14ac:dyDescent="0.25">
      <c r="B230" s="13">
        <v>42302</v>
      </c>
      <c r="C230" s="9">
        <v>166.03</v>
      </c>
      <c r="D230" s="9">
        <v>111.28296537056039</v>
      </c>
      <c r="E230" s="9">
        <f t="shared" si="5"/>
        <v>54.747034629439611</v>
      </c>
    </row>
    <row r="231" spans="2:5" x14ac:dyDescent="0.25">
      <c r="B231" s="13">
        <v>42309</v>
      </c>
      <c r="C231" s="9">
        <v>64.55</v>
      </c>
      <c r="D231" s="9">
        <v>115.08135983250743</v>
      </c>
      <c r="E231" s="9">
        <f t="shared" si="5"/>
        <v>-50.531359832507434</v>
      </c>
    </row>
    <row r="232" spans="2:5" x14ac:dyDescent="0.25">
      <c r="B232" s="13">
        <v>42316</v>
      </c>
      <c r="C232" s="9">
        <v>114.97</v>
      </c>
      <c r="D232" s="9">
        <v>151.06159066878064</v>
      </c>
      <c r="E232" s="9">
        <f t="shared" si="5"/>
        <v>-36.09159066878064</v>
      </c>
    </row>
    <row r="233" spans="2:5" x14ac:dyDescent="0.25">
      <c r="B233" s="13">
        <v>42323</v>
      </c>
      <c r="C233" s="9">
        <v>64.099999999999994</v>
      </c>
      <c r="D233" s="9">
        <v>93.398362629581982</v>
      </c>
      <c r="E233" s="9">
        <f t="shared" si="5"/>
        <v>-29.298362629581987</v>
      </c>
    </row>
    <row r="234" spans="2:5" x14ac:dyDescent="0.25">
      <c r="B234" s="13">
        <v>42330</v>
      </c>
      <c r="C234" s="9">
        <v>77.97</v>
      </c>
      <c r="D234" s="9">
        <v>87.992804906299313</v>
      </c>
      <c r="E234" s="9">
        <f t="shared" si="5"/>
        <v>-10.022804906299314</v>
      </c>
    </row>
    <row r="235" spans="2:5" x14ac:dyDescent="0.25">
      <c r="B235" s="13">
        <v>42337</v>
      </c>
      <c r="C235" s="9">
        <v>80.19</v>
      </c>
      <c r="D235" s="9">
        <v>80.209139776075858</v>
      </c>
      <c r="E235" s="9">
        <f t="shared" si="5"/>
        <v>-1.9139776075860482E-2</v>
      </c>
    </row>
    <row r="236" spans="2:5" x14ac:dyDescent="0.25">
      <c r="B236" s="13">
        <v>42344</v>
      </c>
      <c r="C236" s="9">
        <v>87.49</v>
      </c>
      <c r="D236" s="9">
        <v>88.615318186385878</v>
      </c>
      <c r="E236" s="9">
        <f t="shared" si="5"/>
        <v>-1.1253181863858828</v>
      </c>
    </row>
    <row r="237" spans="2:5" x14ac:dyDescent="0.25">
      <c r="B237" s="13">
        <v>42351</v>
      </c>
      <c r="C237" s="9">
        <v>79.319999999999993</v>
      </c>
      <c r="D237" s="9">
        <v>80.416249233685932</v>
      </c>
      <c r="E237" s="9">
        <f t="shared" si="5"/>
        <v>-1.0962492336859384</v>
      </c>
    </row>
    <row r="238" spans="2:5" x14ac:dyDescent="0.25">
      <c r="B238" s="13">
        <v>42358</v>
      </c>
      <c r="C238" s="9">
        <v>92.36</v>
      </c>
      <c r="D238" s="9">
        <v>96.390806822560563</v>
      </c>
      <c r="E238" s="9">
        <f t="shared" si="5"/>
        <v>-4.0308068225605638</v>
      </c>
    </row>
    <row r="239" spans="2:5" x14ac:dyDescent="0.25">
      <c r="B239" s="13">
        <v>42365</v>
      </c>
      <c r="C239" s="9">
        <v>82.94</v>
      </c>
      <c r="D239" s="9">
        <v>96.20836141219786</v>
      </c>
      <c r="E239" s="9">
        <f t="shared" si="5"/>
        <v>-13.268361412197862</v>
      </c>
    </row>
  </sheetData>
  <mergeCells count="47">
    <mergeCell ref="N4:P4"/>
    <mergeCell ref="B5:C5"/>
    <mergeCell ref="D5:E5"/>
    <mergeCell ref="F5:G5"/>
    <mergeCell ref="H5:I5"/>
    <mergeCell ref="J5:K5"/>
    <mergeCell ref="B4:K4"/>
    <mergeCell ref="J24:M24"/>
    <mergeCell ref="J10:M10"/>
    <mergeCell ref="J11:M11"/>
    <mergeCell ref="J12:M12"/>
    <mergeCell ref="J13:M13"/>
    <mergeCell ref="J14:M14"/>
    <mergeCell ref="J15:M15"/>
    <mergeCell ref="J19:M19"/>
    <mergeCell ref="J20:M20"/>
    <mergeCell ref="J21:M21"/>
    <mergeCell ref="J22:M22"/>
    <mergeCell ref="J23:M23"/>
    <mergeCell ref="B25:D25"/>
    <mergeCell ref="B26:D26"/>
    <mergeCell ref="E20:G20"/>
    <mergeCell ref="E21:G21"/>
    <mergeCell ref="E22:G22"/>
    <mergeCell ref="E23:G23"/>
    <mergeCell ref="E24:G24"/>
    <mergeCell ref="E25:G25"/>
    <mergeCell ref="E26:G26"/>
    <mergeCell ref="B24:D24"/>
    <mergeCell ref="B19:G19"/>
    <mergeCell ref="B20:D20"/>
    <mergeCell ref="B21:D21"/>
    <mergeCell ref="B22:D22"/>
    <mergeCell ref="B23:D23"/>
    <mergeCell ref="B16:D16"/>
    <mergeCell ref="E11:G11"/>
    <mergeCell ref="E12:G12"/>
    <mergeCell ref="E13:G13"/>
    <mergeCell ref="E14:G14"/>
    <mergeCell ref="E15:G15"/>
    <mergeCell ref="E16:G16"/>
    <mergeCell ref="B15:D15"/>
    <mergeCell ref="B10:G10"/>
    <mergeCell ref="B11:D11"/>
    <mergeCell ref="B12:D12"/>
    <mergeCell ref="B13:D13"/>
    <mergeCell ref="B14:D14"/>
  </mergeCells>
  <hyperlinks>
    <hyperlink ref="B5" location="'HoltWinterNoTrendOutput'!$A$8:$A$8" display="Inputs"/>
    <hyperlink ref="D5" location="'HoltWinterNoTrendOutput'!$I$8:$I$8" display="Train. Error Measures"/>
    <hyperlink ref="F5" location="'HoltWinterNoTrendOutput'!$I$17:$I$17" display="Valid. Error Measures"/>
    <hyperlink ref="H5" location="'HoltWinterNoTrendOutput'!$A$28:$A$28" display="Fitted Model"/>
    <hyperlink ref="J5" location="'HoltWinterNoTrendOutput'!$O$28:$O$28" display="Forecast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70"/>
  <sheetViews>
    <sheetView showGridLines="0" topLeftCell="A17" workbookViewId="0">
      <selection activeCell="G169" sqref="G169"/>
    </sheetView>
  </sheetViews>
  <sheetFormatPr defaultRowHeight="15" x14ac:dyDescent="0.25"/>
  <cols>
    <col min="2" max="2" width="10.42578125" bestFit="1" customWidth="1"/>
    <col min="14" max="14" width="10.5703125" bestFit="1" customWidth="1"/>
  </cols>
  <sheetData>
    <row r="2" spans="1:54" ht="18.75" x14ac:dyDescent="0.3">
      <c r="B2" s="8" t="s">
        <v>168</v>
      </c>
      <c r="N2" t="s">
        <v>230</v>
      </c>
      <c r="BA2" t="s">
        <v>212</v>
      </c>
      <c r="BB2" t="s">
        <v>213</v>
      </c>
    </row>
    <row r="3" spans="1:54" x14ac:dyDescent="0.25">
      <c r="AZ3">
        <v>1</v>
      </c>
      <c r="BA3">
        <v>1</v>
      </c>
      <c r="BB3">
        <v>1</v>
      </c>
    </row>
    <row r="4" spans="1:54" ht="15.75" x14ac:dyDescent="0.25">
      <c r="B4" s="44" t="s">
        <v>59</v>
      </c>
      <c r="C4" s="45"/>
      <c r="D4" s="45"/>
      <c r="E4" s="45"/>
      <c r="F4" s="45"/>
      <c r="G4" s="45"/>
      <c r="H4" s="45"/>
      <c r="I4" s="45"/>
      <c r="J4" s="45"/>
      <c r="K4" s="46"/>
      <c r="N4" s="44" t="s">
        <v>60</v>
      </c>
      <c r="O4" s="45"/>
      <c r="P4" s="46"/>
      <c r="AZ4">
        <v>2</v>
      </c>
      <c r="BA4">
        <v>0.29208992665745431</v>
      </c>
      <c r="BB4">
        <v>0.29208992665745431</v>
      </c>
    </row>
    <row r="5" spans="1:54" x14ac:dyDescent="0.25">
      <c r="B5" s="47" t="s">
        <v>94</v>
      </c>
      <c r="C5" s="40"/>
      <c r="D5" s="47" t="s">
        <v>204</v>
      </c>
      <c r="E5" s="40"/>
      <c r="F5" s="47" t="s">
        <v>205</v>
      </c>
      <c r="G5" s="40"/>
      <c r="H5" s="47" t="s">
        <v>161</v>
      </c>
      <c r="I5" s="40"/>
      <c r="J5" s="47" t="s">
        <v>209</v>
      </c>
      <c r="K5" s="40"/>
      <c r="N5" s="12" t="s">
        <v>169</v>
      </c>
      <c r="O5" s="12" t="s">
        <v>62</v>
      </c>
      <c r="P5" s="12" t="s">
        <v>63</v>
      </c>
      <c r="AZ5">
        <v>3</v>
      </c>
      <c r="BA5">
        <v>1.6856305901393007E-2</v>
      </c>
      <c r="BB5">
        <v>-7.4845803213435702E-2</v>
      </c>
    </row>
    <row r="6" spans="1:54" x14ac:dyDescent="0.25">
      <c r="N6" s="9">
        <v>320</v>
      </c>
      <c r="O6" s="9">
        <v>10</v>
      </c>
      <c r="P6" s="9">
        <v>330</v>
      </c>
      <c r="AZ6">
        <v>4</v>
      </c>
      <c r="BA6">
        <v>-2.7944462074015148E-2</v>
      </c>
      <c r="BB6">
        <v>-1.2505857466223898E-2</v>
      </c>
    </row>
    <row r="7" spans="1:54" x14ac:dyDescent="0.25">
      <c r="AZ7">
        <v>5</v>
      </c>
      <c r="BA7">
        <v>1.4264177881466732E-2</v>
      </c>
      <c r="BB7">
        <v>3.0634461326251541E-2</v>
      </c>
    </row>
    <row r="8" spans="1:54" ht="18.75" x14ac:dyDescent="0.3">
      <c r="A8" s="16" t="s">
        <v>94</v>
      </c>
      <c r="AZ8">
        <v>6</v>
      </c>
      <c r="BA8">
        <v>-0.10875255262076101</v>
      </c>
      <c r="BB8">
        <v>-0.13617051875751876</v>
      </c>
    </row>
    <row r="9" spans="1:54" x14ac:dyDescent="0.25">
      <c r="AZ9">
        <v>7</v>
      </c>
      <c r="BA9">
        <v>-8.9193739654609139E-3</v>
      </c>
      <c r="BB9">
        <v>7.2108100323867136E-2</v>
      </c>
    </row>
    <row r="10" spans="1:54" ht="15.75" x14ac:dyDescent="0.25">
      <c r="B10" s="44" t="s">
        <v>64</v>
      </c>
      <c r="C10" s="45"/>
      <c r="D10" s="45"/>
      <c r="E10" s="45"/>
      <c r="F10" s="45"/>
      <c r="G10" s="46"/>
      <c r="AZ10">
        <v>8</v>
      </c>
      <c r="BA10">
        <v>5.5715735133942741E-2</v>
      </c>
      <c r="BB10">
        <v>3.8876032700793123E-2</v>
      </c>
    </row>
    <row r="11" spans="1:54" x14ac:dyDescent="0.25">
      <c r="B11" s="35" t="s">
        <v>65</v>
      </c>
      <c r="C11" s="36"/>
      <c r="D11" s="37"/>
      <c r="E11" s="38" t="s">
        <v>66</v>
      </c>
      <c r="F11" s="39"/>
      <c r="G11" s="40"/>
      <c r="AZ11">
        <v>9</v>
      </c>
      <c r="BA11">
        <v>-2.8613021573193037E-2</v>
      </c>
      <c r="BB11">
        <v>-7.7549907858590741E-2</v>
      </c>
    </row>
    <row r="12" spans="1:54" x14ac:dyDescent="0.25">
      <c r="B12" s="35" t="s">
        <v>67</v>
      </c>
      <c r="C12" s="36"/>
      <c r="D12" s="37"/>
      <c r="E12" s="38" t="s">
        <v>85</v>
      </c>
      <c r="F12" s="39"/>
      <c r="G12" s="40"/>
      <c r="AZ12">
        <v>10</v>
      </c>
      <c r="BA12">
        <v>-9.132848386241639E-2</v>
      </c>
      <c r="BB12">
        <v>-4.9964146495856801E-2</v>
      </c>
    </row>
    <row r="13" spans="1:54" x14ac:dyDescent="0.25">
      <c r="B13" s="35" t="s">
        <v>68</v>
      </c>
      <c r="C13" s="36"/>
      <c r="D13" s="37"/>
      <c r="E13" s="38" t="s">
        <v>170</v>
      </c>
      <c r="F13" s="39"/>
      <c r="G13" s="40"/>
      <c r="AZ13">
        <v>11</v>
      </c>
      <c r="BA13">
        <v>-7.428398042476686E-2</v>
      </c>
      <c r="BB13">
        <v>-4.9761458466891936E-2</v>
      </c>
    </row>
    <row r="14" spans="1:54" x14ac:dyDescent="0.25">
      <c r="B14" s="35" t="s">
        <v>171</v>
      </c>
      <c r="C14" s="36"/>
      <c r="D14" s="37"/>
      <c r="E14" s="38" t="s">
        <v>1</v>
      </c>
      <c r="F14" s="39"/>
      <c r="G14" s="40"/>
      <c r="AZ14">
        <v>12</v>
      </c>
      <c r="BA14">
        <v>-4.7238728728922954E-3</v>
      </c>
      <c r="BB14">
        <v>2.8061192665454485E-2</v>
      </c>
    </row>
    <row r="15" spans="1:54" x14ac:dyDescent="0.25">
      <c r="B15" s="35" t="s">
        <v>172</v>
      </c>
      <c r="C15" s="36"/>
      <c r="D15" s="37"/>
      <c r="E15" s="41">
        <v>209</v>
      </c>
      <c r="F15" s="42"/>
      <c r="G15" s="43"/>
      <c r="AZ15">
        <v>13</v>
      </c>
      <c r="BA15">
        <v>-0.18255438701815271</v>
      </c>
      <c r="BB15">
        <v>-0.20379802199251168</v>
      </c>
    </row>
    <row r="16" spans="1:54" x14ac:dyDescent="0.25">
      <c r="B16" s="35" t="s">
        <v>173</v>
      </c>
      <c r="C16" s="36"/>
      <c r="D16" s="37"/>
      <c r="E16" s="41">
        <v>52</v>
      </c>
      <c r="F16" s="42"/>
      <c r="G16" s="43"/>
      <c r="AZ16">
        <v>14</v>
      </c>
      <c r="BA16">
        <v>-0.19939495935440976</v>
      </c>
      <c r="BB16">
        <v>-0.11183174336467541</v>
      </c>
    </row>
    <row r="17" spans="2:54" x14ac:dyDescent="0.25">
      <c r="AZ17">
        <v>15</v>
      </c>
      <c r="BA17">
        <v>-8.2843397442603051E-2</v>
      </c>
      <c r="BB17">
        <v>-1.0649215130689015E-2</v>
      </c>
    </row>
    <row r="18" spans="2:54" x14ac:dyDescent="0.25">
      <c r="AZ18">
        <v>16</v>
      </c>
      <c r="BA18">
        <v>-7.1566890127005137E-2</v>
      </c>
      <c r="BB18">
        <v>-9.5329302484017553E-2</v>
      </c>
    </row>
    <row r="19" spans="2:54" ht="15.75" x14ac:dyDescent="0.25">
      <c r="B19" s="44" t="s">
        <v>112</v>
      </c>
      <c r="C19" s="45"/>
      <c r="D19" s="45"/>
      <c r="E19" s="45"/>
      <c r="F19" s="45"/>
      <c r="G19" s="46"/>
      <c r="AZ19">
        <v>17</v>
      </c>
      <c r="BA19">
        <v>-0.22426570626726161</v>
      </c>
      <c r="BB19">
        <v>-0.20393480058381369</v>
      </c>
    </row>
    <row r="20" spans="2:54" x14ac:dyDescent="0.25">
      <c r="B20" s="35" t="s">
        <v>174</v>
      </c>
      <c r="C20" s="36"/>
      <c r="D20" s="37"/>
      <c r="E20" s="41">
        <v>0</v>
      </c>
      <c r="F20" s="42"/>
      <c r="G20" s="43"/>
      <c r="AZ20">
        <v>18</v>
      </c>
      <c r="BA20">
        <v>-0.16001101435660237</v>
      </c>
      <c r="BB20">
        <v>-0.10824806902988149</v>
      </c>
    </row>
    <row r="21" spans="2:54" x14ac:dyDescent="0.25">
      <c r="B21" s="35" t="s">
        <v>175</v>
      </c>
      <c r="C21" s="36"/>
      <c r="D21" s="37"/>
      <c r="E21" s="41">
        <v>1</v>
      </c>
      <c r="F21" s="42"/>
      <c r="G21" s="43"/>
      <c r="AZ21">
        <v>19</v>
      </c>
      <c r="BA21">
        <v>-2.1672542707362676E-3</v>
      </c>
      <c r="BB21">
        <v>-1.723525701804243E-4</v>
      </c>
    </row>
    <row r="22" spans="2:54" x14ac:dyDescent="0.25">
      <c r="B22" s="35" t="s">
        <v>176</v>
      </c>
      <c r="C22" s="36"/>
      <c r="D22" s="37"/>
      <c r="E22" s="41">
        <v>1</v>
      </c>
      <c r="F22" s="42"/>
      <c r="G22" s="43"/>
      <c r="AZ22">
        <v>20</v>
      </c>
      <c r="BA22">
        <v>-6.9762557610112659E-3</v>
      </c>
      <c r="BB22">
        <v>-5.095057967187587E-2</v>
      </c>
    </row>
    <row r="23" spans="2:54" x14ac:dyDescent="0.25">
      <c r="B23" s="35" t="s">
        <v>177</v>
      </c>
      <c r="C23" s="36"/>
      <c r="D23" s="37"/>
      <c r="E23" s="38" t="s">
        <v>178</v>
      </c>
      <c r="F23" s="39"/>
      <c r="G23" s="40"/>
      <c r="AZ23">
        <v>21</v>
      </c>
      <c r="BA23">
        <v>-3.1439282104060093E-2</v>
      </c>
      <c r="BB23">
        <v>-6.5429116861238729E-2</v>
      </c>
    </row>
    <row r="24" spans="2:54" x14ac:dyDescent="0.25">
      <c r="B24" s="35" t="s">
        <v>179</v>
      </c>
      <c r="C24" s="36"/>
      <c r="D24" s="37"/>
      <c r="E24" s="41">
        <v>52</v>
      </c>
      <c r="F24" s="42"/>
      <c r="G24" s="43"/>
      <c r="AZ24">
        <v>22</v>
      </c>
      <c r="BA24">
        <v>-4.0677459099904417E-2</v>
      </c>
      <c r="BB24">
        <v>-0.13197648439791937</v>
      </c>
    </row>
    <row r="25" spans="2:54" x14ac:dyDescent="0.25">
      <c r="B25" s="35" t="s">
        <v>180</v>
      </c>
      <c r="C25" s="36"/>
      <c r="D25" s="37"/>
      <c r="E25" s="41">
        <v>0</v>
      </c>
      <c r="F25" s="42"/>
      <c r="G25" s="43"/>
      <c r="AZ25">
        <v>23</v>
      </c>
      <c r="BA25">
        <v>6.4696325640047653E-2</v>
      </c>
      <c r="BB25">
        <v>2.3897642808372657E-2</v>
      </c>
    </row>
    <row r="26" spans="2:54" x14ac:dyDescent="0.25">
      <c r="B26" s="35" t="s">
        <v>181</v>
      </c>
      <c r="C26" s="36"/>
      <c r="D26" s="37"/>
      <c r="E26" s="41">
        <v>0</v>
      </c>
      <c r="F26" s="42"/>
      <c r="G26" s="43"/>
      <c r="AZ26">
        <v>24</v>
      </c>
      <c r="BA26">
        <v>6.549026069835936E-3</v>
      </c>
      <c r="BB26">
        <v>-4.7065237693140173E-2</v>
      </c>
    </row>
    <row r="27" spans="2:54" x14ac:dyDescent="0.25">
      <c r="B27" s="35" t="s">
        <v>182</v>
      </c>
      <c r="C27" s="36"/>
      <c r="D27" s="37"/>
      <c r="E27" s="41">
        <v>1</v>
      </c>
      <c r="F27" s="42"/>
      <c r="G27" s="43"/>
      <c r="AZ27">
        <v>25</v>
      </c>
      <c r="BA27">
        <v>-2.9344191477065885E-3</v>
      </c>
      <c r="BB27">
        <v>-8.6539608866726764E-2</v>
      </c>
    </row>
    <row r="28" spans="2:54" x14ac:dyDescent="0.25">
      <c r="B28" s="35" t="s">
        <v>183</v>
      </c>
      <c r="C28" s="36"/>
      <c r="D28" s="37"/>
      <c r="E28" s="38" t="s">
        <v>178</v>
      </c>
      <c r="F28" s="39"/>
      <c r="G28" s="40"/>
      <c r="AZ28">
        <v>26</v>
      </c>
      <c r="BA28">
        <v>0.28359563773118779</v>
      </c>
      <c r="BB28">
        <v>0.24950764783524149</v>
      </c>
    </row>
    <row r="29" spans="2:54" x14ac:dyDescent="0.25">
      <c r="B29" s="35" t="s">
        <v>184</v>
      </c>
      <c r="C29" s="36"/>
      <c r="D29" s="37"/>
      <c r="E29" s="38" t="s">
        <v>178</v>
      </c>
      <c r="F29" s="39"/>
      <c r="G29" s="40"/>
      <c r="AZ29">
        <v>27</v>
      </c>
      <c r="BA29">
        <v>0.20371433922045915</v>
      </c>
      <c r="BB29">
        <v>-4.6887362973574084E-2</v>
      </c>
    </row>
    <row r="30" spans="2:54" x14ac:dyDescent="0.25">
      <c r="B30" s="35" t="s">
        <v>167</v>
      </c>
      <c r="C30" s="36"/>
      <c r="D30" s="37"/>
      <c r="E30" s="41">
        <v>52</v>
      </c>
      <c r="F30" s="42"/>
      <c r="G30" s="43"/>
      <c r="AZ30">
        <v>28</v>
      </c>
      <c r="BA30">
        <v>4.8864241642695254E-3</v>
      </c>
      <c r="BB30">
        <v>-7.3943483555078127E-2</v>
      </c>
    </row>
    <row r="31" spans="2:54" x14ac:dyDescent="0.25">
      <c r="B31" s="35" t="s">
        <v>185</v>
      </c>
      <c r="C31" s="36"/>
      <c r="D31" s="37"/>
      <c r="E31" s="41">
        <v>0.95</v>
      </c>
      <c r="F31" s="42"/>
      <c r="G31" s="43"/>
      <c r="AZ31">
        <v>29</v>
      </c>
      <c r="BA31">
        <v>-5.3173279437119109E-3</v>
      </c>
      <c r="BB31">
        <v>-2.4248614567798293E-2</v>
      </c>
    </row>
    <row r="32" spans="2:54" x14ac:dyDescent="0.25">
      <c r="B32" s="35" t="s">
        <v>186</v>
      </c>
      <c r="C32" s="36"/>
      <c r="D32" s="37"/>
      <c r="E32" s="41" t="s">
        <v>178</v>
      </c>
      <c r="F32" s="42"/>
      <c r="G32" s="43"/>
      <c r="AZ32">
        <v>30</v>
      </c>
      <c r="BA32">
        <v>5.455122536689215E-2</v>
      </c>
      <c r="BB32">
        <v>-8.9794733199005328E-2</v>
      </c>
    </row>
    <row r="33" spans="1:54" x14ac:dyDescent="0.25">
      <c r="AZ33">
        <v>31</v>
      </c>
      <c r="BA33">
        <v>7.9183873643925567E-3</v>
      </c>
      <c r="BB33">
        <v>1.7313928478279214E-2</v>
      </c>
    </row>
    <row r="34" spans="1:54" ht="18.75" x14ac:dyDescent="0.3">
      <c r="A34" s="16" t="s">
        <v>187</v>
      </c>
      <c r="AZ34">
        <v>32</v>
      </c>
      <c r="BA34">
        <v>2.088291156824508E-2</v>
      </c>
      <c r="BB34">
        <v>-2.0886054778308547E-2</v>
      </c>
    </row>
    <row r="35" spans="1:54" x14ac:dyDescent="0.25">
      <c r="AZ35">
        <v>33</v>
      </c>
      <c r="BA35">
        <v>5.4069520916562329E-2</v>
      </c>
      <c r="BB35">
        <v>-6.9970417423708728E-2</v>
      </c>
    </row>
    <row r="36" spans="1:54" x14ac:dyDescent="0.25">
      <c r="B36" s="12" t="s">
        <v>188</v>
      </c>
      <c r="C36" s="12" t="s">
        <v>189</v>
      </c>
      <c r="D36" s="12" t="s">
        <v>190</v>
      </c>
      <c r="E36" s="12" t="s">
        <v>191</v>
      </c>
      <c r="AZ36">
        <v>34</v>
      </c>
      <c r="BA36">
        <v>-6.7993912281556909E-4</v>
      </c>
      <c r="BB36">
        <v>-0.10832706667128882</v>
      </c>
    </row>
    <row r="37" spans="1:54" x14ac:dyDescent="0.25">
      <c r="B37" s="11" t="s">
        <v>192</v>
      </c>
      <c r="C37" s="9">
        <v>-0.31262820512820549</v>
      </c>
      <c r="D37" s="9">
        <v>2.1937290829462897</v>
      </c>
      <c r="E37" s="9">
        <v>0.88667722666970872</v>
      </c>
      <c r="AZ37">
        <v>35</v>
      </c>
      <c r="BA37">
        <v>1.4463300576237251E-2</v>
      </c>
      <c r="BB37">
        <v>5.0653772675098206E-2</v>
      </c>
    </row>
    <row r="38" spans="1:54" x14ac:dyDescent="0.25">
      <c r="B38" s="11" t="s">
        <v>193</v>
      </c>
      <c r="C38" s="9">
        <v>-0.65067135558071909</v>
      </c>
      <c r="D38" s="9">
        <v>0.2005978802153425</v>
      </c>
      <c r="E38" s="9">
        <v>1.180044403303345E-3</v>
      </c>
      <c r="AZ38">
        <v>36</v>
      </c>
      <c r="BA38">
        <v>-7.9171871091405902E-2</v>
      </c>
      <c r="BB38">
        <v>-0.11576917389507126</v>
      </c>
    </row>
    <row r="39" spans="1:54" x14ac:dyDescent="0.25">
      <c r="AZ39">
        <v>37</v>
      </c>
      <c r="BA39">
        <v>2.0467356277754385E-2</v>
      </c>
      <c r="BB39">
        <v>4.5016080130011581E-3</v>
      </c>
    </row>
    <row r="40" spans="1:54" x14ac:dyDescent="0.25">
      <c r="AZ40">
        <v>38</v>
      </c>
      <c r="BA40">
        <v>-5.3207682017006222E-2</v>
      </c>
      <c r="BB40">
        <v>-6.9542320391762155E-2</v>
      </c>
    </row>
    <row r="41" spans="1:54" x14ac:dyDescent="0.25">
      <c r="B41" s="11" t="s">
        <v>194</v>
      </c>
      <c r="C41" s="10">
        <v>-0.31262820512820549</v>
      </c>
      <c r="AZ41">
        <v>39</v>
      </c>
      <c r="BA41">
        <v>-1.8572267135288385E-2</v>
      </c>
      <c r="BB41">
        <v>7.4783226906033465E-2</v>
      </c>
    </row>
    <row r="42" spans="1:54" x14ac:dyDescent="0.25">
      <c r="B42" s="11" t="s">
        <v>195</v>
      </c>
      <c r="C42" s="10">
        <v>1475.1613905704187</v>
      </c>
      <c r="AZ42">
        <v>40</v>
      </c>
      <c r="BA42">
        <v>-4.7887137273819456E-2</v>
      </c>
      <c r="BB42">
        <v>-2.9692338289653845E-2</v>
      </c>
    </row>
    <row r="43" spans="1:54" x14ac:dyDescent="0.25">
      <c r="B43" s="11" t="s">
        <v>196</v>
      </c>
      <c r="C43" s="10">
        <v>23.666466486189545</v>
      </c>
      <c r="AZ43">
        <v>41</v>
      </c>
      <c r="BA43">
        <v>4.6509764056358191E-2</v>
      </c>
      <c r="BB43">
        <v>3.5796989284787276E-3</v>
      </c>
    </row>
    <row r="44" spans="1:54" x14ac:dyDescent="0.25">
      <c r="B44" s="11" t="s">
        <v>197</v>
      </c>
      <c r="C44" s="10">
        <v>200</v>
      </c>
      <c r="AZ44">
        <v>42</v>
      </c>
      <c r="BA44">
        <v>-4.6169604500975972E-2</v>
      </c>
      <c r="BB44">
        <v>3.454723114955946E-2</v>
      </c>
    </row>
    <row r="45" spans="1:54" x14ac:dyDescent="0.25">
      <c r="AZ45">
        <v>43</v>
      </c>
      <c r="BA45">
        <v>-2.7752340074298144E-2</v>
      </c>
      <c r="BB45">
        <v>5.8714933805500996E-2</v>
      </c>
    </row>
    <row r="46" spans="1:54" ht="18.75" x14ac:dyDescent="0.3">
      <c r="A46" s="16" t="s">
        <v>198</v>
      </c>
      <c r="AZ46">
        <v>44</v>
      </c>
      <c r="BA46">
        <v>-2.129732351275556E-2</v>
      </c>
      <c r="BB46">
        <v>-2.4046142383060156E-2</v>
      </c>
    </row>
    <row r="47" spans="1:54" x14ac:dyDescent="0.25">
      <c r="AZ47">
        <v>45</v>
      </c>
      <c r="BA47">
        <v>-1.0720182469848759E-2</v>
      </c>
      <c r="BB47">
        <v>-1.5204965226971333E-2</v>
      </c>
    </row>
    <row r="48" spans="1:54" x14ac:dyDescent="0.25">
      <c r="B48" s="11" t="s">
        <v>199</v>
      </c>
      <c r="C48" s="10">
        <v>12</v>
      </c>
      <c r="D48" s="10">
        <v>24</v>
      </c>
      <c r="E48" s="10">
        <v>36</v>
      </c>
      <c r="F48" s="10">
        <v>48</v>
      </c>
      <c r="AZ48">
        <v>46</v>
      </c>
      <c r="BA48">
        <v>-1.2014517719501161E-2</v>
      </c>
      <c r="BB48">
        <v>-2.8905119587576175E-2</v>
      </c>
    </row>
    <row r="49" spans="1:54" x14ac:dyDescent="0.25">
      <c r="B49" s="11" t="s">
        <v>200</v>
      </c>
      <c r="C49" s="10">
        <v>0.99999902691289089</v>
      </c>
      <c r="D49" s="10">
        <v>0.99999999450660004</v>
      </c>
      <c r="E49" s="10">
        <v>0.99999999999991229</v>
      </c>
      <c r="F49" s="10">
        <v>1</v>
      </c>
      <c r="AZ49">
        <v>47</v>
      </c>
      <c r="BA49">
        <v>-2.5329890449732929E-2</v>
      </c>
      <c r="BB49">
        <v>4.0127958508768852E-2</v>
      </c>
    </row>
    <row r="50" spans="1:54" x14ac:dyDescent="0.25">
      <c r="B50" s="11" t="s">
        <v>201</v>
      </c>
      <c r="C50" s="10">
        <v>16.064178638629283</v>
      </c>
      <c r="D50" s="10">
        <v>25.581714547895395</v>
      </c>
      <c r="E50" s="10">
        <v>46.56265033739006</v>
      </c>
      <c r="F50" s="10">
        <v>60.857607205920651</v>
      </c>
      <c r="AZ50">
        <v>48</v>
      </c>
      <c r="BA50">
        <v>-1.5312739502427611E-3</v>
      </c>
      <c r="BB50">
        <v>-4.5127290221831262E-2</v>
      </c>
    </row>
    <row r="51" spans="1:54" x14ac:dyDescent="0.25">
      <c r="B51" s="11" t="s">
        <v>202</v>
      </c>
      <c r="C51" s="10">
        <v>11</v>
      </c>
      <c r="D51" s="10">
        <v>23</v>
      </c>
      <c r="E51" s="10">
        <v>35</v>
      </c>
      <c r="F51" s="10">
        <v>47</v>
      </c>
      <c r="AZ51">
        <v>49</v>
      </c>
      <c r="BA51">
        <v>5.3467073601846183E-3</v>
      </c>
      <c r="BB51">
        <v>-1.7944429702966353E-2</v>
      </c>
    </row>
    <row r="52" spans="1:54" x14ac:dyDescent="0.25">
      <c r="AZ52">
        <v>50</v>
      </c>
      <c r="BA52">
        <v>-9.4552597629250137E-3</v>
      </c>
      <c r="BB52">
        <v>-1.5094006069864043E-2</v>
      </c>
    </row>
    <row r="53" spans="1:54" ht="18.75" x14ac:dyDescent="0.3">
      <c r="A53" s="16" t="s">
        <v>203</v>
      </c>
      <c r="AZ53">
        <v>51</v>
      </c>
      <c r="BA53">
        <v>1.7635165066326702E-2</v>
      </c>
      <c r="BB53">
        <v>-3.1711334335980543E-2</v>
      </c>
    </row>
    <row r="54" spans="1:54" x14ac:dyDescent="0.25">
      <c r="AZ54">
        <v>52</v>
      </c>
      <c r="BA54">
        <v>2.4291152414276332E-2</v>
      </c>
      <c r="BB54">
        <v>-7.7215569245564331E-2</v>
      </c>
    </row>
    <row r="55" spans="1:54" x14ac:dyDescent="0.25">
      <c r="C55" s="12" t="s">
        <v>193</v>
      </c>
    </row>
    <row r="56" spans="1:54" x14ac:dyDescent="0.25">
      <c r="B56" s="11" t="s">
        <v>193</v>
      </c>
      <c r="C56" s="9">
        <v>4.0239509546888895E-2</v>
      </c>
    </row>
    <row r="58" spans="1:54" ht="18.75" x14ac:dyDescent="0.3">
      <c r="A58" s="16" t="s">
        <v>161</v>
      </c>
    </row>
    <row r="60" spans="1:54" x14ac:dyDescent="0.25">
      <c r="F60" s="48" t="s">
        <v>214</v>
      </c>
      <c r="G60" s="49"/>
    </row>
    <row r="61" spans="1:54" x14ac:dyDescent="0.25">
      <c r="B61" s="12" t="s">
        <v>0</v>
      </c>
      <c r="C61" s="12" t="s">
        <v>215</v>
      </c>
      <c r="D61" s="12" t="s">
        <v>161</v>
      </c>
      <c r="E61" s="12" t="s">
        <v>216</v>
      </c>
      <c r="F61" s="12" t="s">
        <v>92</v>
      </c>
      <c r="G61" s="12" t="s">
        <v>93</v>
      </c>
    </row>
    <row r="62" spans="1:54" x14ac:dyDescent="0.25">
      <c r="B62" s="13">
        <v>42372</v>
      </c>
      <c r="C62" s="9">
        <v>135.07</v>
      </c>
      <c r="D62" s="9">
        <v>68.501734528551879</v>
      </c>
      <c r="E62" s="9">
        <v>66.568265471448115</v>
      </c>
      <c r="F62" s="9">
        <v>14.968411028396496</v>
      </c>
      <c r="G62" s="9">
        <v>122.03505802870725</v>
      </c>
    </row>
    <row r="63" spans="1:54" x14ac:dyDescent="0.25">
      <c r="B63" s="13">
        <v>42379</v>
      </c>
      <c r="C63" s="9">
        <v>103.83</v>
      </c>
      <c r="D63" s="9">
        <v>73.309106323423663</v>
      </c>
      <c r="E63" s="9">
        <v>30.520893676576335</v>
      </c>
      <c r="F63" s="9">
        <v>9.4410645527831178</v>
      </c>
      <c r="G63" s="9">
        <v>137.17714809406419</v>
      </c>
    </row>
    <row r="64" spans="1:54" x14ac:dyDescent="0.25">
      <c r="B64" s="13">
        <v>42386</v>
      </c>
      <c r="C64" s="9">
        <v>69.069999999999993</v>
      </c>
      <c r="D64" s="9">
        <v>69.326478118295455</v>
      </c>
      <c r="E64" s="9">
        <v>-0.25647811829546185</v>
      </c>
      <c r="F64" s="9">
        <v>5.45843634765491</v>
      </c>
      <c r="G64" s="9">
        <v>133.19451988893599</v>
      </c>
    </row>
    <row r="65" spans="2:7" x14ac:dyDescent="0.25">
      <c r="B65" s="13">
        <v>42393</v>
      </c>
      <c r="C65" s="9">
        <v>119.59</v>
      </c>
      <c r="D65" s="9">
        <v>57.923849913167253</v>
      </c>
      <c r="E65" s="9">
        <v>61.666150086832751</v>
      </c>
      <c r="F65" s="9">
        <v>-5.9441918574732924</v>
      </c>
      <c r="G65" s="9">
        <v>121.79189168380779</v>
      </c>
    </row>
    <row r="66" spans="2:7" x14ac:dyDescent="0.25">
      <c r="B66" s="13">
        <v>42400</v>
      </c>
      <c r="C66" s="9">
        <v>65.510000000000005</v>
      </c>
      <c r="D66" s="9">
        <v>67.451221708039043</v>
      </c>
      <c r="E66" s="9">
        <v>-1.9412217080390377</v>
      </c>
      <c r="F66" s="9">
        <v>3.5831799373984978</v>
      </c>
      <c r="G66" s="9">
        <v>131.3192634786796</v>
      </c>
    </row>
    <row r="67" spans="2:7" x14ac:dyDescent="0.25">
      <c r="B67" s="13">
        <v>42407</v>
      </c>
      <c r="C67" s="9">
        <v>63.99</v>
      </c>
      <c r="D67" s="9">
        <v>58.878593502910846</v>
      </c>
      <c r="E67" s="9">
        <v>5.1114064970891562</v>
      </c>
      <c r="F67" s="9">
        <v>-4.9894482677296992</v>
      </c>
      <c r="G67" s="9">
        <v>122.74663527355139</v>
      </c>
    </row>
    <row r="68" spans="2:7" x14ac:dyDescent="0.25">
      <c r="B68" s="13">
        <v>42414</v>
      </c>
      <c r="C68" s="9">
        <v>50.03</v>
      </c>
      <c r="D68" s="9">
        <v>53.665965297782634</v>
      </c>
      <c r="E68" s="9">
        <v>-3.6359652977826329</v>
      </c>
      <c r="F68" s="9">
        <v>-10.202076472857911</v>
      </c>
      <c r="G68" s="9">
        <v>117.53400706842318</v>
      </c>
    </row>
    <row r="69" spans="2:7" x14ac:dyDescent="0.25">
      <c r="B69" s="13">
        <v>42421</v>
      </c>
      <c r="C69" s="9">
        <v>82.86</v>
      </c>
      <c r="D69" s="9">
        <v>58.773337092654437</v>
      </c>
      <c r="E69" s="9">
        <v>24.086662907345563</v>
      </c>
      <c r="F69" s="9">
        <v>-5.0947046779861083</v>
      </c>
      <c r="G69" s="9">
        <v>122.64137886329499</v>
      </c>
    </row>
    <row r="70" spans="2:7" x14ac:dyDescent="0.25">
      <c r="B70" s="13">
        <v>42428</v>
      </c>
      <c r="C70" s="9">
        <v>82.4</v>
      </c>
      <c r="D70" s="9">
        <v>170.44070888752623</v>
      </c>
      <c r="E70" s="9">
        <v>-88.040708887526222</v>
      </c>
      <c r="F70" s="9">
        <v>106.57266711688568</v>
      </c>
      <c r="G70" s="9">
        <v>234.30875065816679</v>
      </c>
    </row>
    <row r="71" spans="2:7" x14ac:dyDescent="0.25">
      <c r="B71" s="13">
        <v>42435</v>
      </c>
      <c r="C71" s="9">
        <v>47.26</v>
      </c>
      <c r="D71" s="9">
        <v>71.928080682398019</v>
      </c>
      <c r="E71" s="9">
        <v>-24.668080682398021</v>
      </c>
      <c r="F71" s="9">
        <v>8.0600389117574736</v>
      </c>
      <c r="G71" s="9">
        <v>135.79612245303855</v>
      </c>
    </row>
    <row r="72" spans="2:7" x14ac:dyDescent="0.25">
      <c r="B72" s="13">
        <v>42442</v>
      </c>
      <c r="C72" s="9">
        <v>47.97</v>
      </c>
      <c r="D72" s="9">
        <v>72.415452477269824</v>
      </c>
      <c r="E72" s="9">
        <v>-24.445452477269825</v>
      </c>
      <c r="F72" s="9">
        <v>8.5474107066292788</v>
      </c>
      <c r="G72" s="9">
        <v>136.28349424791037</v>
      </c>
    </row>
    <row r="73" spans="2:7" x14ac:dyDescent="0.25">
      <c r="B73" s="13">
        <v>42449</v>
      </c>
      <c r="C73" s="9">
        <v>96.28</v>
      </c>
      <c r="D73" s="9">
        <v>65.542824272141601</v>
      </c>
      <c r="E73" s="9">
        <v>30.7371757278584</v>
      </c>
      <c r="F73" s="9">
        <v>1.6747825015010562</v>
      </c>
      <c r="G73" s="9">
        <v>129.41086604278215</v>
      </c>
    </row>
    <row r="74" spans="2:7" x14ac:dyDescent="0.25">
      <c r="B74" s="13">
        <v>42456</v>
      </c>
      <c r="C74" s="9">
        <v>46.41</v>
      </c>
      <c r="D74" s="9">
        <v>49.210196067013406</v>
      </c>
      <c r="E74" s="9">
        <v>-2.8001960670134096</v>
      </c>
      <c r="F74" s="9">
        <v>-14.657845703627139</v>
      </c>
      <c r="G74" s="9">
        <v>113.07823783765394</v>
      </c>
    </row>
    <row r="75" spans="2:7" x14ac:dyDescent="0.25">
      <c r="B75" s="13">
        <v>42463</v>
      </c>
      <c r="C75" s="9">
        <v>33.29</v>
      </c>
      <c r="D75" s="9">
        <v>60.427567861885201</v>
      </c>
      <c r="E75" s="9">
        <v>-27.137567861885202</v>
      </c>
      <c r="F75" s="9">
        <v>-3.4404739087553438</v>
      </c>
      <c r="G75" s="9">
        <v>124.29560963252575</v>
      </c>
    </row>
    <row r="76" spans="2:7" x14ac:dyDescent="0.25">
      <c r="B76" s="13">
        <v>42470</v>
      </c>
      <c r="C76" s="9">
        <v>40.619999999999997</v>
      </c>
      <c r="D76" s="9">
        <v>45.534939656756997</v>
      </c>
      <c r="E76" s="9">
        <v>-4.9149396567569994</v>
      </c>
      <c r="F76" s="9">
        <v>-18.333102113883548</v>
      </c>
      <c r="G76" s="9">
        <v>109.40298142739755</v>
      </c>
    </row>
    <row r="77" spans="2:7" x14ac:dyDescent="0.25">
      <c r="B77" s="13">
        <v>42477</v>
      </c>
      <c r="C77" s="9">
        <v>32.229999999999997</v>
      </c>
      <c r="D77" s="9">
        <v>43.542311451628791</v>
      </c>
      <c r="E77" s="9">
        <v>-11.312311451628794</v>
      </c>
      <c r="F77" s="9">
        <v>-20.325730319011754</v>
      </c>
      <c r="G77" s="9">
        <v>107.41035322226934</v>
      </c>
    </row>
    <row r="78" spans="2:7" x14ac:dyDescent="0.25">
      <c r="B78" s="13">
        <v>42484</v>
      </c>
      <c r="C78" s="9">
        <v>30.26</v>
      </c>
      <c r="D78" s="9">
        <v>40.389683246500582</v>
      </c>
      <c r="E78" s="9">
        <v>-10.12968324650058</v>
      </c>
      <c r="F78" s="9">
        <v>-23.478358524139963</v>
      </c>
      <c r="G78" s="9">
        <v>104.25772501714113</v>
      </c>
    </row>
    <row r="79" spans="2:7" x14ac:dyDescent="0.25">
      <c r="B79" s="13">
        <v>42491</v>
      </c>
      <c r="C79" s="9">
        <v>29.56</v>
      </c>
      <c r="D79" s="9">
        <v>40.557055041372379</v>
      </c>
      <c r="E79" s="9">
        <v>-10.997055041372381</v>
      </c>
      <c r="F79" s="9">
        <v>-23.310986729268166</v>
      </c>
      <c r="G79" s="9">
        <v>104.42509681201292</v>
      </c>
    </row>
    <row r="80" spans="2:7" x14ac:dyDescent="0.25">
      <c r="B80" s="13">
        <v>42498</v>
      </c>
      <c r="C80" s="9">
        <v>33.5</v>
      </c>
      <c r="D80" s="9">
        <v>38.984426836244168</v>
      </c>
      <c r="E80" s="9">
        <v>-5.4844268362441682</v>
      </c>
      <c r="F80" s="9">
        <v>-24.883614934396377</v>
      </c>
      <c r="G80" s="9">
        <v>102.85246860688471</v>
      </c>
    </row>
    <row r="81" spans="2:9" x14ac:dyDescent="0.25">
      <c r="B81" s="13">
        <v>42505</v>
      </c>
      <c r="C81" s="9">
        <v>32.93</v>
      </c>
      <c r="D81" s="9">
        <v>45.391798631115975</v>
      </c>
      <c r="E81" s="9">
        <v>-12.461798631115975</v>
      </c>
      <c r="F81" s="9">
        <v>-18.47624313952457</v>
      </c>
      <c r="G81" s="9">
        <v>109.25984040175652</v>
      </c>
    </row>
    <row r="82" spans="2:9" x14ac:dyDescent="0.25">
      <c r="B82" s="13">
        <v>42512</v>
      </c>
      <c r="C82" s="9">
        <v>41.41</v>
      </c>
      <c r="D82" s="9">
        <v>50.279170425987765</v>
      </c>
      <c r="E82" s="9">
        <v>-8.8691704259877682</v>
      </c>
      <c r="F82" s="9">
        <v>-13.58887134465278</v>
      </c>
      <c r="G82" s="9">
        <v>114.14721219662832</v>
      </c>
    </row>
    <row r="83" spans="2:9" ht="18.75" x14ac:dyDescent="0.3">
      <c r="B83" s="13">
        <v>42519</v>
      </c>
      <c r="C83" s="9">
        <v>49.19</v>
      </c>
      <c r="D83" s="9">
        <v>52.196542220859556</v>
      </c>
      <c r="E83" s="9">
        <v>-3.0065422208595578</v>
      </c>
      <c r="F83" s="9">
        <v>-11.671499549780989</v>
      </c>
      <c r="G83" s="9">
        <v>116.0645839915001</v>
      </c>
      <c r="I83" s="16" t="s">
        <v>217</v>
      </c>
    </row>
    <row r="84" spans="2:9" x14ac:dyDescent="0.25">
      <c r="B84" s="13">
        <v>42526</v>
      </c>
      <c r="C84" s="9">
        <v>28.19</v>
      </c>
      <c r="D84" s="9">
        <v>35.873914015731359</v>
      </c>
      <c r="E84" s="9">
        <v>-7.6839140157313572</v>
      </c>
      <c r="F84" s="9">
        <v>-27.994127754909186</v>
      </c>
      <c r="G84" s="9">
        <v>99.741955786371904</v>
      </c>
    </row>
    <row r="85" spans="2:9" x14ac:dyDescent="0.25">
      <c r="B85" s="13">
        <v>42533</v>
      </c>
      <c r="C85" s="9">
        <v>27.19</v>
      </c>
      <c r="D85" s="9">
        <v>36.471285810603149</v>
      </c>
      <c r="E85" s="9">
        <v>-9.2812858106031477</v>
      </c>
      <c r="F85" s="9">
        <v>-27.396755960037396</v>
      </c>
      <c r="G85" s="9">
        <v>100.33932758124369</v>
      </c>
    </row>
    <row r="86" spans="2:9" x14ac:dyDescent="0.25">
      <c r="B86" s="13">
        <v>42540</v>
      </c>
      <c r="C86" s="9">
        <v>27.74</v>
      </c>
      <c r="D86" s="9">
        <v>35.258657605474944</v>
      </c>
      <c r="E86" s="9">
        <v>-7.5186576054749459</v>
      </c>
      <c r="F86" s="9">
        <v>-28.609384165165601</v>
      </c>
      <c r="G86" s="9">
        <v>99.126699376115482</v>
      </c>
    </row>
    <row r="87" spans="2:9" x14ac:dyDescent="0.25">
      <c r="B87" s="13">
        <v>42547</v>
      </c>
      <c r="C87" s="9">
        <v>277.66000000000003</v>
      </c>
      <c r="D87" s="9">
        <v>37.026029400346744</v>
      </c>
      <c r="E87" s="9">
        <v>240.63397059965328</v>
      </c>
      <c r="F87" s="9">
        <v>-26.842012370293801</v>
      </c>
      <c r="G87" s="9">
        <v>100.89407117098729</v>
      </c>
    </row>
    <row r="88" spans="2:9" x14ac:dyDescent="0.25">
      <c r="B88" s="13">
        <v>42554</v>
      </c>
      <c r="C88" s="9">
        <v>257.89999999999998</v>
      </c>
      <c r="D88" s="9">
        <v>39.843401195218533</v>
      </c>
      <c r="E88" s="9">
        <v>218.05659880478146</v>
      </c>
      <c r="F88" s="9">
        <v>-24.024640575422012</v>
      </c>
      <c r="G88" s="9">
        <v>103.71144296585908</v>
      </c>
    </row>
    <row r="89" spans="2:9" x14ac:dyDescent="0.25">
      <c r="B89" s="13">
        <v>42561</v>
      </c>
      <c r="C89" s="9">
        <v>23.1</v>
      </c>
      <c r="D89" s="9">
        <v>38.810772990090328</v>
      </c>
      <c r="E89" s="9">
        <v>-15.710772990090327</v>
      </c>
      <c r="F89" s="9">
        <v>-25.057268780550217</v>
      </c>
      <c r="G89" s="9">
        <v>102.67881476073087</v>
      </c>
    </row>
    <row r="90" spans="2:9" x14ac:dyDescent="0.25">
      <c r="B90" s="13">
        <v>42568</v>
      </c>
      <c r="C90" s="9">
        <v>22.8</v>
      </c>
      <c r="D90" s="9">
        <v>30.868144784962126</v>
      </c>
      <c r="E90" s="9">
        <v>-8.0681447849621257</v>
      </c>
      <c r="F90" s="9">
        <v>-32.999896985678419</v>
      </c>
      <c r="G90" s="9">
        <v>94.736186555602671</v>
      </c>
    </row>
    <row r="91" spans="2:9" x14ac:dyDescent="0.25">
      <c r="B91" s="13">
        <v>42575</v>
      </c>
      <c r="C91" s="9">
        <v>31.29</v>
      </c>
      <c r="D91" s="9">
        <v>30.615516579833923</v>
      </c>
      <c r="E91" s="9">
        <v>0.67448342016607654</v>
      </c>
      <c r="F91" s="9">
        <v>-33.252525190806622</v>
      </c>
      <c r="G91" s="9">
        <v>94.483558350474468</v>
      </c>
    </row>
    <row r="92" spans="2:9" x14ac:dyDescent="0.25">
      <c r="B92" s="13">
        <v>42582</v>
      </c>
      <c r="C92" s="9">
        <v>24.89</v>
      </c>
      <c r="D92" s="9">
        <v>42.662888374705716</v>
      </c>
      <c r="E92" s="9">
        <v>-17.772888374705715</v>
      </c>
      <c r="F92" s="9">
        <v>-21.205153395934829</v>
      </c>
      <c r="G92" s="9">
        <v>106.53093014534626</v>
      </c>
    </row>
    <row r="93" spans="2:9" x14ac:dyDescent="0.25">
      <c r="B93" s="13">
        <v>42589</v>
      </c>
      <c r="C93" s="9">
        <v>15.95</v>
      </c>
      <c r="D93" s="9">
        <v>43.720260169577514</v>
      </c>
      <c r="E93" s="9">
        <v>-27.770260169577515</v>
      </c>
      <c r="F93" s="9">
        <v>-20.147781601063031</v>
      </c>
      <c r="G93" s="9">
        <v>107.58830194021806</v>
      </c>
    </row>
    <row r="94" spans="2:9" x14ac:dyDescent="0.25">
      <c r="B94" s="13">
        <v>42596</v>
      </c>
      <c r="C94" s="9">
        <v>84.05</v>
      </c>
      <c r="D94" s="9">
        <v>39.517631964449301</v>
      </c>
      <c r="E94" s="9">
        <v>44.532368035550697</v>
      </c>
      <c r="F94" s="9">
        <v>-24.350409806191244</v>
      </c>
      <c r="G94" s="9">
        <v>103.38567373508985</v>
      </c>
    </row>
    <row r="95" spans="2:9" x14ac:dyDescent="0.25">
      <c r="B95" s="13">
        <v>42603</v>
      </c>
      <c r="C95" s="9">
        <v>26.14</v>
      </c>
      <c r="D95" s="9">
        <v>31.815003759321101</v>
      </c>
      <c r="E95" s="9">
        <v>-5.6750037593211005</v>
      </c>
      <c r="F95" s="9">
        <v>-32.053038011319444</v>
      </c>
      <c r="G95" s="9">
        <v>95.683045529961646</v>
      </c>
    </row>
    <row r="96" spans="2:9" x14ac:dyDescent="0.25">
      <c r="B96" s="13">
        <v>42610</v>
      </c>
      <c r="C96" s="9">
        <v>16.21</v>
      </c>
      <c r="D96" s="9">
        <v>32.592375554192884</v>
      </c>
      <c r="E96" s="9">
        <v>-16.382375554192883</v>
      </c>
      <c r="F96" s="9">
        <v>-31.275666216447661</v>
      </c>
      <c r="G96" s="9">
        <v>96.460417324833429</v>
      </c>
    </row>
    <row r="97" spans="2:7" x14ac:dyDescent="0.25">
      <c r="B97" s="13">
        <v>42617</v>
      </c>
      <c r="C97" s="9">
        <v>24.63</v>
      </c>
      <c r="D97" s="9">
        <v>38.459747349064685</v>
      </c>
      <c r="E97" s="9">
        <v>-13.829747349064686</v>
      </c>
      <c r="F97" s="9">
        <v>-25.40829442157586</v>
      </c>
      <c r="G97" s="9">
        <v>102.32778911970523</v>
      </c>
    </row>
    <row r="98" spans="2:7" x14ac:dyDescent="0.25">
      <c r="B98" s="13">
        <v>42624</v>
      </c>
      <c r="C98" s="9">
        <v>23.48</v>
      </c>
      <c r="D98" s="9">
        <v>29.42711914393648</v>
      </c>
      <c r="E98" s="9">
        <v>-5.9471191439364794</v>
      </c>
      <c r="F98" s="9">
        <v>-34.440922626704065</v>
      </c>
      <c r="G98" s="9">
        <v>93.295160914577025</v>
      </c>
    </row>
    <row r="99" spans="2:7" x14ac:dyDescent="0.25">
      <c r="B99" s="13">
        <v>42631</v>
      </c>
      <c r="C99" s="9">
        <v>16.760000000000002</v>
      </c>
      <c r="D99" s="9">
        <v>39.854490938808283</v>
      </c>
      <c r="E99" s="9">
        <v>-23.094490938808281</v>
      </c>
      <c r="F99" s="9">
        <v>-24.013550831832262</v>
      </c>
      <c r="G99" s="9">
        <v>103.72253270944883</v>
      </c>
    </row>
    <row r="100" spans="2:7" x14ac:dyDescent="0.25">
      <c r="B100" s="13">
        <v>42638</v>
      </c>
      <c r="C100" s="9">
        <v>30.69</v>
      </c>
      <c r="D100" s="9">
        <v>72.46186273368005</v>
      </c>
      <c r="E100" s="9">
        <v>-41.771862733680052</v>
      </c>
      <c r="F100" s="9">
        <v>8.593820963039505</v>
      </c>
      <c r="G100" s="9">
        <v>136.32990450432061</v>
      </c>
    </row>
    <row r="101" spans="2:7" x14ac:dyDescent="0.25">
      <c r="B101" s="13">
        <v>42645</v>
      </c>
      <c r="C101" s="9">
        <v>30.89</v>
      </c>
      <c r="D101" s="9">
        <v>81.619234528551857</v>
      </c>
      <c r="E101" s="9">
        <v>-50.729234528551856</v>
      </c>
      <c r="F101" s="9">
        <v>17.751192757911312</v>
      </c>
      <c r="G101" s="9">
        <v>145.48727629919239</v>
      </c>
    </row>
    <row r="102" spans="2:7" x14ac:dyDescent="0.25">
      <c r="B102" s="13">
        <v>42652</v>
      </c>
      <c r="C102" s="9">
        <v>57.61</v>
      </c>
      <c r="D102" s="9">
        <v>88.446606323423651</v>
      </c>
      <c r="E102" s="9">
        <v>-30.836606323423652</v>
      </c>
      <c r="F102" s="9">
        <v>24.578564552783106</v>
      </c>
      <c r="G102" s="9">
        <v>152.31464809406418</v>
      </c>
    </row>
    <row r="103" spans="2:7" x14ac:dyDescent="0.25">
      <c r="B103" s="13">
        <v>42659</v>
      </c>
      <c r="C103" s="9">
        <v>72.83</v>
      </c>
      <c r="D103" s="9">
        <v>97.013978118295455</v>
      </c>
      <c r="E103" s="9">
        <v>-24.183978118295457</v>
      </c>
      <c r="F103" s="9">
        <v>33.14593634765491</v>
      </c>
      <c r="G103" s="9">
        <v>160.88201988893599</v>
      </c>
    </row>
    <row r="104" spans="2:7" x14ac:dyDescent="0.25">
      <c r="B104" s="13">
        <v>42666</v>
      </c>
      <c r="C104" s="9">
        <v>89</v>
      </c>
      <c r="D104" s="9">
        <v>154.14134991316723</v>
      </c>
      <c r="E104" s="9">
        <v>-65.141349913167232</v>
      </c>
      <c r="F104" s="9">
        <v>90.273308142526687</v>
      </c>
      <c r="G104" s="9">
        <v>218.00939168380779</v>
      </c>
    </row>
    <row r="105" spans="2:7" x14ac:dyDescent="0.25">
      <c r="B105" s="13">
        <v>42673</v>
      </c>
      <c r="C105" s="9">
        <v>139.41</v>
      </c>
      <c r="D105" s="9">
        <v>52.348721708039029</v>
      </c>
      <c r="E105" s="9">
        <v>87.061278291960974</v>
      </c>
      <c r="F105" s="9">
        <v>-11.519320062601516</v>
      </c>
      <c r="G105" s="9">
        <v>116.21676347867958</v>
      </c>
    </row>
    <row r="106" spans="2:7" x14ac:dyDescent="0.25">
      <c r="B106" s="13">
        <v>42680</v>
      </c>
      <c r="C106" s="9">
        <v>53.78</v>
      </c>
      <c r="D106" s="9">
        <v>102.45609350291082</v>
      </c>
      <c r="E106" s="9">
        <v>-48.676093502910817</v>
      </c>
      <c r="F106" s="9">
        <v>38.588051732270273</v>
      </c>
      <c r="G106" s="9">
        <v>166.32413527355135</v>
      </c>
    </row>
    <row r="107" spans="2:7" x14ac:dyDescent="0.25">
      <c r="B107" s="13">
        <v>42687</v>
      </c>
      <c r="C107" s="9">
        <v>71.52</v>
      </c>
      <c r="D107" s="9">
        <v>51.2734652977826</v>
      </c>
      <c r="E107" s="9">
        <v>20.246534702217396</v>
      </c>
      <c r="F107" s="9">
        <v>-12.594576472857945</v>
      </c>
      <c r="G107" s="9">
        <v>115.14150706842315</v>
      </c>
    </row>
    <row r="108" spans="2:7" x14ac:dyDescent="0.25">
      <c r="B108" s="13">
        <v>42694</v>
      </c>
      <c r="C108" s="9">
        <v>30.48</v>
      </c>
      <c r="D108" s="9">
        <v>64.830837092654406</v>
      </c>
      <c r="E108" s="9">
        <v>-34.350837092654402</v>
      </c>
      <c r="F108" s="9">
        <v>0.96279532201386075</v>
      </c>
      <c r="G108" s="9">
        <v>128.69887886329496</v>
      </c>
    </row>
    <row r="109" spans="2:7" x14ac:dyDescent="0.25">
      <c r="B109" s="13">
        <v>42701</v>
      </c>
      <c r="C109" s="9">
        <v>65.790000000000006</v>
      </c>
      <c r="D109" s="9">
        <v>66.738208887526184</v>
      </c>
      <c r="E109" s="9">
        <v>-0.94820888752617805</v>
      </c>
      <c r="F109" s="9">
        <v>2.8701671168856393</v>
      </c>
      <c r="G109" s="9">
        <v>130.60625065816674</v>
      </c>
    </row>
    <row r="110" spans="2:7" x14ac:dyDescent="0.25">
      <c r="B110" s="13">
        <v>42708</v>
      </c>
      <c r="C110" s="9">
        <v>47.4</v>
      </c>
      <c r="D110" s="9">
        <v>73.725580682398004</v>
      </c>
      <c r="E110" s="9">
        <v>-26.325580682398005</v>
      </c>
      <c r="F110" s="9">
        <v>9.8575389117574588</v>
      </c>
      <c r="G110" s="9">
        <v>137.59362245303856</v>
      </c>
    </row>
    <row r="111" spans="2:7" x14ac:dyDescent="0.25">
      <c r="B111" s="13">
        <v>42715</v>
      </c>
      <c r="C111" s="9">
        <v>40.51</v>
      </c>
      <c r="D111" s="9">
        <v>65.242952477269796</v>
      </c>
      <c r="E111" s="9">
        <v>-24.732952477269798</v>
      </c>
      <c r="F111" s="9">
        <v>1.374910706629251</v>
      </c>
      <c r="G111" s="9">
        <v>129.11099424791036</v>
      </c>
    </row>
    <row r="112" spans="2:7" x14ac:dyDescent="0.25">
      <c r="B112" s="13">
        <v>42722</v>
      </c>
      <c r="C112" s="9">
        <v>99.11</v>
      </c>
      <c r="D112" s="9">
        <v>77.970324272141568</v>
      </c>
      <c r="E112" s="9">
        <v>21.139675727858432</v>
      </c>
      <c r="F112" s="9">
        <v>14.102282501501023</v>
      </c>
      <c r="G112" s="9">
        <v>141.83836604278213</v>
      </c>
    </row>
    <row r="113" spans="2:7" x14ac:dyDescent="0.25">
      <c r="B113" s="13">
        <v>42729</v>
      </c>
      <c r="C113" s="9">
        <v>132.12</v>
      </c>
      <c r="D113" s="9">
        <v>68.237696067013388</v>
      </c>
      <c r="E113" s="9">
        <v>63.882303932986616</v>
      </c>
      <c r="F113" s="9">
        <v>4.3696542963728433</v>
      </c>
      <c r="G113" s="9">
        <v>132.10573783765392</v>
      </c>
    </row>
    <row r="115" spans="2:7" x14ac:dyDescent="0.25">
      <c r="C115" s="12" t="s">
        <v>215</v>
      </c>
      <c r="D115" s="12" t="s">
        <v>161</v>
      </c>
      <c r="E115" s="12" t="s">
        <v>216</v>
      </c>
      <c r="F115" s="12" t="s">
        <v>231</v>
      </c>
      <c r="G115" s="12" t="s">
        <v>158</v>
      </c>
    </row>
    <row r="116" spans="2:7" x14ac:dyDescent="0.25">
      <c r="C116" s="9">
        <v>135.07</v>
      </c>
      <c r="D116" s="9">
        <v>68.501734528551879</v>
      </c>
      <c r="E116" s="9">
        <v>66.568265471448115</v>
      </c>
      <c r="F116">
        <f>E116*E116</f>
        <v>4431.3339678771908</v>
      </c>
      <c r="G116">
        <f>ABS(E116/C116)</f>
        <v>0.49284271467719049</v>
      </c>
    </row>
    <row r="117" spans="2:7" x14ac:dyDescent="0.25">
      <c r="C117" s="9">
        <v>103.83</v>
      </c>
      <c r="D117" s="9">
        <v>73.309106323423663</v>
      </c>
      <c r="E117" s="9">
        <v>30.520893676576335</v>
      </c>
      <c r="F117">
        <f t="shared" ref="F117:F167" si="0">E117*E117</f>
        <v>931.52495081687732</v>
      </c>
      <c r="G117">
        <f t="shared" ref="G117:G167" si="1">ABS(E117/C117)</f>
        <v>0.2939506277239366</v>
      </c>
    </row>
    <row r="118" spans="2:7" x14ac:dyDescent="0.25">
      <c r="C118" s="9">
        <v>69.069999999999993</v>
      </c>
      <c r="D118" s="9">
        <v>69.326478118295455</v>
      </c>
      <c r="E118" s="9">
        <v>-0.25647811829546185</v>
      </c>
      <c r="F118">
        <f t="shared" si="0"/>
        <v>6.5781025164380919E-2</v>
      </c>
      <c r="G118">
        <f t="shared" si="1"/>
        <v>3.7133070550957274E-3</v>
      </c>
    </row>
    <row r="119" spans="2:7" x14ac:dyDescent="0.25">
      <c r="C119" s="9">
        <v>119.59</v>
      </c>
      <c r="D119" s="9">
        <v>57.923849913167253</v>
      </c>
      <c r="E119" s="9">
        <v>61.666150086832751</v>
      </c>
      <c r="F119">
        <f t="shared" si="0"/>
        <v>3802.7140665317829</v>
      </c>
      <c r="G119">
        <f t="shared" si="1"/>
        <v>0.51564637584106321</v>
      </c>
    </row>
    <row r="120" spans="2:7" x14ac:dyDescent="0.25">
      <c r="C120" s="9">
        <v>65.510000000000005</v>
      </c>
      <c r="D120" s="9">
        <v>67.451221708039043</v>
      </c>
      <c r="E120" s="9">
        <v>-1.9412217080390377</v>
      </c>
      <c r="F120">
        <f t="shared" si="0"/>
        <v>3.7683417197619988</v>
      </c>
      <c r="G120">
        <f t="shared" si="1"/>
        <v>2.963244860386258E-2</v>
      </c>
    </row>
    <row r="121" spans="2:7" x14ac:dyDescent="0.25">
      <c r="C121" s="9">
        <v>63.99</v>
      </c>
      <c r="D121" s="9">
        <v>58.878593502910846</v>
      </c>
      <c r="E121" s="9">
        <v>5.1114064970891562</v>
      </c>
      <c r="F121">
        <f t="shared" si="0"/>
        <v>26.126476378485236</v>
      </c>
      <c r="G121">
        <f t="shared" si="1"/>
        <v>7.9878207486937899E-2</v>
      </c>
    </row>
    <row r="122" spans="2:7" x14ac:dyDescent="0.25">
      <c r="C122" s="9">
        <v>50.03</v>
      </c>
      <c r="D122" s="9">
        <v>53.665965297782634</v>
      </c>
      <c r="E122" s="9">
        <v>-3.6359652977826329</v>
      </c>
      <c r="F122">
        <f t="shared" si="0"/>
        <v>13.220243646679551</v>
      </c>
      <c r="G122">
        <f t="shared" si="1"/>
        <v>7.2675700535331456E-2</v>
      </c>
    </row>
    <row r="123" spans="2:7" x14ac:dyDescent="0.25">
      <c r="C123" s="9">
        <v>82.86</v>
      </c>
      <c r="D123" s="9">
        <v>58.773337092654437</v>
      </c>
      <c r="E123" s="9">
        <v>24.086662907345563</v>
      </c>
      <c r="F123">
        <f t="shared" si="0"/>
        <v>580.16733001209661</v>
      </c>
      <c r="G123">
        <f t="shared" si="1"/>
        <v>0.29069108022381807</v>
      </c>
    </row>
    <row r="124" spans="2:7" x14ac:dyDescent="0.25">
      <c r="C124" s="9">
        <v>82.4</v>
      </c>
      <c r="D124" s="9">
        <v>170.44070888752623</v>
      </c>
      <c r="E124" s="9">
        <v>-88.040708887526222</v>
      </c>
      <c r="F124">
        <f t="shared" si="0"/>
        <v>7751.1664214181383</v>
      </c>
      <c r="G124">
        <f t="shared" si="1"/>
        <v>1.0684552049457066</v>
      </c>
    </row>
    <row r="125" spans="2:7" x14ac:dyDescent="0.25">
      <c r="C125" s="9">
        <v>47.26</v>
      </c>
      <c r="D125" s="9">
        <v>71.928080682398019</v>
      </c>
      <c r="E125" s="9">
        <v>-24.668080682398021</v>
      </c>
      <c r="F125">
        <f t="shared" si="0"/>
        <v>608.51420455329844</v>
      </c>
      <c r="G125">
        <f t="shared" si="1"/>
        <v>0.52196531278878588</v>
      </c>
    </row>
    <row r="126" spans="2:7" x14ac:dyDescent="0.25">
      <c r="C126" s="9">
        <v>47.97</v>
      </c>
      <c r="D126" s="9">
        <v>72.415452477269824</v>
      </c>
      <c r="E126" s="9">
        <v>-24.445452477269825</v>
      </c>
      <c r="F126">
        <f t="shared" si="0"/>
        <v>597.58014681845737</v>
      </c>
      <c r="G126">
        <f t="shared" si="1"/>
        <v>0.50959875916760111</v>
      </c>
    </row>
    <row r="127" spans="2:7" x14ac:dyDescent="0.25">
      <c r="C127" s="9">
        <v>96.28</v>
      </c>
      <c r="D127" s="9">
        <v>65.542824272141601</v>
      </c>
      <c r="E127" s="9">
        <v>30.7371757278584</v>
      </c>
      <c r="F127">
        <f t="shared" si="0"/>
        <v>944.77397172524752</v>
      </c>
      <c r="G127">
        <f t="shared" si="1"/>
        <v>0.31924777448959701</v>
      </c>
    </row>
    <row r="128" spans="2:7" x14ac:dyDescent="0.25">
      <c r="C128" s="9">
        <v>46.41</v>
      </c>
      <c r="D128" s="9">
        <v>49.210196067013406</v>
      </c>
      <c r="E128" s="9">
        <v>-2.8001960670134096</v>
      </c>
      <c r="F128">
        <f t="shared" si="0"/>
        <v>7.8410980137173674</v>
      </c>
      <c r="G128">
        <f t="shared" si="1"/>
        <v>6.0336049709403358E-2</v>
      </c>
    </row>
    <row r="129" spans="3:7" x14ac:dyDescent="0.25">
      <c r="C129" s="9">
        <v>33.29</v>
      </c>
      <c r="D129" s="9">
        <v>60.427567861885201</v>
      </c>
      <c r="E129" s="9">
        <v>-27.137567861885202</v>
      </c>
      <c r="F129">
        <f t="shared" si="0"/>
        <v>736.44758945842455</v>
      </c>
      <c r="G129">
        <f t="shared" si="1"/>
        <v>0.81518677866882561</v>
      </c>
    </row>
    <row r="130" spans="3:7" x14ac:dyDescent="0.25">
      <c r="C130" s="9">
        <v>40.619999999999997</v>
      </c>
      <c r="D130" s="9">
        <v>45.534939656756997</v>
      </c>
      <c r="E130" s="9">
        <v>-4.9149396567569994</v>
      </c>
      <c r="F130">
        <f t="shared" si="0"/>
        <v>24.15663182956261</v>
      </c>
      <c r="G130">
        <f t="shared" si="1"/>
        <v>0.12099802207673559</v>
      </c>
    </row>
    <row r="131" spans="3:7" x14ac:dyDescent="0.25">
      <c r="C131" s="9">
        <v>32.229999999999997</v>
      </c>
      <c r="D131" s="9">
        <v>43.542311451628791</v>
      </c>
      <c r="E131" s="9">
        <v>-11.312311451628794</v>
      </c>
      <c r="F131">
        <f t="shared" si="0"/>
        <v>127.96839037865196</v>
      </c>
      <c r="G131">
        <f t="shared" si="1"/>
        <v>0.35098701370241375</v>
      </c>
    </row>
    <row r="132" spans="3:7" x14ac:dyDescent="0.25">
      <c r="C132" s="9">
        <v>30.26</v>
      </c>
      <c r="D132" s="9">
        <v>40.389683246500582</v>
      </c>
      <c r="E132" s="9">
        <v>-10.12968324650058</v>
      </c>
      <c r="F132">
        <f t="shared" si="0"/>
        <v>102.61048267443454</v>
      </c>
      <c r="G132">
        <f t="shared" si="1"/>
        <v>0.33475489909122869</v>
      </c>
    </row>
    <row r="133" spans="3:7" x14ac:dyDescent="0.25">
      <c r="C133" s="9">
        <v>29.56</v>
      </c>
      <c r="D133" s="9">
        <v>40.557055041372379</v>
      </c>
      <c r="E133" s="9">
        <v>-10.997055041372381</v>
      </c>
      <c r="F133">
        <f t="shared" si="0"/>
        <v>120.93521958297369</v>
      </c>
      <c r="G133">
        <f t="shared" si="1"/>
        <v>0.37202486608160967</v>
      </c>
    </row>
    <row r="134" spans="3:7" x14ac:dyDescent="0.25">
      <c r="C134" s="9">
        <v>33.5</v>
      </c>
      <c r="D134" s="9">
        <v>38.984426836244168</v>
      </c>
      <c r="E134" s="9">
        <v>-5.4844268362441682</v>
      </c>
      <c r="F134">
        <f t="shared" si="0"/>
        <v>30.078937722115217</v>
      </c>
      <c r="G134">
        <f t="shared" si="1"/>
        <v>0.16371423391773637</v>
      </c>
    </row>
    <row r="135" spans="3:7" x14ac:dyDescent="0.25">
      <c r="C135" s="9">
        <v>32.93</v>
      </c>
      <c r="D135" s="9">
        <v>45.391798631115975</v>
      </c>
      <c r="E135" s="9">
        <v>-12.461798631115975</v>
      </c>
      <c r="F135">
        <f t="shared" si="0"/>
        <v>155.29642512248401</v>
      </c>
      <c r="G135">
        <f t="shared" si="1"/>
        <v>0.37843299821184256</v>
      </c>
    </row>
    <row r="136" spans="3:7" x14ac:dyDescent="0.25">
      <c r="C136" s="9">
        <v>41.41</v>
      </c>
      <c r="D136" s="9">
        <v>50.279170425987765</v>
      </c>
      <c r="E136" s="9">
        <v>-8.8691704259877682</v>
      </c>
      <c r="F136">
        <f t="shared" si="0"/>
        <v>78.662184045216051</v>
      </c>
      <c r="G136">
        <f t="shared" si="1"/>
        <v>0.21417943554667396</v>
      </c>
    </row>
    <row r="137" spans="3:7" x14ac:dyDescent="0.25">
      <c r="C137" s="9">
        <v>49.19</v>
      </c>
      <c r="D137" s="9">
        <v>52.196542220859556</v>
      </c>
      <c r="E137" s="9">
        <v>-3.0065422208595578</v>
      </c>
      <c r="F137">
        <f t="shared" si="0"/>
        <v>9.0392961258111217</v>
      </c>
      <c r="G137">
        <f t="shared" si="1"/>
        <v>6.1121004693221348E-2</v>
      </c>
    </row>
    <row r="138" spans="3:7" x14ac:dyDescent="0.25">
      <c r="C138" s="9">
        <v>28.19</v>
      </c>
      <c r="D138" s="9">
        <v>35.873914015731359</v>
      </c>
      <c r="E138" s="9">
        <v>-7.6839140157313572</v>
      </c>
      <c r="F138">
        <f t="shared" si="0"/>
        <v>59.042534601152795</v>
      </c>
      <c r="G138">
        <f t="shared" si="1"/>
        <v>0.27257587852895909</v>
      </c>
    </row>
    <row r="139" spans="3:7" x14ac:dyDescent="0.25">
      <c r="C139" s="9">
        <v>27.19</v>
      </c>
      <c r="D139" s="9">
        <v>36.471285810603149</v>
      </c>
      <c r="E139" s="9">
        <v>-9.2812858106031477</v>
      </c>
      <c r="F139">
        <f t="shared" si="0"/>
        <v>86.142266298103323</v>
      </c>
      <c r="G139">
        <f t="shared" si="1"/>
        <v>0.34134923908066006</v>
      </c>
    </row>
    <row r="140" spans="3:7" x14ac:dyDescent="0.25">
      <c r="C140" s="9">
        <v>27.74</v>
      </c>
      <c r="D140" s="9">
        <v>35.258657605474944</v>
      </c>
      <c r="E140" s="9">
        <v>-7.5186576054749459</v>
      </c>
      <c r="F140">
        <f t="shared" si="0"/>
        <v>56.530212188366249</v>
      </c>
      <c r="G140">
        <f t="shared" si="1"/>
        <v>0.2710402885895799</v>
      </c>
    </row>
    <row r="141" spans="3:7" x14ac:dyDescent="0.25">
      <c r="C141" s="9">
        <v>277.66000000000003</v>
      </c>
      <c r="D141" s="9">
        <v>37.026029400346744</v>
      </c>
      <c r="E141" s="9">
        <v>240.63397059965328</v>
      </c>
      <c r="F141">
        <f t="shared" si="0"/>
        <v>57904.707806554798</v>
      </c>
      <c r="G141">
        <f t="shared" si="1"/>
        <v>0.86664975365430119</v>
      </c>
    </row>
    <row r="142" spans="3:7" x14ac:dyDescent="0.25">
      <c r="C142" s="9">
        <v>257.89999999999998</v>
      </c>
      <c r="D142" s="9">
        <v>39.843401195218533</v>
      </c>
      <c r="E142" s="9">
        <v>218.05659880478146</v>
      </c>
      <c r="F142">
        <f t="shared" si="0"/>
        <v>47548.680282309419</v>
      </c>
      <c r="G142">
        <f t="shared" si="1"/>
        <v>0.84550833193013364</v>
      </c>
    </row>
    <row r="143" spans="3:7" x14ac:dyDescent="0.25">
      <c r="C143" s="9">
        <v>23.1</v>
      </c>
      <c r="D143" s="9">
        <v>38.810772990090328</v>
      </c>
      <c r="E143" s="9">
        <v>-15.710772990090327</v>
      </c>
      <c r="F143">
        <f t="shared" si="0"/>
        <v>246.82838794615174</v>
      </c>
      <c r="G143">
        <f t="shared" si="1"/>
        <v>0.6801200428610531</v>
      </c>
    </row>
    <row r="144" spans="3:7" x14ac:dyDescent="0.25">
      <c r="C144" s="9">
        <v>22.8</v>
      </c>
      <c r="D144" s="9">
        <v>30.868144784962126</v>
      </c>
      <c r="E144" s="9">
        <v>-8.0681447849621257</v>
      </c>
      <c r="F144">
        <f t="shared" si="0"/>
        <v>65.094960271111546</v>
      </c>
      <c r="G144">
        <f t="shared" si="1"/>
        <v>0.3538659993404441</v>
      </c>
    </row>
    <row r="145" spans="3:7" x14ac:dyDescent="0.25">
      <c r="C145" s="9">
        <v>31.29</v>
      </c>
      <c r="D145" s="9">
        <v>30.615516579833923</v>
      </c>
      <c r="E145" s="9">
        <v>0.67448342016607654</v>
      </c>
      <c r="F145">
        <f t="shared" si="0"/>
        <v>0.45492788407892815</v>
      </c>
      <c r="G145">
        <f t="shared" si="1"/>
        <v>2.1555877921574835E-2</v>
      </c>
    </row>
    <row r="146" spans="3:7" x14ac:dyDescent="0.25">
      <c r="C146" s="9">
        <v>24.89</v>
      </c>
      <c r="D146" s="9">
        <v>42.662888374705716</v>
      </c>
      <c r="E146" s="9">
        <v>-17.772888374705715</v>
      </c>
      <c r="F146">
        <f t="shared" si="0"/>
        <v>315.87556117974958</v>
      </c>
      <c r="G146">
        <f t="shared" si="1"/>
        <v>0.71405738749319869</v>
      </c>
    </row>
    <row r="147" spans="3:7" x14ac:dyDescent="0.25">
      <c r="C147" s="9">
        <v>15.95</v>
      </c>
      <c r="D147" s="9">
        <v>43.720260169577514</v>
      </c>
      <c r="E147" s="9">
        <v>-27.770260169577515</v>
      </c>
      <c r="F147">
        <f t="shared" si="0"/>
        <v>771.18734988602341</v>
      </c>
      <c r="G147">
        <f t="shared" si="1"/>
        <v>1.7410821422932612</v>
      </c>
    </row>
    <row r="148" spans="3:7" x14ac:dyDescent="0.25">
      <c r="C148" s="9">
        <v>84.05</v>
      </c>
      <c r="D148" s="9">
        <v>39.517631964449301</v>
      </c>
      <c r="E148" s="9">
        <v>44.532368035550697</v>
      </c>
      <c r="F148">
        <f t="shared" si="0"/>
        <v>1983.1318028537373</v>
      </c>
      <c r="G148">
        <f t="shared" si="1"/>
        <v>0.52983186240988334</v>
      </c>
    </row>
    <row r="149" spans="3:7" x14ac:dyDescent="0.25">
      <c r="C149" s="9">
        <v>26.14</v>
      </c>
      <c r="D149" s="9">
        <v>31.815003759321101</v>
      </c>
      <c r="E149" s="9">
        <v>-5.6750037593211005</v>
      </c>
      <c r="F149">
        <f t="shared" si="0"/>
        <v>32.205667668308621</v>
      </c>
      <c r="G149">
        <f t="shared" si="1"/>
        <v>0.21710037334816756</v>
      </c>
    </row>
    <row r="150" spans="3:7" x14ac:dyDescent="0.25">
      <c r="C150" s="9">
        <v>16.21</v>
      </c>
      <c r="D150" s="9">
        <v>32.592375554192884</v>
      </c>
      <c r="E150" s="9">
        <v>-16.382375554192883</v>
      </c>
      <c r="F150">
        <f t="shared" si="0"/>
        <v>268.38222879861655</v>
      </c>
      <c r="G150">
        <f t="shared" si="1"/>
        <v>1.01063390217106</v>
      </c>
    </row>
    <row r="151" spans="3:7" x14ac:dyDescent="0.25">
      <c r="C151" s="9">
        <v>24.63</v>
      </c>
      <c r="D151" s="9">
        <v>38.459747349064685</v>
      </c>
      <c r="E151" s="9">
        <v>-13.829747349064686</v>
      </c>
      <c r="F151">
        <f t="shared" si="0"/>
        <v>191.26191173896171</v>
      </c>
      <c r="G151">
        <f t="shared" si="1"/>
        <v>0.56150009537412449</v>
      </c>
    </row>
    <row r="152" spans="3:7" x14ac:dyDescent="0.25">
      <c r="C152" s="9">
        <v>23.48</v>
      </c>
      <c r="D152" s="9">
        <v>29.42711914393648</v>
      </c>
      <c r="E152" s="9">
        <v>-5.9471191439364794</v>
      </c>
      <c r="F152">
        <f t="shared" si="0"/>
        <v>35.368226112175762</v>
      </c>
      <c r="G152">
        <f t="shared" si="1"/>
        <v>0.25328446098536966</v>
      </c>
    </row>
    <row r="153" spans="3:7" x14ac:dyDescent="0.25">
      <c r="C153" s="9">
        <v>16.760000000000002</v>
      </c>
      <c r="D153" s="9">
        <v>39.854490938808283</v>
      </c>
      <c r="E153" s="9">
        <v>-23.094490938808281</v>
      </c>
      <c r="F153">
        <f t="shared" si="0"/>
        <v>533.35551172269777</v>
      </c>
      <c r="G153">
        <f t="shared" si="1"/>
        <v>1.3779529199766276</v>
      </c>
    </row>
    <row r="154" spans="3:7" x14ac:dyDescent="0.25">
      <c r="C154" s="9">
        <v>30.69</v>
      </c>
      <c r="D154" s="9">
        <v>72.46186273368005</v>
      </c>
      <c r="E154" s="9">
        <v>-41.771862733680052</v>
      </c>
      <c r="F154">
        <f t="shared" si="0"/>
        <v>1744.8885162414083</v>
      </c>
      <c r="G154">
        <f t="shared" si="1"/>
        <v>1.3610903464868052</v>
      </c>
    </row>
    <row r="155" spans="3:7" x14ac:dyDescent="0.25">
      <c r="C155" s="9">
        <v>30.89</v>
      </c>
      <c r="D155" s="9">
        <v>81.619234528551857</v>
      </c>
      <c r="E155" s="9">
        <v>-50.729234528551856</v>
      </c>
      <c r="F155">
        <f t="shared" si="0"/>
        <v>2573.4552358528181</v>
      </c>
      <c r="G155">
        <f t="shared" si="1"/>
        <v>1.6422542741518891</v>
      </c>
    </row>
    <row r="156" spans="3:7" x14ac:dyDescent="0.25">
      <c r="C156" s="9">
        <v>57.61</v>
      </c>
      <c r="D156" s="9">
        <v>88.446606323423651</v>
      </c>
      <c r="E156" s="9">
        <v>-30.836606323423652</v>
      </c>
      <c r="F156">
        <f t="shared" si="0"/>
        <v>950.89628954581156</v>
      </c>
      <c r="G156">
        <f t="shared" si="1"/>
        <v>0.53526482075028037</v>
      </c>
    </row>
    <row r="157" spans="3:7" x14ac:dyDescent="0.25">
      <c r="C157" s="9">
        <v>72.83</v>
      </c>
      <c r="D157" s="9">
        <v>97.013978118295455</v>
      </c>
      <c r="E157" s="9">
        <v>-24.183978118295457</v>
      </c>
      <c r="F157">
        <f t="shared" si="0"/>
        <v>584.86479762619342</v>
      </c>
      <c r="G157">
        <f t="shared" si="1"/>
        <v>0.33206066343945428</v>
      </c>
    </row>
    <row r="158" spans="3:7" x14ac:dyDescent="0.25">
      <c r="C158" s="9">
        <v>89</v>
      </c>
      <c r="D158" s="9">
        <v>154.14134991316723</v>
      </c>
      <c r="E158" s="9">
        <v>-65.141349913167232</v>
      </c>
      <c r="F158">
        <f t="shared" si="0"/>
        <v>4243.3954685096924</v>
      </c>
      <c r="G158">
        <f t="shared" si="1"/>
        <v>0.73192527992322731</v>
      </c>
    </row>
    <row r="159" spans="3:7" x14ac:dyDescent="0.25">
      <c r="C159" s="9">
        <v>139.41</v>
      </c>
      <c r="D159" s="9">
        <v>52.348721708039029</v>
      </c>
      <c r="E159" s="9">
        <v>87.061278291960974</v>
      </c>
      <c r="F159">
        <f t="shared" si="0"/>
        <v>7579.666177830275</v>
      </c>
      <c r="G159">
        <f t="shared" si="1"/>
        <v>0.62449808688014474</v>
      </c>
    </row>
    <row r="160" spans="3:7" x14ac:dyDescent="0.25">
      <c r="C160" s="9">
        <v>53.78</v>
      </c>
      <c r="D160" s="9">
        <v>102.45609350291082</v>
      </c>
      <c r="E160" s="9">
        <v>-48.676093502910817</v>
      </c>
      <c r="F160">
        <f t="shared" si="0"/>
        <v>2369.3620787041168</v>
      </c>
      <c r="G160">
        <f t="shared" si="1"/>
        <v>0.90509656941076266</v>
      </c>
    </row>
    <row r="161" spans="3:7" x14ac:dyDescent="0.25">
      <c r="C161" s="9">
        <v>71.52</v>
      </c>
      <c r="D161" s="9">
        <v>51.2734652977826</v>
      </c>
      <c r="E161" s="9">
        <v>20.246534702217396</v>
      </c>
      <c r="F161">
        <f t="shared" si="0"/>
        <v>409.92216744809326</v>
      </c>
      <c r="G161">
        <f t="shared" si="1"/>
        <v>0.28308913174241329</v>
      </c>
    </row>
    <row r="162" spans="3:7" x14ac:dyDescent="0.25">
      <c r="C162" s="9">
        <v>30.48</v>
      </c>
      <c r="D162" s="9">
        <v>64.830837092654406</v>
      </c>
      <c r="E162" s="9">
        <v>-34.350837092654402</v>
      </c>
      <c r="F162">
        <f t="shared" si="0"/>
        <v>1179.9800089660814</v>
      </c>
      <c r="G162">
        <f t="shared" si="1"/>
        <v>1.1269959676067718</v>
      </c>
    </row>
    <row r="163" spans="3:7" x14ac:dyDescent="0.25">
      <c r="C163" s="9">
        <v>65.790000000000006</v>
      </c>
      <c r="D163" s="9">
        <v>66.738208887526184</v>
      </c>
      <c r="E163" s="9">
        <v>-0.94820888752617805</v>
      </c>
      <c r="F163">
        <f t="shared" si="0"/>
        <v>0.89910009438363214</v>
      </c>
      <c r="G163">
        <f t="shared" si="1"/>
        <v>1.4412659789119592E-2</v>
      </c>
    </row>
    <row r="164" spans="3:7" x14ac:dyDescent="0.25">
      <c r="C164" s="9">
        <v>47.4</v>
      </c>
      <c r="D164" s="9">
        <v>73.725580682398004</v>
      </c>
      <c r="E164" s="9">
        <v>-26.325580682398005</v>
      </c>
      <c r="F164">
        <f t="shared" si="0"/>
        <v>693.03619826544707</v>
      </c>
      <c r="G164">
        <f t="shared" si="1"/>
        <v>0.5553919975189453</v>
      </c>
    </row>
    <row r="165" spans="3:7" x14ac:dyDescent="0.25">
      <c r="C165" s="9">
        <v>40.51</v>
      </c>
      <c r="D165" s="9">
        <v>65.242952477269796</v>
      </c>
      <c r="E165" s="9">
        <v>-24.732952477269798</v>
      </c>
      <c r="F165">
        <f t="shared" si="0"/>
        <v>611.71893824288622</v>
      </c>
      <c r="G165">
        <f t="shared" si="1"/>
        <v>0.61053943414637868</v>
      </c>
    </row>
    <row r="166" spans="3:7" x14ac:dyDescent="0.25">
      <c r="C166" s="9">
        <v>99.11</v>
      </c>
      <c r="D166" s="9">
        <v>77.970324272141568</v>
      </c>
      <c r="E166" s="9">
        <v>21.139675727858432</v>
      </c>
      <c r="F166">
        <f t="shared" si="0"/>
        <v>446.88588987900692</v>
      </c>
      <c r="G166">
        <f t="shared" si="1"/>
        <v>0.2132950835219295</v>
      </c>
    </row>
    <row r="167" spans="3:7" x14ac:dyDescent="0.25">
      <c r="C167" s="9">
        <v>132.12</v>
      </c>
      <c r="D167" s="9">
        <v>68.237696067013388</v>
      </c>
      <c r="E167" s="9">
        <v>63.882303932986616</v>
      </c>
      <c r="F167">
        <f t="shared" si="0"/>
        <v>4080.9487557864772</v>
      </c>
      <c r="G167">
        <f t="shared" si="1"/>
        <v>0.48351728680734646</v>
      </c>
    </row>
    <row r="169" spans="3:7" x14ac:dyDescent="0.25">
      <c r="F169">
        <f>SUM(F116:F167)/52</f>
        <v>3051.0031042015912</v>
      </c>
      <c r="G169">
        <f>SUM(G116:G167)/52</f>
        <v>0.51053024948793246</v>
      </c>
    </row>
    <row r="170" spans="3:7" x14ac:dyDescent="0.25">
      <c r="F170">
        <f>SQRT(F169)</f>
        <v>55.235886018073352</v>
      </c>
    </row>
  </sheetData>
  <mergeCells count="48">
    <mergeCell ref="B4:K4"/>
    <mergeCell ref="N4:P4"/>
    <mergeCell ref="F60:G60"/>
    <mergeCell ref="B5:C5"/>
    <mergeCell ref="D5:E5"/>
    <mergeCell ref="F5:G5"/>
    <mergeCell ref="H5:I5"/>
    <mergeCell ref="J5:K5"/>
    <mergeCell ref="B28:D28"/>
    <mergeCell ref="B29:D29"/>
    <mergeCell ref="B30:D30"/>
    <mergeCell ref="B31:D31"/>
    <mergeCell ref="B32:D32"/>
    <mergeCell ref="E28:G28"/>
    <mergeCell ref="E29:G29"/>
    <mergeCell ref="E30:G30"/>
    <mergeCell ref="E32:G32"/>
    <mergeCell ref="B24:D24"/>
    <mergeCell ref="B25:D25"/>
    <mergeCell ref="B26:D26"/>
    <mergeCell ref="B27:D27"/>
    <mergeCell ref="E24:G24"/>
    <mergeCell ref="E25:G25"/>
    <mergeCell ref="E26:G26"/>
    <mergeCell ref="E27:G27"/>
    <mergeCell ref="E31:G31"/>
    <mergeCell ref="B23:D23"/>
    <mergeCell ref="B15:D15"/>
    <mergeCell ref="E15:G15"/>
    <mergeCell ref="B16:D16"/>
    <mergeCell ref="E16:G16"/>
    <mergeCell ref="B19:G19"/>
    <mergeCell ref="B20:D20"/>
    <mergeCell ref="B21:D21"/>
    <mergeCell ref="B22:D22"/>
    <mergeCell ref="E20:G20"/>
    <mergeCell ref="E21:G21"/>
    <mergeCell ref="E22:G22"/>
    <mergeCell ref="E23:G23"/>
    <mergeCell ref="B10:G10"/>
    <mergeCell ref="B11:D11"/>
    <mergeCell ref="B12:D12"/>
    <mergeCell ref="B13:D13"/>
    <mergeCell ref="B14:D14"/>
    <mergeCell ref="E11:G11"/>
    <mergeCell ref="E12:G12"/>
    <mergeCell ref="E13:G13"/>
    <mergeCell ref="E14:G14"/>
  </mergeCells>
  <hyperlinks>
    <hyperlink ref="B5" location="'ARIMA_Output6'!$A$8:$A$8" display="Inputs"/>
    <hyperlink ref="D5" location="'ARIMA_Output6'!$A$34:$A$34" display="Arima Model"/>
    <hyperlink ref="F5" location="'ARIMA_Output6'!$A$53:$A$53" display="Var Covar"/>
    <hyperlink ref="H5" location="'ARIMA_Output6'!$A$58:$A$58" display="Forecast"/>
    <hyperlink ref="J5" location="'ARIMA_Residuals6'!$B$8:$B$8" display="Residuals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220"/>
  <sheetViews>
    <sheetView showGridLines="0" topLeftCell="A214" workbookViewId="0">
      <selection activeCell="H219" sqref="H219"/>
    </sheetView>
  </sheetViews>
  <sheetFormatPr defaultRowHeight="15" x14ac:dyDescent="0.25"/>
  <cols>
    <col min="2" max="2" width="10.140625" bestFit="1" customWidth="1"/>
    <col min="16" max="16" width="10.5703125" bestFit="1" customWidth="1"/>
  </cols>
  <sheetData>
    <row r="2" spans="2:56" ht="18.75" x14ac:dyDescent="0.3">
      <c r="B2" s="8" t="s">
        <v>206</v>
      </c>
      <c r="P2" t="s">
        <v>230</v>
      </c>
      <c r="BC2" t="s">
        <v>212</v>
      </c>
      <c r="BD2" t="s">
        <v>213</v>
      </c>
    </row>
    <row r="3" spans="2:56" x14ac:dyDescent="0.25">
      <c r="BB3">
        <v>1</v>
      </c>
      <c r="BC3">
        <v>1</v>
      </c>
      <c r="BD3">
        <v>1</v>
      </c>
    </row>
    <row r="4" spans="2:56" ht="15.75" x14ac:dyDescent="0.25">
      <c r="B4" s="44" t="s">
        <v>59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6"/>
      <c r="P4" s="44" t="s">
        <v>60</v>
      </c>
      <c r="Q4" s="45"/>
      <c r="R4" s="46"/>
      <c r="BB4">
        <v>2</v>
      </c>
      <c r="BC4">
        <v>5.7565777890116396E-2</v>
      </c>
      <c r="BD4">
        <v>5.7565777890116396E-2</v>
      </c>
    </row>
    <row r="5" spans="2:56" x14ac:dyDescent="0.25">
      <c r="B5" s="47" t="s">
        <v>94</v>
      </c>
      <c r="C5" s="40"/>
      <c r="D5" s="47" t="s">
        <v>204</v>
      </c>
      <c r="E5" s="40"/>
      <c r="F5" s="47" t="s">
        <v>205</v>
      </c>
      <c r="G5" s="40"/>
      <c r="H5" s="23"/>
      <c r="I5" s="23"/>
      <c r="J5" s="47" t="s">
        <v>161</v>
      </c>
      <c r="K5" s="40"/>
      <c r="L5" s="47" t="s">
        <v>209</v>
      </c>
      <c r="M5" s="40"/>
      <c r="P5" s="12" t="s">
        <v>169</v>
      </c>
      <c r="Q5" s="12" t="s">
        <v>62</v>
      </c>
      <c r="R5" s="12" t="s">
        <v>63</v>
      </c>
      <c r="BB5">
        <v>3</v>
      </c>
      <c r="BC5">
        <v>-2.1839002995548484E-2</v>
      </c>
      <c r="BD5">
        <v>-2.5236450804362064E-2</v>
      </c>
    </row>
    <row r="6" spans="2:56" x14ac:dyDescent="0.25">
      <c r="P6" s="9">
        <v>320</v>
      </c>
      <c r="Q6" s="9">
        <v>10</v>
      </c>
      <c r="R6" s="9">
        <v>330</v>
      </c>
      <c r="BB6">
        <v>4</v>
      </c>
      <c r="BC6">
        <v>-5.3809381600116453E-2</v>
      </c>
      <c r="BD6">
        <v>-5.1270164432772714E-2</v>
      </c>
    </row>
    <row r="7" spans="2:56" x14ac:dyDescent="0.25">
      <c r="BB7">
        <v>5</v>
      </c>
      <c r="BC7">
        <v>-5.7428019424116815E-2</v>
      </c>
      <c r="BD7">
        <v>-5.2198318801928961E-2</v>
      </c>
    </row>
    <row r="8" spans="2:56" ht="26.25" x14ac:dyDescent="0.25">
      <c r="B8" s="12" t="s">
        <v>0</v>
      </c>
      <c r="C8" s="12" t="s">
        <v>207</v>
      </c>
      <c r="D8" s="12" t="s">
        <v>208</v>
      </c>
      <c r="E8" s="12" t="s">
        <v>209</v>
      </c>
      <c r="F8" s="18" t="s">
        <v>210</v>
      </c>
      <c r="G8" s="12" t="s">
        <v>231</v>
      </c>
      <c r="H8" s="12" t="s">
        <v>158</v>
      </c>
      <c r="BB8">
        <v>6</v>
      </c>
      <c r="BC8">
        <v>-6.7776434402308128E-2</v>
      </c>
      <c r="BD8">
        <v>-6.4520014247942042E-2</v>
      </c>
    </row>
    <row r="9" spans="2:56" x14ac:dyDescent="0.25">
      <c r="B9" s="22">
        <v>40909</v>
      </c>
      <c r="C9" s="9">
        <v>81.38</v>
      </c>
      <c r="D9" s="9">
        <v>81.38</v>
      </c>
      <c r="E9" s="9">
        <v>0</v>
      </c>
      <c r="F9" s="9">
        <v>0</v>
      </c>
      <c r="G9">
        <f>E9*E9</f>
        <v>0</v>
      </c>
      <c r="H9">
        <f>ABS(E9/C9)</f>
        <v>0</v>
      </c>
      <c r="BB9">
        <v>7</v>
      </c>
      <c r="BC9">
        <v>8.650008668682746E-2</v>
      </c>
      <c r="BD9">
        <v>8.9657067211384528E-2</v>
      </c>
    </row>
    <row r="10" spans="2:56" x14ac:dyDescent="0.25">
      <c r="B10" s="22">
        <v>40916</v>
      </c>
      <c r="C10" s="9">
        <v>58.2</v>
      </c>
      <c r="D10" s="9">
        <v>58.2</v>
      </c>
      <c r="E10" s="9">
        <v>0</v>
      </c>
      <c r="F10" s="9">
        <v>0</v>
      </c>
      <c r="G10">
        <f t="shared" ref="G10:G73" si="0">E10*E10</f>
        <v>0</v>
      </c>
      <c r="H10">
        <f t="shared" ref="H10:H73" si="1">ABS(E10/C10)</f>
        <v>0</v>
      </c>
      <c r="BB10">
        <v>8</v>
      </c>
      <c r="BC10">
        <v>9.2045551924905433E-2</v>
      </c>
      <c r="BD10">
        <v>7.5421108280653001E-2</v>
      </c>
    </row>
    <row r="11" spans="2:56" x14ac:dyDescent="0.25">
      <c r="B11" s="22">
        <v>40923</v>
      </c>
      <c r="C11" s="9">
        <v>64.92</v>
      </c>
      <c r="D11" s="9">
        <v>64.92</v>
      </c>
      <c r="E11" s="9">
        <v>0</v>
      </c>
      <c r="F11" s="9">
        <v>0</v>
      </c>
      <c r="G11">
        <f t="shared" si="0"/>
        <v>0</v>
      </c>
      <c r="H11">
        <f t="shared" si="1"/>
        <v>0</v>
      </c>
      <c r="BB11">
        <v>9</v>
      </c>
      <c r="BC11">
        <v>-1.8135697917381881E-2</v>
      </c>
      <c r="BD11">
        <v>-3.365002852517391E-2</v>
      </c>
    </row>
    <row r="12" spans="2:56" x14ac:dyDescent="0.25">
      <c r="B12" s="22">
        <v>40930</v>
      </c>
      <c r="C12" s="9">
        <v>68.45</v>
      </c>
      <c r="D12" s="9">
        <v>68.45</v>
      </c>
      <c r="E12" s="9">
        <v>0</v>
      </c>
      <c r="F12" s="9">
        <v>0</v>
      </c>
      <c r="G12">
        <f t="shared" si="0"/>
        <v>0</v>
      </c>
      <c r="H12">
        <f t="shared" si="1"/>
        <v>0</v>
      </c>
      <c r="BB12">
        <v>10</v>
      </c>
      <c r="BC12">
        <v>9.7658213606854852E-2</v>
      </c>
      <c r="BD12">
        <v>0.10797534069531975</v>
      </c>
    </row>
    <row r="13" spans="2:56" x14ac:dyDescent="0.25">
      <c r="B13" s="22">
        <v>40937</v>
      </c>
      <c r="C13" s="9">
        <v>76.38</v>
      </c>
      <c r="D13" s="9">
        <v>76.38</v>
      </c>
      <c r="E13" s="9">
        <v>0</v>
      </c>
      <c r="F13" s="9">
        <v>0</v>
      </c>
      <c r="G13">
        <f t="shared" si="0"/>
        <v>0</v>
      </c>
      <c r="H13">
        <f t="shared" si="1"/>
        <v>0</v>
      </c>
      <c r="BB13">
        <v>11</v>
      </c>
      <c r="BC13">
        <v>-4.1075964358176432E-2</v>
      </c>
      <c r="BD13">
        <v>-4.2674675043305126E-2</v>
      </c>
    </row>
    <row r="14" spans="2:56" x14ac:dyDescent="0.25">
      <c r="B14" s="22">
        <v>40944</v>
      </c>
      <c r="C14" s="9">
        <v>89.36</v>
      </c>
      <c r="D14" s="9">
        <v>89.36</v>
      </c>
      <c r="E14" s="9">
        <v>0</v>
      </c>
      <c r="F14" s="9">
        <v>0</v>
      </c>
      <c r="G14">
        <f t="shared" si="0"/>
        <v>0</v>
      </c>
      <c r="H14">
        <f t="shared" si="1"/>
        <v>0</v>
      </c>
      <c r="BB14">
        <v>12</v>
      </c>
      <c r="BC14">
        <v>-0.13890742427444996</v>
      </c>
      <c r="BD14">
        <v>-0.1179167308501578</v>
      </c>
    </row>
    <row r="15" spans="2:56" x14ac:dyDescent="0.25">
      <c r="B15" s="22">
        <v>40951</v>
      </c>
      <c r="C15" s="9">
        <v>79.13</v>
      </c>
      <c r="D15" s="9">
        <v>79.13</v>
      </c>
      <c r="E15" s="9">
        <v>0</v>
      </c>
      <c r="F15" s="9">
        <v>0</v>
      </c>
      <c r="G15">
        <f t="shared" si="0"/>
        <v>0</v>
      </c>
      <c r="H15">
        <f t="shared" si="1"/>
        <v>0</v>
      </c>
      <c r="BB15">
        <v>13</v>
      </c>
      <c r="BC15">
        <v>-0.1081074269081763</v>
      </c>
      <c r="BD15">
        <v>-8.8290547221348575E-2</v>
      </c>
    </row>
    <row r="16" spans="2:56" x14ac:dyDescent="0.25">
      <c r="B16" s="22">
        <v>40958</v>
      </c>
      <c r="C16" s="9">
        <v>97.3</v>
      </c>
      <c r="D16" s="9">
        <v>97.3</v>
      </c>
      <c r="E16" s="9">
        <v>0</v>
      </c>
      <c r="F16" s="9">
        <v>0</v>
      </c>
      <c r="G16">
        <f t="shared" si="0"/>
        <v>0</v>
      </c>
      <c r="H16">
        <f t="shared" si="1"/>
        <v>0</v>
      </c>
      <c r="BB16">
        <v>14</v>
      </c>
      <c r="BC16">
        <v>3.6918700925802746E-2</v>
      </c>
      <c r="BD16">
        <v>3.1268047956935947E-2</v>
      </c>
    </row>
    <row r="17" spans="2:56" x14ac:dyDescent="0.25">
      <c r="B17" s="22">
        <v>40965</v>
      </c>
      <c r="C17" s="9">
        <v>88.31</v>
      </c>
      <c r="D17" s="9">
        <v>88.31</v>
      </c>
      <c r="E17" s="9">
        <v>0</v>
      </c>
      <c r="F17" s="9">
        <v>0</v>
      </c>
      <c r="G17">
        <f t="shared" si="0"/>
        <v>0</v>
      </c>
      <c r="H17">
        <f t="shared" si="1"/>
        <v>0</v>
      </c>
      <c r="BB17">
        <v>15</v>
      </c>
      <c r="BC17">
        <v>-2.2334014481162279E-2</v>
      </c>
      <c r="BD17">
        <v>-3.5326106586845443E-2</v>
      </c>
    </row>
    <row r="18" spans="2:56" x14ac:dyDescent="0.25">
      <c r="B18" s="22">
        <v>40972</v>
      </c>
      <c r="C18" s="9">
        <v>65.900000000000006</v>
      </c>
      <c r="D18" s="9">
        <v>65.900000000000006</v>
      </c>
      <c r="E18" s="9">
        <v>0</v>
      </c>
      <c r="F18" s="9">
        <v>0</v>
      </c>
      <c r="G18">
        <f t="shared" si="0"/>
        <v>0</v>
      </c>
      <c r="H18">
        <f t="shared" si="1"/>
        <v>0</v>
      </c>
      <c r="BB18">
        <v>16</v>
      </c>
      <c r="BC18">
        <v>3.4945680802071312E-2</v>
      </c>
      <c r="BD18">
        <v>2.3664205320892851E-3</v>
      </c>
    </row>
    <row r="19" spans="2:56" x14ac:dyDescent="0.25">
      <c r="B19" s="22">
        <v>40979</v>
      </c>
      <c r="C19" s="9">
        <v>86</v>
      </c>
      <c r="D19" s="9">
        <v>86</v>
      </c>
      <c r="E19" s="9">
        <v>0</v>
      </c>
      <c r="F19" s="9">
        <v>0</v>
      </c>
      <c r="G19">
        <f t="shared" si="0"/>
        <v>0</v>
      </c>
      <c r="H19">
        <f t="shared" si="1"/>
        <v>0</v>
      </c>
      <c r="BB19">
        <v>17</v>
      </c>
      <c r="BC19">
        <v>-6.2936827014363379E-3</v>
      </c>
      <c r="BD19">
        <v>-4.1147750935341648E-2</v>
      </c>
    </row>
    <row r="20" spans="2:56" x14ac:dyDescent="0.25">
      <c r="B20" s="22">
        <v>40986</v>
      </c>
      <c r="C20" s="9">
        <v>192.61</v>
      </c>
      <c r="D20" s="9">
        <v>192.61</v>
      </c>
      <c r="E20" s="9">
        <v>0</v>
      </c>
      <c r="F20" s="9">
        <v>0</v>
      </c>
      <c r="G20">
        <f t="shared" si="0"/>
        <v>0</v>
      </c>
      <c r="H20">
        <f t="shared" si="1"/>
        <v>0</v>
      </c>
      <c r="BB20">
        <v>18</v>
      </c>
      <c r="BC20">
        <v>-8.241559063857129E-2</v>
      </c>
      <c r="BD20">
        <v>-6.083546801056898E-2</v>
      </c>
    </row>
    <row r="21" spans="2:56" x14ac:dyDescent="0.25">
      <c r="B21" s="22">
        <v>40993</v>
      </c>
      <c r="C21" s="9">
        <v>91.4</v>
      </c>
      <c r="D21" s="9">
        <v>91.4</v>
      </c>
      <c r="E21" s="9">
        <v>0</v>
      </c>
      <c r="F21" s="9">
        <v>0</v>
      </c>
      <c r="G21">
        <f t="shared" si="0"/>
        <v>0</v>
      </c>
      <c r="H21">
        <f t="shared" si="1"/>
        <v>0</v>
      </c>
      <c r="BB21">
        <v>19</v>
      </c>
      <c r="BC21">
        <v>-7.2154905724941487E-2</v>
      </c>
      <c r="BD21">
        <v>-4.1644307632983685E-2</v>
      </c>
    </row>
    <row r="22" spans="2:56" x14ac:dyDescent="0.25">
      <c r="B22" s="22">
        <v>41000</v>
      </c>
      <c r="C22" s="9">
        <v>54.17</v>
      </c>
      <c r="D22" s="9">
        <v>54.17</v>
      </c>
      <c r="E22" s="9">
        <v>0</v>
      </c>
      <c r="F22" s="9">
        <v>0</v>
      </c>
      <c r="G22">
        <f t="shared" si="0"/>
        <v>0</v>
      </c>
      <c r="H22">
        <f t="shared" si="1"/>
        <v>0</v>
      </c>
      <c r="BB22">
        <v>20</v>
      </c>
      <c r="BC22">
        <v>3.2311611437466641E-3</v>
      </c>
      <c r="BD22">
        <v>1.2261078353811912E-2</v>
      </c>
    </row>
    <row r="23" spans="2:56" x14ac:dyDescent="0.25">
      <c r="B23" s="22">
        <v>41007</v>
      </c>
      <c r="C23" s="9">
        <v>54.64</v>
      </c>
      <c r="D23" s="9">
        <v>54.64</v>
      </c>
      <c r="E23" s="9">
        <v>0</v>
      </c>
      <c r="F23" s="9">
        <v>0</v>
      </c>
      <c r="G23">
        <f t="shared" si="0"/>
        <v>0</v>
      </c>
      <c r="H23">
        <f t="shared" si="1"/>
        <v>0</v>
      </c>
      <c r="BB23">
        <v>21</v>
      </c>
      <c r="BC23">
        <v>-0.14533738630211568</v>
      </c>
      <c r="BD23">
        <v>-0.14798565015391205</v>
      </c>
    </row>
    <row r="24" spans="2:56" x14ac:dyDescent="0.25">
      <c r="B24" s="22">
        <v>41014</v>
      </c>
      <c r="C24" s="9">
        <v>56.52</v>
      </c>
      <c r="D24" s="9">
        <v>56.52</v>
      </c>
      <c r="E24" s="9">
        <v>0</v>
      </c>
      <c r="F24" s="9">
        <v>0</v>
      </c>
      <c r="G24">
        <f t="shared" si="0"/>
        <v>0</v>
      </c>
      <c r="H24">
        <f t="shared" si="1"/>
        <v>0</v>
      </c>
      <c r="BB24">
        <v>22</v>
      </c>
      <c r="BC24">
        <v>-5.1106348867099777E-2</v>
      </c>
      <c r="BD24">
        <v>-4.0127437025739114E-2</v>
      </c>
    </row>
    <row r="25" spans="2:56" x14ac:dyDescent="0.25">
      <c r="B25" s="22">
        <v>41021</v>
      </c>
      <c r="C25" s="9">
        <v>41.48</v>
      </c>
      <c r="D25" s="9">
        <v>41.48</v>
      </c>
      <c r="E25" s="9">
        <v>0</v>
      </c>
      <c r="F25" s="9">
        <v>0</v>
      </c>
      <c r="G25">
        <f t="shared" si="0"/>
        <v>0</v>
      </c>
      <c r="H25">
        <f t="shared" si="1"/>
        <v>0</v>
      </c>
      <c r="BB25">
        <v>23</v>
      </c>
      <c r="BC25">
        <v>-2.3214742739710487E-2</v>
      </c>
      <c r="BD25">
        <v>-7.2468281580730709E-2</v>
      </c>
    </row>
    <row r="26" spans="2:56" x14ac:dyDescent="0.25">
      <c r="B26" s="22">
        <v>41028</v>
      </c>
      <c r="C26" s="9">
        <v>45.28</v>
      </c>
      <c r="D26" s="9">
        <v>45.28</v>
      </c>
      <c r="E26" s="9">
        <v>0</v>
      </c>
      <c r="F26" s="9">
        <v>0</v>
      </c>
      <c r="G26">
        <f t="shared" si="0"/>
        <v>0</v>
      </c>
      <c r="H26">
        <f t="shared" si="1"/>
        <v>0</v>
      </c>
      <c r="BB26">
        <v>24</v>
      </c>
      <c r="BC26">
        <v>1.9249588994683774E-2</v>
      </c>
      <c r="BD26">
        <v>1.5083395106920639E-4</v>
      </c>
    </row>
    <row r="27" spans="2:56" x14ac:dyDescent="0.25">
      <c r="B27" s="22">
        <v>41035</v>
      </c>
      <c r="C27" s="9">
        <v>41.98</v>
      </c>
      <c r="D27" s="9">
        <v>41.98</v>
      </c>
      <c r="E27" s="9">
        <v>0</v>
      </c>
      <c r="F27" s="9">
        <v>0</v>
      </c>
      <c r="G27">
        <f t="shared" si="0"/>
        <v>0</v>
      </c>
      <c r="H27">
        <f t="shared" si="1"/>
        <v>0</v>
      </c>
      <c r="BB27">
        <v>25</v>
      </c>
      <c r="BC27">
        <v>-3.4919810294592304E-2</v>
      </c>
      <c r="BD27">
        <v>-4.889188111688253E-2</v>
      </c>
    </row>
    <row r="28" spans="2:56" x14ac:dyDescent="0.25">
      <c r="B28" s="22">
        <v>41042</v>
      </c>
      <c r="C28" s="9">
        <v>46.78</v>
      </c>
      <c r="D28" s="9">
        <v>46.78</v>
      </c>
      <c r="E28" s="9">
        <v>0</v>
      </c>
      <c r="F28" s="9">
        <v>0</v>
      </c>
      <c r="G28">
        <f t="shared" si="0"/>
        <v>0</v>
      </c>
      <c r="H28">
        <f t="shared" si="1"/>
        <v>0</v>
      </c>
      <c r="BB28">
        <v>26</v>
      </c>
      <c r="BC28">
        <v>-2.7870791897668229E-3</v>
      </c>
      <c r="BD28">
        <v>-1.9390766212216824E-2</v>
      </c>
    </row>
    <row r="29" spans="2:56" x14ac:dyDescent="0.25">
      <c r="B29" s="22">
        <v>41049</v>
      </c>
      <c r="C29" s="9">
        <v>54.47</v>
      </c>
      <c r="D29" s="9">
        <v>54.47</v>
      </c>
      <c r="E29" s="9">
        <v>0</v>
      </c>
      <c r="F29" s="9">
        <v>0</v>
      </c>
      <c r="G29">
        <f t="shared" si="0"/>
        <v>0</v>
      </c>
      <c r="H29">
        <f t="shared" si="1"/>
        <v>0</v>
      </c>
      <c r="BB29">
        <v>27</v>
      </c>
      <c r="BC29">
        <v>-2.4789257881221105E-2</v>
      </c>
      <c r="BD29">
        <v>-1.316049852092192E-2</v>
      </c>
    </row>
    <row r="30" spans="2:56" x14ac:dyDescent="0.25">
      <c r="B30" s="22">
        <v>41056</v>
      </c>
      <c r="C30" s="9">
        <v>40.74</v>
      </c>
      <c r="D30" s="9">
        <v>40.74</v>
      </c>
      <c r="E30" s="9">
        <v>0</v>
      </c>
      <c r="F30" s="9">
        <v>0</v>
      </c>
      <c r="G30">
        <f t="shared" si="0"/>
        <v>0</v>
      </c>
      <c r="H30">
        <f t="shared" si="1"/>
        <v>0</v>
      </c>
      <c r="BB30">
        <v>28</v>
      </c>
      <c r="BC30">
        <v>2.2281597197157284E-2</v>
      </c>
      <c r="BD30">
        <v>5.2091166895363618E-2</v>
      </c>
    </row>
    <row r="31" spans="2:56" ht="18.75" x14ac:dyDescent="0.3">
      <c r="B31" s="22">
        <v>41063</v>
      </c>
      <c r="C31" s="9">
        <v>46.44</v>
      </c>
      <c r="D31" s="9">
        <v>46.44</v>
      </c>
      <c r="E31" s="9">
        <v>0</v>
      </c>
      <c r="F31" s="9">
        <v>0</v>
      </c>
      <c r="G31">
        <f t="shared" si="0"/>
        <v>0</v>
      </c>
      <c r="H31">
        <f t="shared" si="1"/>
        <v>0</v>
      </c>
      <c r="J31" s="16" t="s">
        <v>211</v>
      </c>
      <c r="BB31">
        <v>29</v>
      </c>
      <c r="BC31">
        <v>5.851535425503881E-3</v>
      </c>
      <c r="BD31">
        <v>-3.3994710163857904E-2</v>
      </c>
    </row>
    <row r="32" spans="2:56" x14ac:dyDescent="0.25">
      <c r="B32" s="22">
        <v>41070</v>
      </c>
      <c r="C32" s="9">
        <v>43.21</v>
      </c>
      <c r="D32" s="9">
        <v>43.21</v>
      </c>
      <c r="E32" s="9">
        <v>0</v>
      </c>
      <c r="F32" s="9">
        <v>0</v>
      </c>
      <c r="G32">
        <f t="shared" si="0"/>
        <v>0</v>
      </c>
      <c r="H32">
        <f t="shared" si="1"/>
        <v>0</v>
      </c>
      <c r="BB32">
        <v>30</v>
      </c>
      <c r="BC32">
        <v>-6.3489329753113097E-2</v>
      </c>
      <c r="BD32">
        <v>-7.083134091995702E-2</v>
      </c>
    </row>
    <row r="33" spans="2:56" x14ac:dyDescent="0.25">
      <c r="B33" s="22">
        <v>41077</v>
      </c>
      <c r="C33" s="9">
        <v>41.12</v>
      </c>
      <c r="D33" s="9">
        <v>41.12</v>
      </c>
      <c r="E33" s="9">
        <v>0</v>
      </c>
      <c r="F33" s="9">
        <v>0</v>
      </c>
      <c r="G33">
        <f t="shared" si="0"/>
        <v>0</v>
      </c>
      <c r="H33">
        <f t="shared" si="1"/>
        <v>0</v>
      </c>
      <c r="BB33">
        <v>31</v>
      </c>
      <c r="BC33">
        <v>2.7315057964070157E-2</v>
      </c>
      <c r="BD33">
        <v>2.6055954647745329E-2</v>
      </c>
    </row>
    <row r="34" spans="2:56" x14ac:dyDescent="0.25">
      <c r="B34" s="22">
        <v>41084</v>
      </c>
      <c r="C34" s="9">
        <v>36.909999999999997</v>
      </c>
      <c r="D34" s="9">
        <v>36.909999999999997</v>
      </c>
      <c r="E34" s="9">
        <v>0</v>
      </c>
      <c r="F34" s="9">
        <v>0</v>
      </c>
      <c r="G34">
        <f t="shared" si="0"/>
        <v>0</v>
      </c>
      <c r="H34">
        <f t="shared" si="1"/>
        <v>0</v>
      </c>
      <c r="BB34">
        <v>32</v>
      </c>
      <c r="BC34">
        <v>-1.779960485276345E-2</v>
      </c>
      <c r="BD34">
        <v>-4.6185613451813559E-2</v>
      </c>
    </row>
    <row r="35" spans="2:56" x14ac:dyDescent="0.25">
      <c r="B35" s="22">
        <v>41091</v>
      </c>
      <c r="C35" s="9">
        <v>34.76</v>
      </c>
      <c r="D35" s="9">
        <v>34.76</v>
      </c>
      <c r="E35" s="9">
        <v>0</v>
      </c>
      <c r="F35" s="9">
        <v>0</v>
      </c>
      <c r="G35">
        <f t="shared" si="0"/>
        <v>0</v>
      </c>
      <c r="H35">
        <f t="shared" si="1"/>
        <v>0</v>
      </c>
      <c r="BB35">
        <v>33</v>
      </c>
      <c r="BC35">
        <v>8.8339529837382455E-2</v>
      </c>
      <c r="BD35">
        <v>4.4131349113712075E-2</v>
      </c>
    </row>
    <row r="36" spans="2:56" x14ac:dyDescent="0.25">
      <c r="B36" s="22">
        <v>41098</v>
      </c>
      <c r="C36" s="9">
        <v>33.229999999999997</v>
      </c>
      <c r="D36" s="9">
        <v>33.229999999999997</v>
      </c>
      <c r="E36" s="9">
        <v>0</v>
      </c>
      <c r="F36" s="9">
        <v>0</v>
      </c>
      <c r="G36">
        <f t="shared" si="0"/>
        <v>0</v>
      </c>
      <c r="H36">
        <f t="shared" si="1"/>
        <v>0</v>
      </c>
      <c r="BB36">
        <v>34</v>
      </c>
      <c r="BC36">
        <v>4.190808726899875E-2</v>
      </c>
      <c r="BD36">
        <v>2.5001914785145726E-2</v>
      </c>
    </row>
    <row r="37" spans="2:56" x14ac:dyDescent="0.25">
      <c r="B37" s="22">
        <v>41105</v>
      </c>
      <c r="C37" s="9">
        <v>30.73</v>
      </c>
      <c r="D37" s="9">
        <v>30.73</v>
      </c>
      <c r="E37" s="9">
        <v>0</v>
      </c>
      <c r="F37" s="9">
        <v>0</v>
      </c>
      <c r="G37">
        <f t="shared" si="0"/>
        <v>0</v>
      </c>
      <c r="H37">
        <f t="shared" si="1"/>
        <v>0</v>
      </c>
      <c r="BB37">
        <v>35</v>
      </c>
      <c r="BC37">
        <v>0.25907430779804991</v>
      </c>
      <c r="BD37">
        <v>0.25016329576056995</v>
      </c>
    </row>
    <row r="38" spans="2:56" x14ac:dyDescent="0.25">
      <c r="B38" s="22">
        <v>41112</v>
      </c>
      <c r="C38" s="9">
        <v>26.19</v>
      </c>
      <c r="D38" s="9">
        <v>26.19</v>
      </c>
      <c r="E38" s="9">
        <v>0</v>
      </c>
      <c r="F38" s="9">
        <v>0</v>
      </c>
      <c r="G38">
        <f t="shared" si="0"/>
        <v>0</v>
      </c>
      <c r="H38">
        <f t="shared" si="1"/>
        <v>0</v>
      </c>
      <c r="BB38">
        <v>36</v>
      </c>
      <c r="BC38">
        <v>2.5525171848201538E-3</v>
      </c>
      <c r="BD38">
        <v>-6.2614290898100667E-4</v>
      </c>
    </row>
    <row r="39" spans="2:56" x14ac:dyDescent="0.25">
      <c r="B39" s="22">
        <v>41119</v>
      </c>
      <c r="C39" s="9">
        <v>28.75</v>
      </c>
      <c r="D39" s="9">
        <v>28.75</v>
      </c>
      <c r="E39" s="9">
        <v>0</v>
      </c>
      <c r="F39" s="9">
        <v>0</v>
      </c>
      <c r="G39">
        <f t="shared" si="0"/>
        <v>0</v>
      </c>
      <c r="H39">
        <f t="shared" si="1"/>
        <v>0</v>
      </c>
      <c r="BB39">
        <v>37</v>
      </c>
      <c r="BC39">
        <v>-2.4479125119983305E-2</v>
      </c>
      <c r="BD39">
        <v>-2.7366115838729031E-2</v>
      </c>
    </row>
    <row r="40" spans="2:56" x14ac:dyDescent="0.25">
      <c r="B40" s="22">
        <v>41126</v>
      </c>
      <c r="C40" s="9">
        <v>27.81</v>
      </c>
      <c r="D40" s="9">
        <v>27.81</v>
      </c>
      <c r="E40" s="9">
        <v>0</v>
      </c>
      <c r="F40" s="9">
        <v>0</v>
      </c>
      <c r="G40">
        <f t="shared" si="0"/>
        <v>0</v>
      </c>
      <c r="H40">
        <f t="shared" si="1"/>
        <v>0</v>
      </c>
      <c r="BB40">
        <v>38</v>
      </c>
      <c r="BC40">
        <v>-1.3186151482946794E-2</v>
      </c>
      <c r="BD40">
        <v>1.298362386949395E-3</v>
      </c>
    </row>
    <row r="41" spans="2:56" x14ac:dyDescent="0.25">
      <c r="B41" s="22">
        <v>41133</v>
      </c>
      <c r="C41" s="9">
        <v>26.71</v>
      </c>
      <c r="D41" s="9">
        <v>26.71</v>
      </c>
      <c r="E41" s="9">
        <v>0</v>
      </c>
      <c r="F41" s="9">
        <v>0</v>
      </c>
      <c r="G41">
        <f t="shared" si="0"/>
        <v>0</v>
      </c>
      <c r="H41">
        <f t="shared" si="1"/>
        <v>0</v>
      </c>
      <c r="BB41">
        <v>39</v>
      </c>
      <c r="BC41">
        <v>-7.2683602580419698E-2</v>
      </c>
      <c r="BD41">
        <v>-6.8595677715623624E-2</v>
      </c>
    </row>
    <row r="42" spans="2:56" x14ac:dyDescent="0.25">
      <c r="B42" s="22">
        <v>41140</v>
      </c>
      <c r="C42" s="9">
        <v>23.77</v>
      </c>
      <c r="D42" s="9">
        <v>23.77</v>
      </c>
      <c r="E42" s="9">
        <v>0</v>
      </c>
      <c r="F42" s="9">
        <v>0</v>
      </c>
      <c r="G42">
        <f t="shared" si="0"/>
        <v>0</v>
      </c>
      <c r="H42">
        <f t="shared" si="1"/>
        <v>0</v>
      </c>
      <c r="BB42">
        <v>40</v>
      </c>
      <c r="BC42">
        <v>-3.6041019599573391E-2</v>
      </c>
      <c r="BD42">
        <v>-4.3159571107051917E-2</v>
      </c>
    </row>
    <row r="43" spans="2:56" x14ac:dyDescent="0.25">
      <c r="B43" s="22">
        <v>41147</v>
      </c>
      <c r="C43" s="9">
        <v>31.46</v>
      </c>
      <c r="D43" s="9">
        <v>31.46</v>
      </c>
      <c r="E43" s="9">
        <v>0</v>
      </c>
      <c r="F43" s="9">
        <v>0</v>
      </c>
      <c r="G43">
        <f t="shared" si="0"/>
        <v>0</v>
      </c>
      <c r="H43">
        <f t="shared" si="1"/>
        <v>0</v>
      </c>
      <c r="BB43">
        <v>41</v>
      </c>
      <c r="BC43">
        <v>6.8960008808647597E-2</v>
      </c>
      <c r="BD43">
        <v>-7.0300026634569721E-3</v>
      </c>
    </row>
    <row r="44" spans="2:56" x14ac:dyDescent="0.25">
      <c r="B44" s="22">
        <v>41154</v>
      </c>
      <c r="C44" s="9">
        <v>19.829999999999998</v>
      </c>
      <c r="D44" s="9">
        <v>19.829999999999998</v>
      </c>
      <c r="E44" s="9">
        <v>0</v>
      </c>
      <c r="F44" s="9">
        <v>0</v>
      </c>
      <c r="G44">
        <f t="shared" si="0"/>
        <v>0</v>
      </c>
      <c r="H44">
        <f t="shared" si="1"/>
        <v>0</v>
      </c>
      <c r="BB44">
        <v>42</v>
      </c>
      <c r="BC44">
        <v>0.18745724488740317</v>
      </c>
      <c r="BD44">
        <v>0.13114933457096295</v>
      </c>
    </row>
    <row r="45" spans="2:56" x14ac:dyDescent="0.25">
      <c r="B45" s="22">
        <v>41161</v>
      </c>
      <c r="C45" s="9">
        <v>24.24</v>
      </c>
      <c r="D45" s="9">
        <v>24.24</v>
      </c>
      <c r="E45" s="9">
        <v>0</v>
      </c>
      <c r="F45" s="9">
        <v>0</v>
      </c>
      <c r="G45">
        <f t="shared" si="0"/>
        <v>0</v>
      </c>
      <c r="H45">
        <f t="shared" si="1"/>
        <v>0</v>
      </c>
      <c r="BB45">
        <v>43</v>
      </c>
      <c r="BC45">
        <v>1.7827649266539611E-2</v>
      </c>
      <c r="BD45">
        <v>6.876353462599509E-3</v>
      </c>
    </row>
    <row r="46" spans="2:56" x14ac:dyDescent="0.25">
      <c r="B46" s="22">
        <v>41168</v>
      </c>
      <c r="C46" s="9">
        <v>42.13</v>
      </c>
      <c r="D46" s="9">
        <v>42.13</v>
      </c>
      <c r="E46" s="9">
        <v>0</v>
      </c>
      <c r="F46" s="9">
        <v>0</v>
      </c>
      <c r="G46">
        <f t="shared" si="0"/>
        <v>0</v>
      </c>
      <c r="H46">
        <f t="shared" si="1"/>
        <v>0</v>
      </c>
      <c r="BB46">
        <v>44</v>
      </c>
      <c r="BC46">
        <v>-2.4907316500197691E-2</v>
      </c>
      <c r="BD46">
        <v>-6.4928331345905296E-2</v>
      </c>
    </row>
    <row r="47" spans="2:56" x14ac:dyDescent="0.25">
      <c r="B47" s="22">
        <v>41175</v>
      </c>
      <c r="C47" s="9">
        <v>48.42</v>
      </c>
      <c r="D47" s="9">
        <v>48.42</v>
      </c>
      <c r="E47" s="9">
        <v>0</v>
      </c>
      <c r="F47" s="9">
        <v>0</v>
      </c>
      <c r="G47">
        <f t="shared" si="0"/>
        <v>0</v>
      </c>
      <c r="H47">
        <f t="shared" si="1"/>
        <v>0</v>
      </c>
      <c r="BB47">
        <v>45</v>
      </c>
      <c r="BC47">
        <v>-5.7423866420499084E-3</v>
      </c>
      <c r="BD47">
        <v>6.7944811467554461E-2</v>
      </c>
    </row>
    <row r="48" spans="2:56" x14ac:dyDescent="0.25">
      <c r="B48" s="22">
        <v>41182</v>
      </c>
      <c r="C48" s="9">
        <v>67.8</v>
      </c>
      <c r="D48" s="9">
        <v>67.8</v>
      </c>
      <c r="E48" s="9">
        <v>0</v>
      </c>
      <c r="F48" s="9">
        <v>0</v>
      </c>
      <c r="G48">
        <f t="shared" si="0"/>
        <v>0</v>
      </c>
      <c r="H48">
        <f t="shared" si="1"/>
        <v>0</v>
      </c>
      <c r="BB48">
        <v>46</v>
      </c>
      <c r="BC48">
        <v>-4.9176614992545518E-2</v>
      </c>
      <c r="BD48">
        <v>3.6970969009522119E-2</v>
      </c>
    </row>
    <row r="49" spans="2:56" x14ac:dyDescent="0.25">
      <c r="B49" s="22">
        <v>41189</v>
      </c>
      <c r="C49" s="9">
        <v>52.93</v>
      </c>
      <c r="D49" s="9">
        <v>52.93</v>
      </c>
      <c r="E49" s="9">
        <v>0</v>
      </c>
      <c r="F49" s="9">
        <v>0</v>
      </c>
      <c r="G49">
        <f t="shared" si="0"/>
        <v>0</v>
      </c>
      <c r="H49">
        <f t="shared" si="1"/>
        <v>0</v>
      </c>
      <c r="BB49">
        <v>47</v>
      </c>
      <c r="BC49">
        <v>-3.472235625130482E-2</v>
      </c>
      <c r="BD49">
        <v>-4.0727411371801981E-3</v>
      </c>
    </row>
    <row r="50" spans="2:56" x14ac:dyDescent="0.25">
      <c r="B50" s="22">
        <v>41196</v>
      </c>
      <c r="C50" s="9">
        <v>52.65</v>
      </c>
      <c r="D50" s="9">
        <v>52.65</v>
      </c>
      <c r="E50" s="9">
        <v>0</v>
      </c>
      <c r="F50" s="9">
        <v>0</v>
      </c>
      <c r="G50">
        <f t="shared" si="0"/>
        <v>0</v>
      </c>
      <c r="H50">
        <f t="shared" si="1"/>
        <v>0</v>
      </c>
      <c r="BB50">
        <v>48</v>
      </c>
      <c r="BC50">
        <v>-1.8241559444537696E-2</v>
      </c>
      <c r="BD50">
        <v>-7.4894989975679199E-2</v>
      </c>
    </row>
    <row r="51" spans="2:56" x14ac:dyDescent="0.25">
      <c r="B51" s="22">
        <v>41203</v>
      </c>
      <c r="C51" s="9">
        <v>56.17</v>
      </c>
      <c r="D51" s="9">
        <v>56.17</v>
      </c>
      <c r="E51" s="9">
        <v>0</v>
      </c>
      <c r="F51" s="9">
        <v>0</v>
      </c>
      <c r="G51">
        <f t="shared" si="0"/>
        <v>0</v>
      </c>
      <c r="H51">
        <f t="shared" si="1"/>
        <v>0</v>
      </c>
      <c r="BB51">
        <v>49</v>
      </c>
      <c r="BC51">
        <v>5.2724569146453633E-2</v>
      </c>
      <c r="BD51">
        <v>5.3062190001162093E-2</v>
      </c>
    </row>
    <row r="52" spans="2:56" x14ac:dyDescent="0.25">
      <c r="B52" s="22">
        <v>41210</v>
      </c>
      <c r="C52" s="9">
        <v>52.83</v>
      </c>
      <c r="D52" s="9">
        <v>52.83</v>
      </c>
      <c r="E52" s="9">
        <v>0</v>
      </c>
      <c r="F52" s="9">
        <v>0</v>
      </c>
      <c r="G52">
        <f t="shared" si="0"/>
        <v>0</v>
      </c>
      <c r="H52">
        <f t="shared" si="1"/>
        <v>0</v>
      </c>
      <c r="BB52">
        <v>50</v>
      </c>
      <c r="BC52">
        <v>-1.8095700726723087E-2</v>
      </c>
      <c r="BD52">
        <v>-5.7612784579119287E-2</v>
      </c>
    </row>
    <row r="53" spans="2:56" x14ac:dyDescent="0.25">
      <c r="B53" s="22">
        <v>41217</v>
      </c>
      <c r="C53" s="9">
        <v>86.06</v>
      </c>
      <c r="D53" s="9">
        <v>86.06</v>
      </c>
      <c r="E53" s="9">
        <v>0</v>
      </c>
      <c r="F53" s="9">
        <v>0</v>
      </c>
      <c r="G53">
        <f t="shared" si="0"/>
        <v>0</v>
      </c>
      <c r="H53">
        <f t="shared" si="1"/>
        <v>0</v>
      </c>
      <c r="BB53">
        <v>51</v>
      </c>
      <c r="BC53">
        <v>4.1408716171288544E-2</v>
      </c>
      <c r="BD53">
        <v>2.0307549509745421E-2</v>
      </c>
    </row>
    <row r="54" spans="2:56" x14ac:dyDescent="0.25">
      <c r="B54" s="22">
        <v>41224</v>
      </c>
      <c r="C54" s="9">
        <v>181.94</v>
      </c>
      <c r="D54" s="9">
        <v>181.94</v>
      </c>
      <c r="E54" s="9">
        <v>0</v>
      </c>
      <c r="F54" s="9">
        <v>0</v>
      </c>
      <c r="G54">
        <f t="shared" si="0"/>
        <v>0</v>
      </c>
      <c r="H54">
        <f t="shared" si="1"/>
        <v>0</v>
      </c>
      <c r="BB54">
        <v>52</v>
      </c>
      <c r="BC54">
        <v>-5.0480172901609062E-2</v>
      </c>
      <c r="BD54">
        <v>-1.3386153723514481E-2</v>
      </c>
    </row>
    <row r="55" spans="2:56" x14ac:dyDescent="0.25">
      <c r="B55" s="22">
        <v>41231</v>
      </c>
      <c r="C55" s="9">
        <v>79.67</v>
      </c>
      <c r="D55" s="9">
        <v>79.67</v>
      </c>
      <c r="E55" s="9">
        <v>0</v>
      </c>
      <c r="F55" s="9">
        <v>0</v>
      </c>
      <c r="G55">
        <f t="shared" si="0"/>
        <v>0</v>
      </c>
      <c r="H55">
        <f t="shared" si="1"/>
        <v>0</v>
      </c>
      <c r="BB55">
        <v>53</v>
      </c>
      <c r="BC55">
        <v>-0.2942007107236902</v>
      </c>
      <c r="BD55">
        <v>-0.23029427656434229</v>
      </c>
    </row>
    <row r="56" spans="2:56" x14ac:dyDescent="0.25">
      <c r="B56" s="22">
        <v>41238</v>
      </c>
      <c r="C56" s="9">
        <v>91.81</v>
      </c>
      <c r="D56" s="9">
        <v>91.81</v>
      </c>
      <c r="E56" s="9">
        <v>0</v>
      </c>
      <c r="F56" s="9">
        <v>0</v>
      </c>
      <c r="G56">
        <f t="shared" si="0"/>
        <v>0</v>
      </c>
      <c r="H56">
        <f t="shared" si="1"/>
        <v>0</v>
      </c>
      <c r="BB56">
        <v>54</v>
      </c>
      <c r="BC56">
        <v>-5.9075551390792597E-2</v>
      </c>
      <c r="BD56">
        <v>-1.3481221466426236E-2</v>
      </c>
    </row>
    <row r="57" spans="2:56" x14ac:dyDescent="0.25">
      <c r="B57" s="22">
        <v>41245</v>
      </c>
      <c r="C57" s="9">
        <v>89.93</v>
      </c>
      <c r="D57" s="9">
        <v>89.93</v>
      </c>
      <c r="E57" s="9">
        <v>0</v>
      </c>
      <c r="F57" s="9">
        <v>0</v>
      </c>
      <c r="G57">
        <f t="shared" si="0"/>
        <v>0</v>
      </c>
      <c r="H57">
        <f t="shared" si="1"/>
        <v>0</v>
      </c>
      <c r="BB57">
        <v>55</v>
      </c>
      <c r="BC57">
        <v>-4.4968697896538651E-2</v>
      </c>
      <c r="BD57">
        <v>-1.352920377282834E-2</v>
      </c>
    </row>
    <row r="58" spans="2:56" x14ac:dyDescent="0.25">
      <c r="B58" s="22">
        <v>41252</v>
      </c>
      <c r="C58" s="9">
        <v>75.099999999999994</v>
      </c>
      <c r="D58" s="9">
        <v>75.099999999999994</v>
      </c>
      <c r="E58" s="9">
        <v>0</v>
      </c>
      <c r="F58" s="9">
        <v>0</v>
      </c>
      <c r="G58">
        <f t="shared" si="0"/>
        <v>0</v>
      </c>
      <c r="H58">
        <f t="shared" si="1"/>
        <v>0</v>
      </c>
      <c r="BB58">
        <v>56</v>
      </c>
      <c r="BC58">
        <v>8.8135589920056365E-3</v>
      </c>
      <c r="BD58">
        <v>-4.1070047792576315E-3</v>
      </c>
    </row>
    <row r="59" spans="2:56" x14ac:dyDescent="0.25">
      <c r="B59" s="22">
        <v>41259</v>
      </c>
      <c r="C59" s="9">
        <v>85.1</v>
      </c>
      <c r="D59" s="9">
        <v>85.1</v>
      </c>
      <c r="E59" s="9">
        <v>0</v>
      </c>
      <c r="F59" s="9">
        <v>0</v>
      </c>
      <c r="G59">
        <f t="shared" si="0"/>
        <v>0</v>
      </c>
      <c r="H59">
        <f t="shared" si="1"/>
        <v>0</v>
      </c>
      <c r="BB59">
        <v>57</v>
      </c>
      <c r="BC59">
        <v>4.164514248263034E-4</v>
      </c>
      <c r="BD59">
        <v>-2.6968109882045212E-2</v>
      </c>
    </row>
    <row r="60" spans="2:56" x14ac:dyDescent="0.25">
      <c r="B60" s="22">
        <v>41266</v>
      </c>
      <c r="C60" s="9">
        <v>107.51</v>
      </c>
      <c r="D60" s="9">
        <v>107.51</v>
      </c>
      <c r="E60" s="9">
        <v>0</v>
      </c>
      <c r="F60" s="9">
        <v>0</v>
      </c>
      <c r="G60">
        <f t="shared" si="0"/>
        <v>0</v>
      </c>
      <c r="H60">
        <f t="shared" si="1"/>
        <v>0</v>
      </c>
      <c r="BB60">
        <v>58</v>
      </c>
      <c r="BC60">
        <v>-4.6791962539476217E-3</v>
      </c>
      <c r="BD60">
        <v>-8.0762100455709862E-2</v>
      </c>
    </row>
    <row r="61" spans="2:56" x14ac:dyDescent="0.25">
      <c r="B61" s="22">
        <v>41273</v>
      </c>
      <c r="C61" s="9">
        <v>135.24</v>
      </c>
      <c r="D61" s="9">
        <v>135.24</v>
      </c>
      <c r="E61" s="9">
        <v>0</v>
      </c>
      <c r="F61" s="9">
        <v>0</v>
      </c>
      <c r="G61">
        <f t="shared" si="0"/>
        <v>0</v>
      </c>
      <c r="H61">
        <f t="shared" si="1"/>
        <v>0</v>
      </c>
      <c r="BB61">
        <v>59</v>
      </c>
      <c r="BC61">
        <v>-5.5380951367568911E-2</v>
      </c>
      <c r="BD61">
        <v>1.360664753192414E-2</v>
      </c>
    </row>
    <row r="62" spans="2:56" x14ac:dyDescent="0.25">
      <c r="B62" s="22">
        <v>41280</v>
      </c>
      <c r="C62" s="9">
        <v>102.11</v>
      </c>
      <c r="D62" s="9">
        <v>111.74737179487181</v>
      </c>
      <c r="E62" s="9">
        <v>-9.6373717948718109</v>
      </c>
      <c r="F62" s="9">
        <v>-0.40721633711123095</v>
      </c>
      <c r="G62">
        <f t="shared" si="0"/>
        <v>92.87893511259071</v>
      </c>
      <c r="H62">
        <f t="shared" si="1"/>
        <v>9.4382252422601218E-2</v>
      </c>
      <c r="BB62">
        <v>60</v>
      </c>
      <c r="BC62">
        <v>-4.9411504485747807E-3</v>
      </c>
      <c r="BD62">
        <v>2.5969393871650787E-2</v>
      </c>
    </row>
    <row r="63" spans="2:56" x14ac:dyDescent="0.25">
      <c r="B63" s="22">
        <v>41287</v>
      </c>
      <c r="C63" s="9">
        <v>91.87</v>
      </c>
      <c r="D63" s="9">
        <v>112.91765261783564</v>
      </c>
      <c r="E63" s="9">
        <v>-21.047652617835638</v>
      </c>
      <c r="F63" s="9">
        <v>-0.88934495692958204</v>
      </c>
      <c r="G63">
        <f t="shared" si="0"/>
        <v>443.00368072108341</v>
      </c>
      <c r="H63">
        <f t="shared" si="1"/>
        <v>0.22910256468744569</v>
      </c>
      <c r="BB63">
        <v>61</v>
      </c>
      <c r="BC63">
        <v>1.7182614586206464E-2</v>
      </c>
      <c r="BD63">
        <v>6.7588954858253027E-3</v>
      </c>
    </row>
    <row r="64" spans="2:56" x14ac:dyDescent="0.25">
      <c r="B64" s="22">
        <v>41294</v>
      </c>
      <c r="C64" s="9">
        <v>88.65</v>
      </c>
      <c r="D64" s="9">
        <v>107.22847262396635</v>
      </c>
      <c r="E64" s="9">
        <v>-18.578472623966348</v>
      </c>
      <c r="F64" s="9">
        <v>-0.785012525414714</v>
      </c>
      <c r="G64">
        <f t="shared" si="0"/>
        <v>345.15964503946708</v>
      </c>
      <c r="H64">
        <f t="shared" si="1"/>
        <v>0.20957103918743764</v>
      </c>
      <c r="BB64">
        <v>62</v>
      </c>
      <c r="BC64">
        <v>-0.12717835947915943</v>
      </c>
      <c r="BD64">
        <v>-8.9776662344803151E-2</v>
      </c>
    </row>
    <row r="65" spans="2:56" x14ac:dyDescent="0.25">
      <c r="B65" s="22">
        <v>41301</v>
      </c>
      <c r="C65" s="9">
        <v>88.84</v>
      </c>
      <c r="D65" s="9">
        <v>107.7829544145866</v>
      </c>
      <c r="E65" s="9">
        <v>-18.942954414586595</v>
      </c>
      <c r="F65" s="9">
        <v>-0.8004132947197955</v>
      </c>
      <c r="G65">
        <f t="shared" si="0"/>
        <v>358.83552195310574</v>
      </c>
      <c r="H65">
        <f t="shared" si="1"/>
        <v>0.21322551119525657</v>
      </c>
      <c r="BB65">
        <v>63</v>
      </c>
      <c r="BC65">
        <v>-6.2920770562330782E-3</v>
      </c>
      <c r="BD65">
        <v>2.3983686636007275E-2</v>
      </c>
    </row>
    <row r="66" spans="2:56" x14ac:dyDescent="0.25">
      <c r="B66" s="22">
        <v>41308</v>
      </c>
      <c r="C66" s="9">
        <v>67.22</v>
      </c>
      <c r="D66" s="9">
        <v>113.57035658562745</v>
      </c>
      <c r="E66" s="9">
        <v>-46.350356585627452</v>
      </c>
      <c r="F66" s="9">
        <v>-1.9584823367136359</v>
      </c>
      <c r="G66">
        <f t="shared" si="0"/>
        <v>2148.3555556148181</v>
      </c>
      <c r="H66">
        <f t="shared" si="1"/>
        <v>0.68953223126491303</v>
      </c>
      <c r="BB66">
        <v>64</v>
      </c>
      <c r="BC66">
        <v>7.2192103476352867E-2</v>
      </c>
      <c r="BD66">
        <v>3.4568822001361778E-2</v>
      </c>
    </row>
    <row r="67" spans="2:56" x14ac:dyDescent="0.25">
      <c r="B67" s="22">
        <v>41315</v>
      </c>
      <c r="C67" s="9">
        <v>83.95</v>
      </c>
      <c r="D67" s="9">
        <v>86.51602761579646</v>
      </c>
      <c r="E67" s="9">
        <v>-2.5660276157964574</v>
      </c>
      <c r="F67" s="9">
        <v>-0.10842461916711778</v>
      </c>
      <c r="G67">
        <f t="shared" si="0"/>
        <v>6.5844977250300518</v>
      </c>
      <c r="H67">
        <f t="shared" si="1"/>
        <v>3.0566141939207352E-2</v>
      </c>
      <c r="BB67">
        <v>65</v>
      </c>
      <c r="BC67">
        <v>8.184606222606905E-2</v>
      </c>
      <c r="BD67">
        <v>-1.1253514824817016E-2</v>
      </c>
    </row>
    <row r="68" spans="2:56" x14ac:dyDescent="0.25">
      <c r="B68" s="22">
        <v>41322</v>
      </c>
      <c r="C68" s="9">
        <v>70.67</v>
      </c>
      <c r="D68" s="9">
        <v>103.466718085718</v>
      </c>
      <c r="E68" s="9">
        <v>-32.796718085717998</v>
      </c>
      <c r="F68" s="9">
        <v>-1.3857885419801206</v>
      </c>
      <c r="G68">
        <f t="shared" si="0"/>
        <v>1075.624717194062</v>
      </c>
      <c r="H68">
        <f t="shared" si="1"/>
        <v>0.46408261052381489</v>
      </c>
      <c r="BB68">
        <v>66</v>
      </c>
      <c r="BC68">
        <v>-2.4790507931382131E-2</v>
      </c>
      <c r="BD68">
        <v>5.621782351640049E-4</v>
      </c>
    </row>
    <row r="69" spans="2:56" x14ac:dyDescent="0.25">
      <c r="B69" s="22">
        <v>41329</v>
      </c>
      <c r="C69" s="9">
        <v>65.78</v>
      </c>
      <c r="D69" s="9">
        <v>82.615479371021365</v>
      </c>
      <c r="E69" s="9">
        <v>-16.835479371021364</v>
      </c>
      <c r="F69" s="9">
        <v>-0.71136430023660813</v>
      </c>
      <c r="G69">
        <f t="shared" si="0"/>
        <v>283.43336565208591</v>
      </c>
      <c r="H69">
        <f t="shared" si="1"/>
        <v>0.25593614124386382</v>
      </c>
      <c r="BB69">
        <v>67</v>
      </c>
      <c r="BC69">
        <v>3.9029586473295699E-3</v>
      </c>
      <c r="BD69">
        <v>-4.406145827563495E-2</v>
      </c>
    </row>
    <row r="70" spans="2:56" x14ac:dyDescent="0.25">
      <c r="B70" s="22">
        <v>41336</v>
      </c>
      <c r="C70" s="9">
        <v>83.22</v>
      </c>
      <c r="D70" s="9">
        <v>53.973205445023559</v>
      </c>
      <c r="E70" s="9">
        <v>29.246794554976439</v>
      </c>
      <c r="F70" s="9">
        <v>1.2357905043426431</v>
      </c>
      <c r="G70">
        <f t="shared" si="0"/>
        <v>855.37499174099946</v>
      </c>
      <c r="H70">
        <f t="shared" si="1"/>
        <v>0.35143949236933958</v>
      </c>
      <c r="BB70">
        <v>68</v>
      </c>
      <c r="BC70">
        <v>6.3679061702913023E-3</v>
      </c>
      <c r="BD70">
        <v>8.991708419224715E-3</v>
      </c>
    </row>
    <row r="71" spans="2:56" x14ac:dyDescent="0.25">
      <c r="B71" s="22">
        <v>41343</v>
      </c>
      <c r="C71" s="9">
        <v>59.23</v>
      </c>
      <c r="D71" s="9">
        <v>84.037986753043384</v>
      </c>
      <c r="E71" s="9">
        <v>-24.807986753043387</v>
      </c>
      <c r="F71" s="9">
        <v>-1.0482336586883374</v>
      </c>
      <c r="G71">
        <f t="shared" si="0"/>
        <v>615.43620673917621</v>
      </c>
      <c r="H71">
        <f t="shared" si="1"/>
        <v>0.41884157948747913</v>
      </c>
      <c r="BB71">
        <v>69</v>
      </c>
      <c r="BC71">
        <v>-5.8339988797974751E-2</v>
      </c>
      <c r="BD71">
        <v>-0.15885211955690057</v>
      </c>
    </row>
    <row r="72" spans="2:56" x14ac:dyDescent="0.25">
      <c r="B72" s="22">
        <v>41350</v>
      </c>
      <c r="C72" s="9">
        <v>50.05</v>
      </c>
      <c r="D72" s="9">
        <v>181.61999652339648</v>
      </c>
      <c r="E72" s="9">
        <v>-131.56999652339647</v>
      </c>
      <c r="F72" s="9">
        <v>-5.5593426505039742</v>
      </c>
      <c r="G72">
        <f t="shared" si="0"/>
        <v>17310.66398516656</v>
      </c>
      <c r="H72">
        <f t="shared" si="1"/>
        <v>2.6287711593086209</v>
      </c>
      <c r="BB72">
        <v>70</v>
      </c>
      <c r="BC72">
        <v>9.7573321127341767E-2</v>
      </c>
      <c r="BD72">
        <v>7.3934887664757337E-2</v>
      </c>
    </row>
    <row r="73" spans="2:56" x14ac:dyDescent="0.25">
      <c r="B73" s="22">
        <v>41357</v>
      </c>
      <c r="C73" s="9">
        <v>45.7</v>
      </c>
      <c r="D73" s="9">
        <v>33.88014462353992</v>
      </c>
      <c r="E73" s="9">
        <v>11.819855376460083</v>
      </c>
      <c r="F73" s="9">
        <v>0.49943473324830745</v>
      </c>
      <c r="G73">
        <f t="shared" si="0"/>
        <v>139.70898112043233</v>
      </c>
      <c r="H73">
        <f t="shared" si="1"/>
        <v>0.25864016141050511</v>
      </c>
      <c r="BB73">
        <v>71</v>
      </c>
      <c r="BC73">
        <v>5.1852360259678348E-2</v>
      </c>
      <c r="BD73">
        <v>8.173483058626678E-2</v>
      </c>
    </row>
    <row r="74" spans="2:56" x14ac:dyDescent="0.25">
      <c r="B74" s="22">
        <v>41364</v>
      </c>
      <c r="C74" s="9">
        <v>40.57</v>
      </c>
      <c r="D74" s="9">
        <v>0.48934491008552783</v>
      </c>
      <c r="E74" s="9">
        <v>40.080655089914472</v>
      </c>
      <c r="F74" s="9">
        <v>1.6935631313319777</v>
      </c>
      <c r="G74">
        <f t="shared" ref="G74:G137" si="2">E74*E74</f>
        <v>1606.4589124366869</v>
      </c>
      <c r="H74">
        <f t="shared" ref="H74:H137" si="3">ABS(E74/C74)</f>
        <v>0.98793825708440897</v>
      </c>
      <c r="BB74">
        <v>72</v>
      </c>
      <c r="BC74">
        <v>2.3203963877443386E-2</v>
      </c>
      <c r="BD74">
        <v>-7.8208566341987865E-3</v>
      </c>
    </row>
    <row r="75" spans="2:56" x14ac:dyDescent="0.25">
      <c r="B75" s="22">
        <v>41371</v>
      </c>
      <c r="C75" s="9">
        <v>83.85</v>
      </c>
      <c r="D75" s="9">
        <v>14.725131011769065</v>
      </c>
      <c r="E75" s="9">
        <v>69.124868988230929</v>
      </c>
      <c r="F75" s="9">
        <v>2.9207938172167958</v>
      </c>
      <c r="G75">
        <f t="shared" si="2"/>
        <v>4778.2475126400905</v>
      </c>
      <c r="H75">
        <f t="shared" si="3"/>
        <v>0.82438722705105472</v>
      </c>
      <c r="BB75">
        <v>73</v>
      </c>
      <c r="BC75">
        <v>2.4649087231519592E-2</v>
      </c>
      <c r="BD75">
        <v>-2.3105871085098935E-2</v>
      </c>
    </row>
    <row r="76" spans="2:56" x14ac:dyDescent="0.25">
      <c r="B76" s="22">
        <v>41378</v>
      </c>
      <c r="C76" s="9">
        <v>36.450000000000003</v>
      </c>
      <c r="D76" s="9">
        <v>40.572562689716996</v>
      </c>
      <c r="E76" s="9">
        <v>-4.1225626897169931</v>
      </c>
      <c r="F76" s="9">
        <v>-0.17419426309891656</v>
      </c>
      <c r="G76">
        <f t="shared" si="2"/>
        <v>16.99552313064661</v>
      </c>
      <c r="H76">
        <f t="shared" si="3"/>
        <v>0.11310185705670762</v>
      </c>
      <c r="BB76">
        <v>74</v>
      </c>
      <c r="BC76">
        <v>9.789387420614315E-2</v>
      </c>
      <c r="BD76">
        <v>6.5974210133869379E-2</v>
      </c>
    </row>
    <row r="77" spans="2:56" x14ac:dyDescent="0.25">
      <c r="B77" s="22">
        <v>41385</v>
      </c>
      <c r="C77" s="9">
        <v>45.92</v>
      </c>
      <c r="D77" s="9">
        <v>23.77189225172685</v>
      </c>
      <c r="E77" s="9">
        <v>22.148107748273151</v>
      </c>
      <c r="F77" s="9">
        <v>0.93584345433221194</v>
      </c>
      <c r="G77">
        <f t="shared" si="2"/>
        <v>490.53867682911721</v>
      </c>
      <c r="H77">
        <f t="shared" si="3"/>
        <v>0.48231941960525154</v>
      </c>
      <c r="BB77">
        <v>75</v>
      </c>
      <c r="BC77">
        <v>-3.6790014314600036E-2</v>
      </c>
      <c r="BD77">
        <v>-5.3709895366752879E-2</v>
      </c>
    </row>
    <row r="78" spans="2:56" x14ac:dyDescent="0.25">
      <c r="B78" s="22">
        <v>41392</v>
      </c>
      <c r="C78" s="9">
        <v>39.74</v>
      </c>
      <c r="D78" s="9">
        <v>35.038733286993107</v>
      </c>
      <c r="E78" s="9">
        <v>4.7012667130068948</v>
      </c>
      <c r="F78" s="9">
        <v>0.19864675260036377</v>
      </c>
      <c r="G78">
        <f t="shared" si="2"/>
        <v>22.101908706826652</v>
      </c>
      <c r="H78">
        <f t="shared" si="3"/>
        <v>0.11830062186730989</v>
      </c>
      <c r="BB78">
        <v>76</v>
      </c>
      <c r="BC78">
        <v>4.9914330269885059E-2</v>
      </c>
      <c r="BD78">
        <v>-1.0411443538186007E-2</v>
      </c>
    </row>
    <row r="79" spans="2:56" x14ac:dyDescent="0.25">
      <c r="B79" s="22">
        <v>41399</v>
      </c>
      <c r="C79" s="9">
        <v>47.36</v>
      </c>
      <c r="D79" s="9">
        <v>33.077412644425678</v>
      </c>
      <c r="E79" s="9">
        <v>14.282587355574321</v>
      </c>
      <c r="F79" s="9">
        <v>0.60349471113099451</v>
      </c>
      <c r="G79">
        <f t="shared" si="2"/>
        <v>203.9923015696115</v>
      </c>
      <c r="H79">
        <f t="shared" si="3"/>
        <v>0.30157490193357944</v>
      </c>
      <c r="BB79">
        <v>77</v>
      </c>
      <c r="BC79">
        <v>-2.2303245540372819E-2</v>
      </c>
      <c r="BD79">
        <v>-7.3325684773218963E-2</v>
      </c>
    </row>
    <row r="80" spans="2:56" x14ac:dyDescent="0.25">
      <c r="B80" s="22">
        <v>41406</v>
      </c>
      <c r="C80" s="9">
        <v>59.53</v>
      </c>
      <c r="D80" s="9">
        <v>42.581504398360117</v>
      </c>
      <c r="E80" s="9">
        <v>16.948495601639884</v>
      </c>
      <c r="F80" s="9">
        <v>0.71613967431640457</v>
      </c>
      <c r="G80">
        <f t="shared" si="2"/>
        <v>287.25150315880649</v>
      </c>
      <c r="H80">
        <f t="shared" si="3"/>
        <v>0.28470511677540539</v>
      </c>
      <c r="BB80">
        <v>78</v>
      </c>
      <c r="BC80">
        <v>1.7342399101826941E-2</v>
      </c>
      <c r="BD80">
        <v>4.3846892843848365E-2</v>
      </c>
    </row>
    <row r="81" spans="2:56" x14ac:dyDescent="0.25">
      <c r="B81" s="22">
        <v>41413</v>
      </c>
      <c r="C81" s="9">
        <v>36.090000000000003</v>
      </c>
      <c r="D81" s="9">
        <v>55.911988538992404</v>
      </c>
      <c r="E81" s="9">
        <v>-19.8219885389924</v>
      </c>
      <c r="F81" s="9">
        <v>-0.83755589583089762</v>
      </c>
      <c r="G81">
        <f t="shared" si="2"/>
        <v>392.91122963994604</v>
      </c>
      <c r="H81">
        <f t="shared" si="3"/>
        <v>0.54923769850352999</v>
      </c>
      <c r="BB81">
        <v>79</v>
      </c>
      <c r="BC81">
        <v>5.4156195469925068E-2</v>
      </c>
      <c r="BD81">
        <v>-2.1726366609504902E-2</v>
      </c>
    </row>
    <row r="82" spans="2:56" x14ac:dyDescent="0.25">
      <c r="B82" s="22">
        <v>41420</v>
      </c>
      <c r="C82" s="9">
        <v>52.43</v>
      </c>
      <c r="D82" s="9">
        <v>34.906941829045444</v>
      </c>
      <c r="E82" s="9">
        <v>17.523058170954556</v>
      </c>
      <c r="F82" s="9">
        <v>0.74041717132466955</v>
      </c>
      <c r="G82">
        <f t="shared" si="2"/>
        <v>307.05756766265722</v>
      </c>
      <c r="H82">
        <f t="shared" si="3"/>
        <v>0.33421816080401595</v>
      </c>
      <c r="BB82">
        <v>80</v>
      </c>
      <c r="BC82">
        <v>-7.3359553306779166E-2</v>
      </c>
      <c r="BD82">
        <v>-0.10099980707587836</v>
      </c>
    </row>
    <row r="83" spans="2:56" x14ac:dyDescent="0.25">
      <c r="B83" s="22">
        <v>41427</v>
      </c>
      <c r="C83" s="9">
        <v>27.77</v>
      </c>
      <c r="D83" s="9">
        <v>46.449239096276116</v>
      </c>
      <c r="E83" s="9">
        <v>-18.679239096276117</v>
      </c>
      <c r="F83" s="9">
        <v>-0.78927029969498397</v>
      </c>
      <c r="G83">
        <f t="shared" si="2"/>
        <v>348.91397321585021</v>
      </c>
      <c r="H83">
        <f t="shared" si="3"/>
        <v>0.6726409469310809</v>
      </c>
      <c r="BB83">
        <v>81</v>
      </c>
      <c r="BC83">
        <v>-1.4351813346008562E-2</v>
      </c>
      <c r="BD83">
        <v>1.2775780802323795E-2</v>
      </c>
    </row>
    <row r="84" spans="2:56" x14ac:dyDescent="0.25">
      <c r="B84" s="22">
        <v>41434</v>
      </c>
      <c r="C84" s="9">
        <v>58.99</v>
      </c>
      <c r="D84" s="9">
        <v>36.34558013473054</v>
      </c>
      <c r="E84" s="9">
        <v>22.644419865269462</v>
      </c>
      <c r="F84" s="9">
        <v>0.95681456623376826</v>
      </c>
      <c r="G84">
        <f t="shared" si="2"/>
        <v>512.76975103461029</v>
      </c>
      <c r="H84">
        <f t="shared" si="3"/>
        <v>0.38386878903660726</v>
      </c>
      <c r="BB84">
        <v>82</v>
      </c>
      <c r="BC84">
        <v>-6.0993912389858525E-2</v>
      </c>
      <c r="BD84">
        <v>-5.8754535652784178E-2</v>
      </c>
    </row>
    <row r="85" spans="2:56" x14ac:dyDescent="0.25">
      <c r="B85" s="22">
        <v>41441</v>
      </c>
      <c r="C85" s="9">
        <v>27.67</v>
      </c>
      <c r="D85" s="9">
        <v>41.896741371215491</v>
      </c>
      <c r="E85" s="9">
        <v>-14.226741371215489</v>
      </c>
      <c r="F85" s="9">
        <v>-0.60113500169184264</v>
      </c>
      <c r="G85">
        <f t="shared" si="2"/>
        <v>202.40017004345438</v>
      </c>
      <c r="H85">
        <f t="shared" si="3"/>
        <v>0.51415762093297757</v>
      </c>
      <c r="BB85">
        <v>83</v>
      </c>
      <c r="BC85">
        <v>5.7443841819221478E-2</v>
      </c>
      <c r="BD85">
        <v>-2.6717556130406569E-3</v>
      </c>
    </row>
    <row r="86" spans="2:56" x14ac:dyDescent="0.25">
      <c r="B86" s="22">
        <v>41448</v>
      </c>
      <c r="C86" s="9">
        <v>22.84</v>
      </c>
      <c r="D86" s="9">
        <v>32.37700986994534</v>
      </c>
      <c r="E86" s="9">
        <v>-9.5370098699453401</v>
      </c>
      <c r="F86" s="9">
        <v>-0.40297565652695205</v>
      </c>
      <c r="G86">
        <f t="shared" si="2"/>
        <v>90.954557259434836</v>
      </c>
      <c r="H86">
        <f t="shared" si="3"/>
        <v>0.4175573498224755</v>
      </c>
      <c r="BB86">
        <v>84</v>
      </c>
      <c r="BC86">
        <v>-1.0823094183917453E-2</v>
      </c>
      <c r="BD86">
        <v>5.7335433646861465E-3</v>
      </c>
    </row>
    <row r="87" spans="2:56" x14ac:dyDescent="0.25">
      <c r="B87" s="22">
        <v>41455</v>
      </c>
      <c r="C87" s="9">
        <v>29.85</v>
      </c>
      <c r="D87" s="9">
        <v>26.564533503193406</v>
      </c>
      <c r="E87" s="9">
        <v>3.2854664968065954</v>
      </c>
      <c r="F87" s="9">
        <v>0.13882370225076962</v>
      </c>
      <c r="G87">
        <f t="shared" si="2"/>
        <v>10.794290101638602</v>
      </c>
      <c r="H87">
        <f t="shared" si="3"/>
        <v>0.11006587929000319</v>
      </c>
      <c r="BB87">
        <v>85</v>
      </c>
      <c r="BC87">
        <v>1.838567832124146E-2</v>
      </c>
      <c r="BD87">
        <v>6.3371171417695313E-2</v>
      </c>
    </row>
    <row r="88" spans="2:56" x14ac:dyDescent="0.25">
      <c r="B88" s="22">
        <v>41462</v>
      </c>
      <c r="C88" s="9">
        <v>35.53</v>
      </c>
      <c r="D88" s="9">
        <v>25.875916256609802</v>
      </c>
      <c r="E88" s="9">
        <v>9.6540837433901991</v>
      </c>
      <c r="F88" s="9">
        <v>0.40792248175382639</v>
      </c>
      <c r="G88">
        <f t="shared" si="2"/>
        <v>93.201332924390925</v>
      </c>
      <c r="H88">
        <f t="shared" si="3"/>
        <v>0.27171640144638892</v>
      </c>
      <c r="BB88">
        <v>86</v>
      </c>
      <c r="BC88">
        <v>-2.7650248663433467E-2</v>
      </c>
      <c r="BD88">
        <v>-2.1997720890075723E-2</v>
      </c>
    </row>
    <row r="89" spans="2:56" x14ac:dyDescent="0.25">
      <c r="B89" s="22">
        <v>41469</v>
      </c>
      <c r="C89" s="9">
        <v>35.61</v>
      </c>
      <c r="D89" s="9">
        <v>26.454258083969041</v>
      </c>
      <c r="E89" s="9">
        <v>9.1557419160309585</v>
      </c>
      <c r="F89" s="9">
        <v>0.38686560671715603</v>
      </c>
      <c r="G89">
        <f t="shared" si="2"/>
        <v>83.827610032966248</v>
      </c>
      <c r="H89">
        <f t="shared" si="3"/>
        <v>0.25711153934375058</v>
      </c>
      <c r="BB89">
        <v>87</v>
      </c>
      <c r="BC89">
        <v>-7.8294135056303588E-2</v>
      </c>
      <c r="BD89">
        <v>3.6617532826828524E-2</v>
      </c>
    </row>
    <row r="90" spans="2:56" x14ac:dyDescent="0.25">
      <c r="B90" s="22">
        <v>41476</v>
      </c>
      <c r="C90" s="9">
        <v>30.6</v>
      </c>
      <c r="D90" s="9">
        <v>24.817558731989443</v>
      </c>
      <c r="E90" s="9">
        <v>5.7824412680105581</v>
      </c>
      <c r="F90" s="9">
        <v>0.24433057091073881</v>
      </c>
      <c r="G90">
        <f t="shared" si="2"/>
        <v>33.436627017991555</v>
      </c>
      <c r="H90">
        <f t="shared" si="3"/>
        <v>0.18896866888923392</v>
      </c>
      <c r="BB90">
        <v>88</v>
      </c>
      <c r="BC90">
        <v>-7.8211705704505197E-2</v>
      </c>
      <c r="BD90">
        <v>-6.3503548971667823E-2</v>
      </c>
    </row>
    <row r="91" spans="2:56" x14ac:dyDescent="0.25">
      <c r="B91" s="22">
        <v>41483</v>
      </c>
      <c r="C91" s="9">
        <v>32.04</v>
      </c>
      <c r="D91" s="9">
        <v>29.095996920566307</v>
      </c>
      <c r="E91" s="9">
        <v>2.944003079433692</v>
      </c>
      <c r="F91" s="9">
        <v>0.12439554849270174</v>
      </c>
      <c r="G91">
        <f t="shared" si="2"/>
        <v>8.667154131715062</v>
      </c>
      <c r="H91">
        <f t="shared" si="3"/>
        <v>9.1885239682699502E-2</v>
      </c>
      <c r="BB91">
        <v>89</v>
      </c>
      <c r="BC91">
        <v>-1.453154393648871E-2</v>
      </c>
      <c r="BD91">
        <v>-7.5820662235239226E-4</v>
      </c>
    </row>
    <row r="92" spans="2:56" x14ac:dyDescent="0.25">
      <c r="B92" s="22">
        <v>41490</v>
      </c>
      <c r="C92" s="9">
        <v>33.380000000000003</v>
      </c>
      <c r="D92" s="9">
        <v>28.877441599262227</v>
      </c>
      <c r="E92" s="9">
        <v>4.5025584007377759</v>
      </c>
      <c r="F92" s="9">
        <v>0.19025055571203342</v>
      </c>
      <c r="G92">
        <f t="shared" si="2"/>
        <v>20.27303215205432</v>
      </c>
      <c r="H92">
        <f t="shared" si="3"/>
        <v>0.13488790894960381</v>
      </c>
      <c r="BB92">
        <v>90</v>
      </c>
      <c r="BC92">
        <v>-3.8011054824466886E-2</v>
      </c>
      <c r="BD92">
        <v>-6.2862579313884434E-2</v>
      </c>
    </row>
    <row r="93" spans="2:56" x14ac:dyDescent="0.25">
      <c r="B93" s="22">
        <v>41497</v>
      </c>
      <c r="C93" s="9">
        <v>37.479999999999997</v>
      </c>
      <c r="D93" s="9">
        <v>29.046324494631165</v>
      </c>
      <c r="E93" s="9">
        <v>8.4336755053688321</v>
      </c>
      <c r="F93" s="9">
        <v>0.35635550031477087</v>
      </c>
      <c r="G93">
        <f t="shared" si="2"/>
        <v>71.126882529858221</v>
      </c>
      <c r="H93">
        <f t="shared" si="3"/>
        <v>0.22501802308881624</v>
      </c>
      <c r="BB93">
        <v>91</v>
      </c>
      <c r="BC93">
        <v>3.8887674717143987E-2</v>
      </c>
      <c r="BD93">
        <v>1.46592879466986E-2</v>
      </c>
    </row>
    <row r="94" spans="2:56" x14ac:dyDescent="0.25">
      <c r="B94" s="22">
        <v>41504</v>
      </c>
      <c r="C94" s="9">
        <v>43.34</v>
      </c>
      <c r="D94" s="9">
        <v>28.756001326463206</v>
      </c>
      <c r="E94" s="9">
        <v>14.583998673536797</v>
      </c>
      <c r="F94" s="9">
        <v>0.61623050834594262</v>
      </c>
      <c r="G94">
        <f t="shared" si="2"/>
        <v>212.69301730972307</v>
      </c>
      <c r="H94">
        <f t="shared" si="3"/>
        <v>0.33650204599761874</v>
      </c>
      <c r="BB94">
        <v>92</v>
      </c>
      <c r="BC94">
        <v>-8.951213405790687E-3</v>
      </c>
      <c r="BD94">
        <v>-1.6700957867124416E-2</v>
      </c>
    </row>
    <row r="95" spans="2:56" x14ac:dyDescent="0.25">
      <c r="B95" s="22">
        <v>41511</v>
      </c>
      <c r="C95" s="9">
        <v>35.869999999999997</v>
      </c>
      <c r="D95" s="9">
        <v>41.255962045003244</v>
      </c>
      <c r="E95" s="9">
        <v>-5.3859620450032466</v>
      </c>
      <c r="F95" s="9">
        <v>-0.2275777859844941</v>
      </c>
      <c r="G95">
        <f t="shared" si="2"/>
        <v>29.008587150215554</v>
      </c>
      <c r="H95">
        <f t="shared" si="3"/>
        <v>0.15015227334829237</v>
      </c>
      <c r="BB95">
        <v>93</v>
      </c>
      <c r="BC95">
        <v>9.8158183516684483E-3</v>
      </c>
      <c r="BD95">
        <v>1.2373789750711696E-2</v>
      </c>
    </row>
    <row r="96" spans="2:56" x14ac:dyDescent="0.25">
      <c r="B96" s="22">
        <v>41518</v>
      </c>
      <c r="C96" s="9">
        <v>29.49</v>
      </c>
      <c r="D96" s="9">
        <v>27.421529669247427</v>
      </c>
      <c r="E96" s="9">
        <v>2.0684703307525716</v>
      </c>
      <c r="F96" s="9">
        <v>8.7400894086137354E-2</v>
      </c>
      <c r="G96">
        <f t="shared" si="2"/>
        <v>4.2785695092036526</v>
      </c>
      <c r="H96">
        <f t="shared" si="3"/>
        <v>7.0141415081470732E-2</v>
      </c>
      <c r="BB96">
        <v>94</v>
      </c>
      <c r="BC96">
        <v>-8.2267988189706751E-2</v>
      </c>
      <c r="BD96">
        <v>-3.2168673564865621E-2</v>
      </c>
    </row>
    <row r="97" spans="2:56" x14ac:dyDescent="0.25">
      <c r="B97" s="22">
        <v>41525</v>
      </c>
      <c r="C97" s="9">
        <v>33.93</v>
      </c>
      <c r="D97" s="9">
        <v>32.245445907960438</v>
      </c>
      <c r="E97" s="9">
        <v>1.6845540920395621</v>
      </c>
      <c r="F97" s="9">
        <v>7.1178943972163136E-2</v>
      </c>
      <c r="G97">
        <f t="shared" si="2"/>
        <v>2.8377224890072332</v>
      </c>
      <c r="H97">
        <f t="shared" si="3"/>
        <v>4.9647924905380551E-2</v>
      </c>
      <c r="BB97">
        <v>95</v>
      </c>
      <c r="BC97">
        <v>-1.5110422252203983E-3</v>
      </c>
      <c r="BD97">
        <v>3.7795923357714312E-2</v>
      </c>
    </row>
    <row r="98" spans="2:56" x14ac:dyDescent="0.25">
      <c r="B98" s="22">
        <v>41532</v>
      </c>
      <c r="C98" s="9">
        <v>25.55</v>
      </c>
      <c r="D98" s="9">
        <v>50.414512636873653</v>
      </c>
      <c r="E98" s="9">
        <v>-24.864512636873652</v>
      </c>
      <c r="F98" s="9">
        <v>-1.0506220965171638</v>
      </c>
      <c r="G98">
        <f t="shared" si="2"/>
        <v>618.24398866924957</v>
      </c>
      <c r="H98">
        <f t="shared" si="3"/>
        <v>0.97317074899701184</v>
      </c>
      <c r="BB98">
        <v>96</v>
      </c>
      <c r="BC98">
        <v>-3.8678740323356123E-2</v>
      </c>
      <c r="BD98">
        <v>2.6811019127337587E-2</v>
      </c>
    </row>
    <row r="99" spans="2:56" x14ac:dyDescent="0.25">
      <c r="B99" s="22">
        <v>41539</v>
      </c>
      <c r="C99" s="9">
        <v>19.739999999999998</v>
      </c>
      <c r="D99" s="9">
        <v>47.658293605443163</v>
      </c>
      <c r="E99" s="9">
        <v>-27.918293605443164</v>
      </c>
      <c r="F99" s="9">
        <v>-1.1796561866020325</v>
      </c>
      <c r="G99">
        <f t="shared" si="2"/>
        <v>779.4311178397287</v>
      </c>
      <c r="H99">
        <f t="shared" si="3"/>
        <v>1.4143005879150541</v>
      </c>
      <c r="BB99">
        <v>97</v>
      </c>
      <c r="BC99">
        <v>2.2964673067250346E-2</v>
      </c>
      <c r="BD99">
        <v>-1.4547580247709574E-2</v>
      </c>
    </row>
    <row r="100" spans="2:56" x14ac:dyDescent="0.25">
      <c r="B100" s="22">
        <v>41546</v>
      </c>
      <c r="C100" s="9">
        <v>32.08</v>
      </c>
      <c r="D100" s="9">
        <v>56.919442512321602</v>
      </c>
      <c r="E100" s="9">
        <v>-24.839442512321604</v>
      </c>
      <c r="F100" s="9">
        <v>-1.0495627865197596</v>
      </c>
      <c r="G100">
        <f t="shared" si="2"/>
        <v>616.9979043229298</v>
      </c>
      <c r="H100">
        <f t="shared" si="3"/>
        <v>0.77429683641900271</v>
      </c>
      <c r="BB100">
        <v>98</v>
      </c>
      <c r="BC100">
        <v>7.5777131515411059E-2</v>
      </c>
      <c r="BD100">
        <v>4.4886246563789235E-2</v>
      </c>
    </row>
    <row r="101" spans="2:56" x14ac:dyDescent="0.25">
      <c r="B101" s="22">
        <v>41553</v>
      </c>
      <c r="C101" s="9">
        <v>36.19</v>
      </c>
      <c r="D101" s="9">
        <v>33.012029292330169</v>
      </c>
      <c r="E101" s="9">
        <v>3.1779707076698287</v>
      </c>
      <c r="F101" s="9">
        <v>0.13428158823474212</v>
      </c>
      <c r="G101">
        <f t="shared" si="2"/>
        <v>10.099497818807471</v>
      </c>
      <c r="H101">
        <f t="shared" si="3"/>
        <v>8.7813503942244506E-2</v>
      </c>
      <c r="BB101">
        <v>99</v>
      </c>
      <c r="BC101">
        <v>2.4693210978602241E-2</v>
      </c>
      <c r="BD101">
        <v>5.1213525651372181E-2</v>
      </c>
    </row>
    <row r="102" spans="2:56" x14ac:dyDescent="0.25">
      <c r="B102" s="22">
        <v>41560</v>
      </c>
      <c r="C102" s="9">
        <v>46.27</v>
      </c>
      <c r="D102" s="9">
        <v>33.535654448934935</v>
      </c>
      <c r="E102" s="9">
        <v>12.734345551065068</v>
      </c>
      <c r="F102" s="9">
        <v>0.5380754899974669</v>
      </c>
      <c r="G102">
        <f t="shared" si="2"/>
        <v>162.16355661393069</v>
      </c>
      <c r="H102">
        <f t="shared" si="3"/>
        <v>0.275218187833695</v>
      </c>
      <c r="BB102">
        <v>100</v>
      </c>
      <c r="BC102">
        <v>5.7322826508773503E-2</v>
      </c>
      <c r="BD102">
        <v>2.8090496687753923E-2</v>
      </c>
    </row>
    <row r="103" spans="2:56" x14ac:dyDescent="0.25">
      <c r="B103" s="22">
        <v>41567</v>
      </c>
      <c r="C103" s="9">
        <v>44.73</v>
      </c>
      <c r="D103" s="9">
        <v>41.215929658724725</v>
      </c>
      <c r="E103" s="9">
        <v>3.5140703412752714</v>
      </c>
      <c r="F103" s="9">
        <v>0.14848310132507067</v>
      </c>
      <c r="G103">
        <f t="shared" si="2"/>
        <v>12.348690363430503</v>
      </c>
      <c r="H103">
        <f t="shared" si="3"/>
        <v>7.8561822966136188E-2</v>
      </c>
      <c r="BB103">
        <v>101</v>
      </c>
      <c r="BC103">
        <v>3.5855473433598184E-2</v>
      </c>
      <c r="BD103">
        <v>6.8022890527446284E-2</v>
      </c>
    </row>
    <row r="104" spans="2:56" x14ac:dyDescent="0.25">
      <c r="B104" s="22">
        <v>41574</v>
      </c>
      <c r="C104" s="9">
        <v>53.48</v>
      </c>
      <c r="D104" s="9">
        <v>38.797608875734717</v>
      </c>
      <c r="E104" s="9">
        <v>14.68239112426528</v>
      </c>
      <c r="F104" s="9">
        <v>0.62038797100670351</v>
      </c>
      <c r="G104">
        <f t="shared" si="2"/>
        <v>215.57260912590388</v>
      </c>
      <c r="H104">
        <f t="shared" si="3"/>
        <v>0.27453984899523709</v>
      </c>
      <c r="BB104">
        <v>102</v>
      </c>
      <c r="BC104">
        <v>3.630891199739127E-3</v>
      </c>
      <c r="BD104">
        <v>-4.4688768111664917E-2</v>
      </c>
    </row>
    <row r="105" spans="2:56" x14ac:dyDescent="0.25">
      <c r="B105" s="22">
        <v>41581</v>
      </c>
      <c r="C105" s="9">
        <v>65.099999999999994</v>
      </c>
      <c r="D105" s="9">
        <v>76.872129668608622</v>
      </c>
      <c r="E105" s="9">
        <v>-11.772129668608628</v>
      </c>
      <c r="F105" s="9">
        <v>-0.49741813698627962</v>
      </c>
      <c r="G105">
        <f t="shared" si="2"/>
        <v>138.58303693453547</v>
      </c>
      <c r="H105">
        <f t="shared" si="3"/>
        <v>0.18083148492486373</v>
      </c>
      <c r="BB105">
        <v>103</v>
      </c>
      <c r="BC105">
        <v>-0.23798329046901839</v>
      </c>
      <c r="BD105">
        <v>-0.1667939299998028</v>
      </c>
    </row>
    <row r="106" spans="2:56" x14ac:dyDescent="0.25">
      <c r="B106" s="22">
        <v>41588</v>
      </c>
      <c r="C106" s="9">
        <v>55.86</v>
      </c>
      <c r="D106" s="9">
        <v>168.30457369790136</v>
      </c>
      <c r="E106" s="9">
        <v>-112.44457369790136</v>
      </c>
      <c r="F106" s="9">
        <v>-4.7512193577151818</v>
      </c>
      <c r="G106">
        <f t="shared" si="2"/>
        <v>12643.782154102772</v>
      </c>
      <c r="H106">
        <f t="shared" si="3"/>
        <v>2.0129712441443135</v>
      </c>
      <c r="BB106">
        <v>104</v>
      </c>
      <c r="BC106">
        <v>8.0912923133657527E-2</v>
      </c>
      <c r="BD106">
        <v>1.1231055514712381E-2</v>
      </c>
    </row>
    <row r="107" spans="2:56" x14ac:dyDescent="0.25">
      <c r="B107" s="22">
        <v>41595</v>
      </c>
      <c r="C107" s="9">
        <v>52.48</v>
      </c>
      <c r="D107" s="9">
        <v>26.226102093088187</v>
      </c>
      <c r="E107" s="9">
        <v>26.25389790691181</v>
      </c>
      <c r="F107" s="9">
        <v>1.1093290129404045</v>
      </c>
      <c r="G107">
        <f t="shared" si="2"/>
        <v>689.26715530654826</v>
      </c>
      <c r="H107">
        <f t="shared" si="3"/>
        <v>0.50026482292133789</v>
      </c>
      <c r="BB107">
        <v>105</v>
      </c>
      <c r="BC107">
        <v>9.1609338061889312E-2</v>
      </c>
      <c r="BD107">
        <v>-5.1866504833468267E-2</v>
      </c>
    </row>
    <row r="108" spans="2:56" x14ac:dyDescent="0.25">
      <c r="B108" s="22">
        <v>41602</v>
      </c>
      <c r="C108" s="9">
        <v>51.35</v>
      </c>
      <c r="D108" s="9">
        <v>47.275082421498837</v>
      </c>
      <c r="E108" s="9">
        <v>4.0749175785011644</v>
      </c>
      <c r="F108" s="9">
        <v>0.17218107235734001</v>
      </c>
      <c r="G108">
        <f t="shared" si="2"/>
        <v>16.604953271577795</v>
      </c>
      <c r="H108">
        <f t="shared" si="3"/>
        <v>7.9355746416770484E-2</v>
      </c>
      <c r="BB108">
        <v>106</v>
      </c>
      <c r="BC108">
        <v>5.3103644937613784E-2</v>
      </c>
      <c r="BD108">
        <v>-2.9798965575381847E-2</v>
      </c>
    </row>
    <row r="109" spans="2:56" x14ac:dyDescent="0.25">
      <c r="B109" s="22">
        <v>41609</v>
      </c>
      <c r="C109" s="9">
        <v>43.48</v>
      </c>
      <c r="D109" s="9">
        <v>46.513757668856478</v>
      </c>
      <c r="E109" s="9">
        <v>-3.0337576688564809</v>
      </c>
      <c r="F109" s="9">
        <v>-0.12818802801114462</v>
      </c>
      <c r="G109">
        <f t="shared" si="2"/>
        <v>9.2036855933455097</v>
      </c>
      <c r="H109">
        <f t="shared" si="3"/>
        <v>6.9773635438281537E-2</v>
      </c>
      <c r="BB109">
        <v>107</v>
      </c>
      <c r="BC109">
        <v>3.2188276752867624E-2</v>
      </c>
      <c r="BD109">
        <v>3.1885319818173758E-3</v>
      </c>
    </row>
    <row r="110" spans="2:56" x14ac:dyDescent="0.25">
      <c r="B110" s="22">
        <v>41616</v>
      </c>
      <c r="C110" s="9">
        <v>57.97</v>
      </c>
      <c r="D110" s="9">
        <v>30.305530530304715</v>
      </c>
      <c r="E110" s="9">
        <v>27.664469469695284</v>
      </c>
      <c r="F110" s="9">
        <v>1.16893113240368</v>
      </c>
      <c r="G110">
        <f t="shared" si="2"/>
        <v>765.32287103970248</v>
      </c>
      <c r="H110">
        <f t="shared" si="3"/>
        <v>0.47722044971011357</v>
      </c>
      <c r="BB110">
        <v>108</v>
      </c>
      <c r="BC110">
        <v>2.5390980652175332E-2</v>
      </c>
      <c r="BD110">
        <v>-6.286070037064459E-2</v>
      </c>
    </row>
    <row r="111" spans="2:56" x14ac:dyDescent="0.25">
      <c r="B111" s="22">
        <v>41623</v>
      </c>
      <c r="C111" s="9">
        <v>63.82</v>
      </c>
      <c r="D111" s="9">
        <v>49.709970192283762</v>
      </c>
      <c r="E111" s="9">
        <v>14.110029807716238</v>
      </c>
      <c r="F111" s="9">
        <v>0.59620348546539803</v>
      </c>
      <c r="G111">
        <f t="shared" si="2"/>
        <v>199.09294117464074</v>
      </c>
      <c r="H111">
        <f t="shared" si="3"/>
        <v>0.22109103427947724</v>
      </c>
      <c r="BB111">
        <v>109</v>
      </c>
      <c r="BC111">
        <v>-3.9362279557061501E-2</v>
      </c>
      <c r="BD111">
        <v>3.740174387588862E-2</v>
      </c>
    </row>
    <row r="112" spans="2:56" x14ac:dyDescent="0.25">
      <c r="B112" s="22">
        <v>41630</v>
      </c>
      <c r="C112" s="9">
        <v>58.56</v>
      </c>
      <c r="D112" s="9">
        <v>76.763450666509726</v>
      </c>
      <c r="E112" s="9">
        <v>-18.203450666509724</v>
      </c>
      <c r="F112" s="9">
        <v>-0.7691663931805055</v>
      </c>
      <c r="G112">
        <f t="shared" si="2"/>
        <v>331.36561616805329</v>
      </c>
      <c r="H112">
        <f t="shared" si="3"/>
        <v>0.31085127504285731</v>
      </c>
      <c r="BB112">
        <v>110</v>
      </c>
      <c r="BC112">
        <v>2.1806080684926769E-3</v>
      </c>
      <c r="BD112">
        <v>2.4281163734862519E-2</v>
      </c>
    </row>
    <row r="113" spans="2:56" x14ac:dyDescent="0.25">
      <c r="B113" s="22">
        <v>41637</v>
      </c>
      <c r="C113" s="9">
        <v>54.84</v>
      </c>
      <c r="D113" s="9">
        <v>97.78691110386282</v>
      </c>
      <c r="E113" s="9">
        <v>-42.946911103862817</v>
      </c>
      <c r="F113" s="9">
        <v>-1.8146735647640633</v>
      </c>
      <c r="G113">
        <f t="shared" si="2"/>
        <v>1844.4371733630953</v>
      </c>
      <c r="H113">
        <f t="shared" si="3"/>
        <v>0.78313112880858526</v>
      </c>
      <c r="BB113">
        <v>111</v>
      </c>
      <c r="BC113">
        <v>8.8777539431699245E-3</v>
      </c>
      <c r="BD113">
        <v>-3.9175591872933298E-2</v>
      </c>
    </row>
    <row r="114" spans="2:56" x14ac:dyDescent="0.25">
      <c r="B114" s="22">
        <v>41644</v>
      </c>
      <c r="C114" s="9">
        <v>55.09</v>
      </c>
      <c r="D114" s="9">
        <v>49.259299962914966</v>
      </c>
      <c r="E114" s="9">
        <v>5.8307000370850375</v>
      </c>
      <c r="F114" s="9">
        <v>0.2463696910769301</v>
      </c>
      <c r="G114">
        <f t="shared" si="2"/>
        <v>33.997062922463456</v>
      </c>
      <c r="H114">
        <f t="shared" si="3"/>
        <v>0.10583953597903498</v>
      </c>
      <c r="BB114">
        <v>112</v>
      </c>
      <c r="BC114">
        <v>-1.0579692332055289E-3</v>
      </c>
      <c r="BD114">
        <v>4.167458201375094E-2</v>
      </c>
    </row>
    <row r="115" spans="2:56" x14ac:dyDescent="0.25">
      <c r="B115" s="22">
        <v>41651</v>
      </c>
      <c r="C115" s="9">
        <v>50.19</v>
      </c>
      <c r="D115" s="9">
        <v>40.754688909721111</v>
      </c>
      <c r="E115" s="9">
        <v>9.435311090278887</v>
      </c>
      <c r="F115" s="9">
        <v>0.3986784886448857</v>
      </c>
      <c r="G115">
        <f t="shared" si="2"/>
        <v>89.025095370339756</v>
      </c>
      <c r="H115">
        <f t="shared" si="3"/>
        <v>0.18799185276507049</v>
      </c>
      <c r="BB115">
        <v>113</v>
      </c>
      <c r="BC115">
        <v>3.9583195786460496E-2</v>
      </c>
      <c r="BD115">
        <v>2.2376524614345673E-2</v>
      </c>
    </row>
    <row r="116" spans="2:56" x14ac:dyDescent="0.25">
      <c r="B116" s="22">
        <v>41658</v>
      </c>
      <c r="C116" s="9">
        <v>52.94</v>
      </c>
      <c r="D116" s="9">
        <v>40.536187451608363</v>
      </c>
      <c r="E116" s="9">
        <v>12.403812548391635</v>
      </c>
      <c r="F116" s="9">
        <v>0.52410918865432743</v>
      </c>
      <c r="G116">
        <f t="shared" si="2"/>
        <v>153.85456573563778</v>
      </c>
      <c r="H116">
        <f t="shared" si="3"/>
        <v>0.23429944367947933</v>
      </c>
      <c r="BB116">
        <v>114</v>
      </c>
      <c r="BC116">
        <v>4.1277056835046858E-2</v>
      </c>
      <c r="BD116">
        <v>-1.7194178928338383E-2</v>
      </c>
    </row>
    <row r="117" spans="2:56" x14ac:dyDescent="0.25">
      <c r="B117" s="22">
        <v>41665</v>
      </c>
      <c r="C117" s="9">
        <v>53.52</v>
      </c>
      <c r="D117" s="9">
        <v>44.77036386460702</v>
      </c>
      <c r="E117" s="9">
        <v>8.7496361353929828</v>
      </c>
      <c r="F117" s="9">
        <v>0.36970606239418086</v>
      </c>
      <c r="G117">
        <f t="shared" si="2"/>
        <v>76.556132501774655</v>
      </c>
      <c r="H117">
        <f t="shared" si="3"/>
        <v>0.16348348533992868</v>
      </c>
      <c r="BB117">
        <v>115</v>
      </c>
      <c r="BC117">
        <v>7.7750471487196054E-3</v>
      </c>
      <c r="BD117">
        <v>-4.7815926404840191E-2</v>
      </c>
    </row>
    <row r="118" spans="2:56" x14ac:dyDescent="0.25">
      <c r="B118" s="22">
        <v>41672</v>
      </c>
      <c r="C118" s="9">
        <v>63.32</v>
      </c>
      <c r="D118" s="9">
        <v>25.911020987912188</v>
      </c>
      <c r="E118" s="9">
        <v>37.408979012087812</v>
      </c>
      <c r="F118" s="9">
        <v>1.5806744548839873</v>
      </c>
      <c r="G118">
        <f t="shared" si="2"/>
        <v>1399.4317107268264</v>
      </c>
      <c r="H118">
        <f t="shared" si="3"/>
        <v>0.59079246702602362</v>
      </c>
      <c r="BB118">
        <v>116</v>
      </c>
      <c r="BC118">
        <v>-1.2986650191961473E-2</v>
      </c>
      <c r="BD118">
        <v>7.3052096656867238E-2</v>
      </c>
    </row>
    <row r="119" spans="2:56" x14ac:dyDescent="0.25">
      <c r="B119" s="22">
        <v>41679</v>
      </c>
      <c r="C119" s="9">
        <v>52.14</v>
      </c>
      <c r="D119" s="9">
        <v>55.468192492221611</v>
      </c>
      <c r="E119" s="9">
        <v>-3.3281924922216106</v>
      </c>
      <c r="F119" s="9">
        <v>-0.14062904127085307</v>
      </c>
      <c r="G119">
        <f t="shared" si="2"/>
        <v>11.076865265280295</v>
      </c>
      <c r="H119">
        <f t="shared" si="3"/>
        <v>6.3831846801335065E-2</v>
      </c>
      <c r="BB119">
        <v>117</v>
      </c>
      <c r="BC119">
        <v>1.7622426170443801E-2</v>
      </c>
      <c r="BD119">
        <v>4.5814549764093292E-2</v>
      </c>
    </row>
    <row r="120" spans="2:56" x14ac:dyDescent="0.25">
      <c r="B120" s="22">
        <v>41686</v>
      </c>
      <c r="C120" s="9">
        <v>99.75</v>
      </c>
      <c r="D120" s="9">
        <v>40.706545941842251</v>
      </c>
      <c r="E120" s="9">
        <v>59.043454058157749</v>
      </c>
      <c r="F120" s="9">
        <v>2.4948149354113456</v>
      </c>
      <c r="G120">
        <f t="shared" si="2"/>
        <v>3486.1294671177848</v>
      </c>
      <c r="H120">
        <f t="shared" si="3"/>
        <v>0.59191432639757147</v>
      </c>
      <c r="BB120">
        <v>118</v>
      </c>
      <c r="BC120">
        <v>7.0995400882024806E-3</v>
      </c>
      <c r="BD120">
        <v>7.2512490644925983E-3</v>
      </c>
    </row>
    <row r="121" spans="2:56" x14ac:dyDescent="0.25">
      <c r="B121" s="22">
        <v>41693</v>
      </c>
      <c r="C121" s="9">
        <v>87.35</v>
      </c>
      <c r="D121" s="9">
        <v>56.242766563004857</v>
      </c>
      <c r="E121" s="9">
        <v>31.107233436995138</v>
      </c>
      <c r="F121" s="9">
        <v>1.3144012628648056</v>
      </c>
      <c r="G121">
        <f t="shared" si="2"/>
        <v>967.65997210370836</v>
      </c>
      <c r="H121">
        <f t="shared" si="3"/>
        <v>0.35612173368053968</v>
      </c>
      <c r="BB121">
        <v>119</v>
      </c>
      <c r="BC121">
        <v>2.5079324785234072E-2</v>
      </c>
      <c r="BD121">
        <v>-3.8511774726224676E-2</v>
      </c>
    </row>
    <row r="122" spans="2:56" x14ac:dyDescent="0.25">
      <c r="B122" s="22">
        <v>41700</v>
      </c>
      <c r="C122" s="9">
        <v>83.47</v>
      </c>
      <c r="D122" s="9">
        <v>84.296467481822049</v>
      </c>
      <c r="E122" s="9">
        <v>-0.82646748182204988</v>
      </c>
      <c r="F122" s="9">
        <v>-3.4921456580953102E-2</v>
      </c>
      <c r="G122">
        <f t="shared" si="2"/>
        <v>0.68304849850928029</v>
      </c>
      <c r="H122">
        <f t="shared" si="3"/>
        <v>9.901371532551214E-3</v>
      </c>
      <c r="BB122">
        <v>120</v>
      </c>
      <c r="BC122">
        <v>7.9202409323906302E-3</v>
      </c>
      <c r="BD122">
        <v>1.8812438662093586E-2</v>
      </c>
    </row>
    <row r="123" spans="2:56" x14ac:dyDescent="0.25">
      <c r="B123" s="22">
        <v>41707</v>
      </c>
      <c r="C123" s="9">
        <v>86.94</v>
      </c>
      <c r="D123" s="9">
        <v>59.703544875074485</v>
      </c>
      <c r="E123" s="9">
        <v>27.236455124925513</v>
      </c>
      <c r="F123" s="9">
        <v>1.1508458662732444</v>
      </c>
      <c r="G123">
        <f t="shared" si="2"/>
        <v>741.82448777208128</v>
      </c>
      <c r="H123">
        <f t="shared" si="3"/>
        <v>0.31327875690045448</v>
      </c>
      <c r="BB123">
        <v>121</v>
      </c>
      <c r="BC123">
        <v>-3.9012881383284799E-2</v>
      </c>
      <c r="BD123">
        <v>-2.0475616493452056E-2</v>
      </c>
    </row>
    <row r="124" spans="2:56" x14ac:dyDescent="0.25">
      <c r="B124" s="22">
        <v>41714</v>
      </c>
      <c r="C124" s="9">
        <v>89.62</v>
      </c>
      <c r="D124" s="9">
        <v>59.77764569029636</v>
      </c>
      <c r="E124" s="9">
        <v>29.842354309703644</v>
      </c>
      <c r="F124" s="9">
        <v>1.2609552138726754</v>
      </c>
      <c r="G124">
        <f t="shared" si="2"/>
        <v>890.56611074588773</v>
      </c>
      <c r="H124">
        <f t="shared" si="3"/>
        <v>0.33298766246042893</v>
      </c>
      <c r="BB124">
        <v>122</v>
      </c>
      <c r="BC124">
        <v>-6.1305505947585895E-2</v>
      </c>
      <c r="BD124">
        <v>3.9190107554189293E-2</v>
      </c>
    </row>
    <row r="125" spans="2:56" x14ac:dyDescent="0.25">
      <c r="B125" s="22">
        <v>41721</v>
      </c>
      <c r="C125" s="9">
        <v>69.040000000000006</v>
      </c>
      <c r="D125" s="9">
        <v>65.597061337818431</v>
      </c>
      <c r="E125" s="9">
        <v>3.4429386621815752</v>
      </c>
      <c r="F125" s="9">
        <v>0.14547751199743678</v>
      </c>
      <c r="G125">
        <f t="shared" si="2"/>
        <v>11.853826631544655</v>
      </c>
      <c r="H125">
        <f t="shared" si="3"/>
        <v>4.986875234909581E-2</v>
      </c>
      <c r="BB125">
        <v>123</v>
      </c>
      <c r="BC125">
        <v>4.5794932289800287E-5</v>
      </c>
      <c r="BD125">
        <v>-1.0090343876634883E-2</v>
      </c>
    </row>
    <row r="126" spans="2:56" x14ac:dyDescent="0.25">
      <c r="B126" s="22">
        <v>41728</v>
      </c>
      <c r="C126" s="9">
        <v>86.41</v>
      </c>
      <c r="D126" s="9">
        <v>61.36375575061912</v>
      </c>
      <c r="E126" s="9">
        <v>25.046244249380877</v>
      </c>
      <c r="F126" s="9">
        <v>1.0583009619960164</v>
      </c>
      <c r="G126">
        <f t="shared" si="2"/>
        <v>627.3143509996446</v>
      </c>
      <c r="H126">
        <f t="shared" si="3"/>
        <v>0.28985353835645039</v>
      </c>
      <c r="BB126">
        <v>124</v>
      </c>
      <c r="BC126">
        <v>-7.5419449767482466E-3</v>
      </c>
      <c r="BD126">
        <v>2.9129673814258038E-2</v>
      </c>
    </row>
    <row r="127" spans="2:56" x14ac:dyDescent="0.25">
      <c r="B127" s="22">
        <v>41735</v>
      </c>
      <c r="C127" s="9">
        <v>102.31</v>
      </c>
      <c r="D127" s="9">
        <v>113.12855109463874</v>
      </c>
      <c r="E127" s="9">
        <v>-10.818551094638735</v>
      </c>
      <c r="F127" s="9">
        <v>-0.45712574375865739</v>
      </c>
      <c r="G127">
        <f t="shared" si="2"/>
        <v>117.04104778730898</v>
      </c>
      <c r="H127">
        <f t="shared" si="3"/>
        <v>0.10574285108629396</v>
      </c>
      <c r="BB127">
        <v>125</v>
      </c>
      <c r="BC127">
        <v>1.5324054997539548E-2</v>
      </c>
      <c r="BD127">
        <v>8.9908569657483374E-3</v>
      </c>
    </row>
    <row r="128" spans="2:56" x14ac:dyDescent="0.25">
      <c r="B128" s="22">
        <v>41742</v>
      </c>
      <c r="C128" s="9">
        <v>68.47</v>
      </c>
      <c r="D128" s="9">
        <v>61.615936942715884</v>
      </c>
      <c r="E128" s="9">
        <v>6.8540630572841152</v>
      </c>
      <c r="F128" s="9">
        <v>0.28961074781838564</v>
      </c>
      <c r="G128">
        <f t="shared" si="2"/>
        <v>46.978180393226872</v>
      </c>
      <c r="H128">
        <f t="shared" si="3"/>
        <v>0.10010315550290806</v>
      </c>
      <c r="BB128">
        <v>126</v>
      </c>
      <c r="BC128">
        <v>-4.0472274335393736E-2</v>
      </c>
      <c r="BD128">
        <v>1.3729240619454595E-2</v>
      </c>
    </row>
    <row r="129" spans="2:56" x14ac:dyDescent="0.25">
      <c r="B129" s="22">
        <v>41749</v>
      </c>
      <c r="C129" s="9">
        <v>84.04</v>
      </c>
      <c r="D129" s="9">
        <v>73.180779300723543</v>
      </c>
      <c r="E129" s="9">
        <v>10.859220699276463</v>
      </c>
      <c r="F129" s="9">
        <v>0.45884419229263945</v>
      </c>
      <c r="G129">
        <f t="shared" si="2"/>
        <v>117.9226741955944</v>
      </c>
      <c r="H129">
        <f t="shared" si="3"/>
        <v>0.12921490598853477</v>
      </c>
      <c r="BB129">
        <v>127</v>
      </c>
      <c r="BC129">
        <v>2.2822094580037713E-2</v>
      </c>
      <c r="BD129">
        <v>-2.4867556409530647E-3</v>
      </c>
    </row>
    <row r="130" spans="2:56" x14ac:dyDescent="0.25">
      <c r="B130" s="22">
        <v>41756</v>
      </c>
      <c r="C130" s="9">
        <v>64.58</v>
      </c>
      <c r="D130" s="9">
        <v>70.502422127770956</v>
      </c>
      <c r="E130" s="9">
        <v>-5.9224221277709574</v>
      </c>
      <c r="F130" s="9">
        <v>-0.25024530515474114</v>
      </c>
      <c r="G130">
        <f t="shared" si="2"/>
        <v>35.075083859511075</v>
      </c>
      <c r="H130">
        <f t="shared" si="3"/>
        <v>9.1706753294688095E-2</v>
      </c>
      <c r="BB130">
        <v>128</v>
      </c>
      <c r="BC130">
        <v>-4.7305476517682896E-2</v>
      </c>
      <c r="BD130">
        <v>6.0743297704645895E-3</v>
      </c>
    </row>
    <row r="131" spans="2:56" x14ac:dyDescent="0.25">
      <c r="B131" s="22">
        <v>41763</v>
      </c>
      <c r="C131" s="9">
        <v>45.63</v>
      </c>
      <c r="D131" s="9">
        <v>75.729559641763103</v>
      </c>
      <c r="E131" s="9">
        <v>-30.099559641763101</v>
      </c>
      <c r="F131" s="9">
        <v>-1.2718231367292434</v>
      </c>
      <c r="G131">
        <f t="shared" si="2"/>
        <v>905.98349062805403</v>
      </c>
      <c r="H131">
        <f t="shared" si="3"/>
        <v>0.65964408594703261</v>
      </c>
      <c r="BB131">
        <v>129</v>
      </c>
      <c r="BC131">
        <v>1.4081045254744859E-2</v>
      </c>
      <c r="BD131">
        <v>-1.69927709454855E-2</v>
      </c>
    </row>
    <row r="132" spans="2:56" x14ac:dyDescent="0.25">
      <c r="B132" s="22">
        <v>41770</v>
      </c>
      <c r="C132" s="9">
        <v>59.38</v>
      </c>
      <c r="D132" s="9">
        <v>77.014544927309373</v>
      </c>
      <c r="E132" s="9">
        <v>-17.634544927309371</v>
      </c>
      <c r="F132" s="9">
        <v>-0.74512791918472177</v>
      </c>
      <c r="G132">
        <f t="shared" si="2"/>
        <v>310.97717479329265</v>
      </c>
      <c r="H132">
        <f t="shared" si="3"/>
        <v>0.2969778532723033</v>
      </c>
      <c r="BB132">
        <v>130</v>
      </c>
      <c r="BC132">
        <v>-2.0361928977509495E-2</v>
      </c>
      <c r="BD132">
        <v>1.1995930373068602E-2</v>
      </c>
    </row>
    <row r="133" spans="2:56" x14ac:dyDescent="0.25">
      <c r="B133" s="22">
        <v>41777</v>
      </c>
      <c r="C133" s="9">
        <v>61.05</v>
      </c>
      <c r="D133" s="9">
        <v>47.06783192138905</v>
      </c>
      <c r="E133" s="9">
        <v>13.982168078610947</v>
      </c>
      <c r="F133" s="9">
        <v>0.59080083149591323</v>
      </c>
      <c r="G133">
        <f t="shared" si="2"/>
        <v>195.50102417852693</v>
      </c>
      <c r="H133">
        <f t="shared" si="3"/>
        <v>0.22902814215578948</v>
      </c>
      <c r="BB133">
        <v>131</v>
      </c>
      <c r="BC133">
        <v>-6.3013531392377205E-4</v>
      </c>
      <c r="BD133">
        <v>-1.6504598073490962E-2</v>
      </c>
    </row>
    <row r="134" spans="2:56" x14ac:dyDescent="0.25">
      <c r="B134" s="22">
        <v>41784</v>
      </c>
      <c r="C134" s="9">
        <v>60.38</v>
      </c>
      <c r="D134" s="9">
        <v>68.006401319308878</v>
      </c>
      <c r="E134" s="9">
        <v>-7.6264013193088758</v>
      </c>
      <c r="F134" s="9">
        <v>-0.32224503492142464</v>
      </c>
      <c r="G134">
        <f t="shared" si="2"/>
        <v>58.161997083156159</v>
      </c>
      <c r="H134">
        <f t="shared" si="3"/>
        <v>0.12630674593091878</v>
      </c>
      <c r="BB134">
        <v>132</v>
      </c>
      <c r="BC134">
        <v>6.8168001783717291E-2</v>
      </c>
      <c r="BD134">
        <v>-6.9134205106204018E-4</v>
      </c>
    </row>
    <row r="135" spans="2:56" x14ac:dyDescent="0.25">
      <c r="B135" s="22">
        <v>41791</v>
      </c>
      <c r="C135" s="9">
        <v>60.29</v>
      </c>
      <c r="D135" s="9">
        <v>40.355020887151724</v>
      </c>
      <c r="E135" s="9">
        <v>19.934979112848275</v>
      </c>
      <c r="F135" s="9">
        <v>0.84233018581296193</v>
      </c>
      <c r="G135">
        <f t="shared" si="2"/>
        <v>397.40339222969698</v>
      </c>
      <c r="H135">
        <f t="shared" si="3"/>
        <v>0.33065150294988016</v>
      </c>
      <c r="BB135">
        <v>133</v>
      </c>
      <c r="BC135">
        <v>-4.8384606798238796E-3</v>
      </c>
      <c r="BD135">
        <v>-1.5550288851394352E-2</v>
      </c>
    </row>
    <row r="136" spans="2:56" x14ac:dyDescent="0.25">
      <c r="B136" s="22">
        <v>41798</v>
      </c>
      <c r="C136" s="9">
        <v>59.86</v>
      </c>
      <c r="D136" s="9">
        <v>78.264498584726965</v>
      </c>
      <c r="E136" s="9">
        <v>-18.404498584726966</v>
      </c>
      <c r="F136" s="9">
        <v>-0.77766144749436183</v>
      </c>
      <c r="G136">
        <f t="shared" si="2"/>
        <v>338.72556815521688</v>
      </c>
      <c r="H136">
        <f t="shared" si="3"/>
        <v>0.30745904752300313</v>
      </c>
      <c r="BB136">
        <v>134</v>
      </c>
      <c r="BC136">
        <v>6.018494785591913E-2</v>
      </c>
      <c r="BD136">
        <v>5.172376124586678E-3</v>
      </c>
    </row>
    <row r="137" spans="2:56" x14ac:dyDescent="0.25">
      <c r="B137" s="22">
        <v>41805</v>
      </c>
      <c r="C137" s="9">
        <v>60.94</v>
      </c>
      <c r="D137" s="9">
        <v>40.167341500641683</v>
      </c>
      <c r="E137" s="9">
        <v>20.772658499358315</v>
      </c>
      <c r="F137" s="9">
        <v>0.87772538885262408</v>
      </c>
      <c r="G137">
        <f t="shared" si="2"/>
        <v>431.50334113096324</v>
      </c>
      <c r="H137">
        <f t="shared" si="3"/>
        <v>0.34087066785950632</v>
      </c>
      <c r="BB137">
        <v>135</v>
      </c>
      <c r="BC137">
        <v>-7.0685247081832839E-2</v>
      </c>
      <c r="BD137">
        <v>-6.7309348427420868E-2</v>
      </c>
    </row>
    <row r="138" spans="2:56" x14ac:dyDescent="0.25">
      <c r="B138" s="22">
        <v>41812</v>
      </c>
      <c r="C138" s="9">
        <v>60.31</v>
      </c>
      <c r="D138" s="9">
        <v>42.321051750137393</v>
      </c>
      <c r="E138" s="9">
        <v>17.988948249862609</v>
      </c>
      <c r="F138" s="9">
        <v>0.76010283412439184</v>
      </c>
      <c r="G138">
        <f t="shared" ref="G138:G201" si="4">E138*E138</f>
        <v>323.60225913623503</v>
      </c>
      <c r="H138">
        <f t="shared" ref="H138:H201" si="5">ABS(E138/C138)</f>
        <v>0.2982747181207529</v>
      </c>
      <c r="BB138">
        <v>136</v>
      </c>
      <c r="BC138">
        <v>-3.9205416769010147E-2</v>
      </c>
      <c r="BD138">
        <v>-5.3725520663272465E-4</v>
      </c>
    </row>
    <row r="139" spans="2:56" x14ac:dyDescent="0.25">
      <c r="B139" s="22">
        <v>41819</v>
      </c>
      <c r="C139" s="9">
        <v>59.62</v>
      </c>
      <c r="D139" s="9">
        <v>55.336991525981233</v>
      </c>
      <c r="E139" s="9">
        <v>4.2830084740187644</v>
      </c>
      <c r="F139" s="9">
        <v>0.18097371977849308</v>
      </c>
      <c r="G139">
        <f t="shared" si="4"/>
        <v>18.344161588516545</v>
      </c>
      <c r="H139">
        <f t="shared" si="5"/>
        <v>7.1838451426010808E-2</v>
      </c>
      <c r="BB139">
        <v>137</v>
      </c>
      <c r="BC139">
        <v>-0.12442547505964308</v>
      </c>
      <c r="BD139">
        <v>-5.8559742369158228E-3</v>
      </c>
    </row>
    <row r="140" spans="2:56" x14ac:dyDescent="0.25">
      <c r="B140" s="22">
        <v>41826</v>
      </c>
      <c r="C140" s="9">
        <v>38.75</v>
      </c>
      <c r="D140" s="9">
        <v>62.208758120942221</v>
      </c>
      <c r="E140" s="9">
        <v>-23.458758120942221</v>
      </c>
      <c r="F140" s="9">
        <v>-0.99122351596641889</v>
      </c>
      <c r="G140">
        <f t="shared" si="4"/>
        <v>550.31333257687265</v>
      </c>
      <c r="H140">
        <f t="shared" si="5"/>
        <v>0.60538730634689608</v>
      </c>
      <c r="BB140">
        <v>138</v>
      </c>
      <c r="BC140">
        <v>5.0352641421960845E-2</v>
      </c>
      <c r="BD140">
        <v>1.1184666559252652E-2</v>
      </c>
    </row>
    <row r="141" spans="2:56" x14ac:dyDescent="0.25">
      <c r="B141" s="22">
        <v>41833</v>
      </c>
      <c r="C141" s="9">
        <v>19.05</v>
      </c>
      <c r="D141" s="9">
        <v>53.736306448786948</v>
      </c>
      <c r="E141" s="9">
        <v>-34.686306448786951</v>
      </c>
      <c r="F141" s="9">
        <v>-1.4656309791336184</v>
      </c>
      <c r="G141">
        <f t="shared" si="4"/>
        <v>1203.1398550591591</v>
      </c>
      <c r="H141">
        <f t="shared" si="5"/>
        <v>1.8208034881252992</v>
      </c>
      <c r="BB141">
        <v>139</v>
      </c>
      <c r="BC141">
        <v>4.6112389434520826E-2</v>
      </c>
      <c r="BD141">
        <v>5.1004440236494981E-3</v>
      </c>
    </row>
    <row r="142" spans="2:56" x14ac:dyDescent="0.25">
      <c r="B142" s="22">
        <v>41840</v>
      </c>
      <c r="C142" s="9">
        <v>37.590000000000003</v>
      </c>
      <c r="D142" s="9">
        <v>36.230209690561807</v>
      </c>
      <c r="E142" s="9">
        <v>1.3597903094381962</v>
      </c>
      <c r="F142" s="9">
        <v>5.7456414553127118E-2</v>
      </c>
      <c r="G142">
        <f t="shared" si="4"/>
        <v>1.8490296856420254</v>
      </c>
      <c r="H142">
        <f t="shared" si="5"/>
        <v>3.6174256702266455E-2</v>
      </c>
      <c r="BB142">
        <v>140</v>
      </c>
      <c r="BC142">
        <v>3.7250151989972551E-2</v>
      </c>
      <c r="BD142">
        <v>-2.5915895233139932E-2</v>
      </c>
    </row>
    <row r="143" spans="2:56" x14ac:dyDescent="0.25">
      <c r="B143" s="22">
        <v>41847</v>
      </c>
      <c r="C143" s="9">
        <v>37.56</v>
      </c>
      <c r="D143" s="9">
        <v>37.835204045169299</v>
      </c>
      <c r="E143" s="9">
        <v>-0.27520404516929631</v>
      </c>
      <c r="F143" s="9">
        <v>-1.1628438293899528E-2</v>
      </c>
      <c r="G143">
        <f t="shared" si="4"/>
        <v>7.5737266477544085E-2</v>
      </c>
      <c r="H143">
        <f t="shared" si="5"/>
        <v>7.3270512558385598E-3</v>
      </c>
      <c r="BB143">
        <v>141</v>
      </c>
      <c r="BC143">
        <v>-4.0908491847091531E-3</v>
      </c>
      <c r="BD143">
        <v>-0.10032955299609012</v>
      </c>
    </row>
    <row r="144" spans="2:56" x14ac:dyDescent="0.25">
      <c r="B144" s="22">
        <v>41854</v>
      </c>
      <c r="C144" s="9">
        <v>46.1</v>
      </c>
      <c r="D144" s="9">
        <v>38.765911185505004</v>
      </c>
      <c r="E144" s="9">
        <v>7.3340888144949972</v>
      </c>
      <c r="F144" s="9">
        <v>0.30989369785197002</v>
      </c>
      <c r="G144">
        <f t="shared" si="4"/>
        <v>53.788858738900636</v>
      </c>
      <c r="H144">
        <f t="shared" si="5"/>
        <v>0.15909086365498909</v>
      </c>
      <c r="BB144">
        <v>142</v>
      </c>
      <c r="BC144">
        <v>-7.7935678085626842E-3</v>
      </c>
      <c r="BD144">
        <v>-2.3288739294931041E-2</v>
      </c>
    </row>
    <row r="145" spans="2:56" x14ac:dyDescent="0.25">
      <c r="B145" s="22">
        <v>41861</v>
      </c>
      <c r="C145" s="9">
        <v>50.51</v>
      </c>
      <c r="D145" s="9">
        <v>45.129361254059482</v>
      </c>
      <c r="E145" s="9">
        <v>5.3806387459405158</v>
      </c>
      <c r="F145" s="9">
        <v>0.2273528559525505</v>
      </c>
      <c r="G145">
        <f t="shared" si="4"/>
        <v>28.951273314316328</v>
      </c>
      <c r="H145">
        <f t="shared" si="5"/>
        <v>0.10652620760127729</v>
      </c>
      <c r="BB145">
        <v>143</v>
      </c>
      <c r="BC145">
        <v>-2.203034881040911E-2</v>
      </c>
      <c r="BD145">
        <v>-2.8312892301110251E-2</v>
      </c>
    </row>
    <row r="146" spans="2:56" x14ac:dyDescent="0.25">
      <c r="B146" s="22">
        <v>41868</v>
      </c>
      <c r="C146" s="9">
        <v>41.83</v>
      </c>
      <c r="D146" s="9">
        <v>52.566667425585955</v>
      </c>
      <c r="E146" s="9">
        <v>-10.736667425585956</v>
      </c>
      <c r="F146" s="9">
        <v>-0.45366584115340108</v>
      </c>
      <c r="G146">
        <f t="shared" si="4"/>
        <v>115.27602740763857</v>
      </c>
      <c r="H146">
        <f t="shared" si="5"/>
        <v>0.25667385669581538</v>
      </c>
      <c r="BB146">
        <v>144</v>
      </c>
      <c r="BC146">
        <v>1.0600693948785681E-3</v>
      </c>
      <c r="BD146">
        <v>6.9248078999300952E-2</v>
      </c>
    </row>
    <row r="147" spans="2:56" x14ac:dyDescent="0.25">
      <c r="B147" s="22">
        <v>41875</v>
      </c>
      <c r="C147" s="9">
        <v>39.799999999999997</v>
      </c>
      <c r="D147" s="9">
        <v>41.012814684405669</v>
      </c>
      <c r="E147" s="9">
        <v>-1.2128146844056715</v>
      </c>
      <c r="F147" s="9">
        <v>-5.1246124347012423E-2</v>
      </c>
      <c r="G147">
        <f t="shared" si="4"/>
        <v>1.4709194587100287</v>
      </c>
      <c r="H147">
        <f t="shared" si="5"/>
        <v>3.0472730763961599E-2</v>
      </c>
      <c r="BB147">
        <v>145</v>
      </c>
      <c r="BC147">
        <v>-1.640137807739234E-2</v>
      </c>
      <c r="BD147">
        <v>-3.2349889719201781E-2</v>
      </c>
    </row>
    <row r="148" spans="2:56" x14ac:dyDescent="0.25">
      <c r="B148" s="22">
        <v>41882</v>
      </c>
      <c r="C148" s="9">
        <v>43.14</v>
      </c>
      <c r="D148" s="9">
        <v>33.89418869856803</v>
      </c>
      <c r="E148" s="9">
        <v>9.2458113014319707</v>
      </c>
      <c r="F148" s="9">
        <v>0.39067138758662262</v>
      </c>
      <c r="G148">
        <f t="shared" si="4"/>
        <v>85.485026621687155</v>
      </c>
      <c r="H148">
        <f t="shared" si="5"/>
        <v>0.21432107791914629</v>
      </c>
      <c r="BB148">
        <v>146</v>
      </c>
      <c r="BC148">
        <v>1.4232174769231722E-2</v>
      </c>
      <c r="BD148">
        <v>-5.4082228107235647E-2</v>
      </c>
    </row>
    <row r="149" spans="2:56" x14ac:dyDescent="0.25">
      <c r="B149" s="22">
        <v>41889</v>
      </c>
      <c r="C149" s="9">
        <v>41.78</v>
      </c>
      <c r="D149" s="9">
        <v>41.269125967301463</v>
      </c>
      <c r="E149" s="9">
        <v>0.51087403269853837</v>
      </c>
      <c r="F149" s="9">
        <v>2.1586409318715007E-2</v>
      </c>
      <c r="G149">
        <f t="shared" si="4"/>
        <v>0.26099227728566726</v>
      </c>
      <c r="H149">
        <f t="shared" si="5"/>
        <v>1.2227717393454724E-2</v>
      </c>
      <c r="BB149">
        <v>147</v>
      </c>
      <c r="BC149">
        <v>1.5529458928034723E-2</v>
      </c>
      <c r="BD149">
        <v>1.2150605121658052E-2</v>
      </c>
    </row>
    <row r="150" spans="2:56" x14ac:dyDescent="0.25">
      <c r="B150" s="22">
        <v>41896</v>
      </c>
      <c r="C150" s="9">
        <v>51.52</v>
      </c>
      <c r="D150" s="9">
        <v>32.755940843585407</v>
      </c>
      <c r="E150" s="9">
        <v>18.764059156414596</v>
      </c>
      <c r="F150" s="9">
        <v>0.79285427621247451</v>
      </c>
      <c r="G150">
        <f t="shared" si="4"/>
        <v>352.08991602542648</v>
      </c>
      <c r="H150">
        <f t="shared" si="5"/>
        <v>0.36420922275649448</v>
      </c>
      <c r="BB150">
        <v>148</v>
      </c>
      <c r="BC150">
        <v>7.0212960323865316E-3</v>
      </c>
      <c r="BD150">
        <v>-1.6347302530769783E-2</v>
      </c>
    </row>
    <row r="151" spans="2:56" x14ac:dyDescent="0.25">
      <c r="B151" s="22">
        <v>41903</v>
      </c>
      <c r="C151" s="9">
        <v>76.92</v>
      </c>
      <c r="D151" s="9">
        <v>33.22413616699184</v>
      </c>
      <c r="E151" s="9">
        <v>43.695863833008161</v>
      </c>
      <c r="F151" s="9">
        <v>1.8463197224015961</v>
      </c>
      <c r="G151">
        <f t="shared" si="4"/>
        <v>1909.3285161127906</v>
      </c>
      <c r="H151">
        <f t="shared" si="5"/>
        <v>0.56806895258720957</v>
      </c>
      <c r="BB151">
        <v>149</v>
      </c>
      <c r="BC151">
        <v>8.4833616174613425E-3</v>
      </c>
      <c r="BD151">
        <v>2.0323410260316518E-2</v>
      </c>
    </row>
    <row r="152" spans="2:56" x14ac:dyDescent="0.25">
      <c r="B152" s="22">
        <v>41910</v>
      </c>
      <c r="C152" s="9">
        <v>95.23</v>
      </c>
      <c r="D152" s="9">
        <v>60.599558458271517</v>
      </c>
      <c r="E152" s="9">
        <v>34.630441541728487</v>
      </c>
      <c r="F152" s="9">
        <v>1.4632704701370152</v>
      </c>
      <c r="G152">
        <f t="shared" si="4"/>
        <v>1199.2674813750741</v>
      </c>
      <c r="H152">
        <f t="shared" si="5"/>
        <v>0.36365054648460027</v>
      </c>
      <c r="BB152">
        <v>150</v>
      </c>
      <c r="BC152">
        <v>-6.5418682249646712E-3</v>
      </c>
      <c r="BD152">
        <v>1.2893463483867735E-2</v>
      </c>
    </row>
    <row r="153" spans="2:56" x14ac:dyDescent="0.25">
      <c r="B153" s="22">
        <v>41917</v>
      </c>
      <c r="C153" s="9">
        <v>104.54</v>
      </c>
      <c r="D153" s="9">
        <v>76.560776413196663</v>
      </c>
      <c r="E153" s="9">
        <v>27.979223586803343</v>
      </c>
      <c r="F153" s="9">
        <v>1.1822307146328956</v>
      </c>
      <c r="G153">
        <f t="shared" si="4"/>
        <v>782.83695252033249</v>
      </c>
      <c r="H153">
        <f t="shared" si="5"/>
        <v>0.26764131994263768</v>
      </c>
      <c r="BB153">
        <v>151</v>
      </c>
      <c r="BC153">
        <v>-7.2090937415716424E-3</v>
      </c>
      <c r="BD153">
        <v>2.7781567239541428E-2</v>
      </c>
    </row>
    <row r="154" spans="2:56" x14ac:dyDescent="0.25">
      <c r="B154" s="22">
        <v>41924</v>
      </c>
      <c r="C154" s="9">
        <v>63.97</v>
      </c>
      <c r="D154" s="9">
        <v>96.155772582349698</v>
      </c>
      <c r="E154" s="9">
        <v>-32.185772582349699</v>
      </c>
      <c r="F154" s="9">
        <v>-1.3599737248960064</v>
      </c>
      <c r="G154">
        <f t="shared" si="4"/>
        <v>1035.9239567227337</v>
      </c>
      <c r="H154">
        <f t="shared" si="5"/>
        <v>0.50313854279114745</v>
      </c>
      <c r="BB154">
        <v>152</v>
      </c>
      <c r="BC154">
        <v>-6.6809916612713908E-3</v>
      </c>
      <c r="BD154">
        <v>2.1122218057867122E-2</v>
      </c>
    </row>
    <row r="155" spans="2:56" x14ac:dyDescent="0.25">
      <c r="B155" s="22">
        <v>41931</v>
      </c>
      <c r="C155" s="9">
        <v>90.31</v>
      </c>
      <c r="D155" s="9">
        <v>82.997981381756432</v>
      </c>
      <c r="E155" s="9">
        <v>7.3120186182435702</v>
      </c>
      <c r="F155" s="9">
        <v>0.30896114646056116</v>
      </c>
      <c r="G155">
        <f t="shared" si="4"/>
        <v>53.465616273540611</v>
      </c>
      <c r="H155">
        <f t="shared" si="5"/>
        <v>8.0965769219838002E-2</v>
      </c>
      <c r="BB155">
        <v>153</v>
      </c>
      <c r="BC155">
        <v>-5.3910450004950239E-3</v>
      </c>
      <c r="BD155">
        <v>2.4810544924378258E-2</v>
      </c>
    </row>
    <row r="156" spans="2:56" x14ac:dyDescent="0.25">
      <c r="B156" s="22">
        <v>41938</v>
      </c>
      <c r="C156" s="9">
        <v>68.930000000000007</v>
      </c>
      <c r="D156" s="9">
        <v>94.003679355333986</v>
      </c>
      <c r="E156" s="9">
        <v>-25.073679355333979</v>
      </c>
      <c r="F156" s="9">
        <v>-1.0594602016302521</v>
      </c>
      <c r="G156">
        <f t="shared" si="4"/>
        <v>628.68939641410145</v>
      </c>
      <c r="H156">
        <f t="shared" si="5"/>
        <v>0.36375568483003012</v>
      </c>
      <c r="BB156">
        <v>154</v>
      </c>
      <c r="BC156">
        <v>-3.743382098857263E-3</v>
      </c>
      <c r="BD156">
        <v>-1.815530959026004E-2</v>
      </c>
    </row>
    <row r="157" spans="2:56" x14ac:dyDescent="0.25">
      <c r="B157" s="22">
        <v>41945</v>
      </c>
      <c r="C157" s="9">
        <v>97.01</v>
      </c>
      <c r="D157" s="9">
        <v>96.50399109648734</v>
      </c>
      <c r="E157" s="9">
        <v>0.50600890351266514</v>
      </c>
      <c r="F157" s="9">
        <v>2.1380838741091503E-2</v>
      </c>
      <c r="G157">
        <f t="shared" si="4"/>
        <v>0.25604501043408967</v>
      </c>
      <c r="H157">
        <f t="shared" si="5"/>
        <v>5.2160488971514807E-3</v>
      </c>
      <c r="BB157">
        <v>155</v>
      </c>
      <c r="BC157">
        <v>-1.454754172085211E-3</v>
      </c>
      <c r="BD157">
        <v>-0.10358333147798653</v>
      </c>
    </row>
    <row r="158" spans="2:56" x14ac:dyDescent="0.25">
      <c r="B158" s="22">
        <v>41952</v>
      </c>
      <c r="C158" s="9">
        <v>112.34</v>
      </c>
      <c r="D158" s="9">
        <v>87.129097109692125</v>
      </c>
      <c r="E158" s="9">
        <v>25.210902890307878</v>
      </c>
      <c r="F158" s="9">
        <v>1.0652584282076745</v>
      </c>
      <c r="G158">
        <f t="shared" si="4"/>
        <v>635.5896245445341</v>
      </c>
      <c r="H158">
        <f t="shared" si="5"/>
        <v>0.2244160841223774</v>
      </c>
      <c r="BB158">
        <v>156</v>
      </c>
      <c r="BC158">
        <v>-4.4359067660378472E-4</v>
      </c>
      <c r="BD158">
        <v>7.1818419704663562E-3</v>
      </c>
    </row>
    <row r="159" spans="2:56" x14ac:dyDescent="0.25">
      <c r="B159" s="22">
        <v>41959</v>
      </c>
      <c r="C159" s="9">
        <v>110.52</v>
      </c>
      <c r="D159" s="9">
        <v>92.29172834283105</v>
      </c>
      <c r="E159" s="9">
        <v>18.228271657168946</v>
      </c>
      <c r="F159" s="9">
        <v>0.77021517630466585</v>
      </c>
      <c r="G159">
        <f t="shared" si="4"/>
        <v>332.2698876075487</v>
      </c>
      <c r="H159">
        <f t="shared" si="5"/>
        <v>0.16493188252957788</v>
      </c>
      <c r="BB159">
        <v>157</v>
      </c>
      <c r="BC159">
        <v>3.0203820993649063E-6</v>
      </c>
      <c r="BD159">
        <v>-2.0101222636198197E-2</v>
      </c>
    </row>
    <row r="160" spans="2:56" x14ac:dyDescent="0.25">
      <c r="B160" s="22">
        <v>41966</v>
      </c>
      <c r="C160" s="9">
        <v>89.9</v>
      </c>
      <c r="D160" s="9">
        <v>97.251729799074383</v>
      </c>
      <c r="E160" s="9">
        <v>-7.3517297990743771</v>
      </c>
      <c r="F160" s="9">
        <v>-0.31063909787143107</v>
      </c>
      <c r="G160">
        <f t="shared" si="4"/>
        <v>54.047931038598179</v>
      </c>
      <c r="H160">
        <f t="shared" si="5"/>
        <v>8.1776749711617094E-2</v>
      </c>
      <c r="BB160">
        <v>158</v>
      </c>
      <c r="BC160">
        <v>2.5218830165802855E-6</v>
      </c>
      <c r="BD160">
        <v>-1.5393421223935817E-2</v>
      </c>
    </row>
    <row r="161" spans="2:56" x14ac:dyDescent="0.25">
      <c r="B161" s="22">
        <v>41973</v>
      </c>
      <c r="C161" s="9">
        <v>79.89</v>
      </c>
      <c r="D161" s="9">
        <v>86.486826973552837</v>
      </c>
      <c r="E161" s="9">
        <v>-6.5968269735528366</v>
      </c>
      <c r="F161" s="9">
        <v>-0.27874152558441218</v>
      </c>
      <c r="G161">
        <f t="shared" si="4"/>
        <v>43.518126118994282</v>
      </c>
      <c r="H161">
        <f t="shared" si="5"/>
        <v>8.2573876249253178E-2</v>
      </c>
      <c r="BB161">
        <v>159</v>
      </c>
      <c r="BC161">
        <v>1.0987075981820172E-6</v>
      </c>
      <c r="BD161">
        <v>-4.2574088823481068E-3</v>
      </c>
    </row>
    <row r="162" spans="2:56" x14ac:dyDescent="0.25">
      <c r="B162" s="22">
        <v>41980</v>
      </c>
      <c r="C162" s="9">
        <v>99.88</v>
      </c>
      <c r="D162" s="9">
        <v>98.347081663403102</v>
      </c>
      <c r="E162" s="9">
        <v>1.532918336596893</v>
      </c>
      <c r="F162" s="9">
        <v>6.4771745181792142E-2</v>
      </c>
      <c r="G162">
        <f t="shared" si="4"/>
        <v>2.3498386266749853</v>
      </c>
      <c r="H162">
        <f t="shared" si="5"/>
        <v>1.5347600486552794E-2</v>
      </c>
      <c r="BB162">
        <v>160</v>
      </c>
      <c r="BC162">
        <v>1.2539626721809712E-6</v>
      </c>
      <c r="BD162">
        <v>-2.3105743685430377E-2</v>
      </c>
    </row>
    <row r="163" spans="2:56" x14ac:dyDescent="0.25">
      <c r="B163" s="22">
        <v>41987</v>
      </c>
      <c r="C163" s="9">
        <v>66.75</v>
      </c>
      <c r="D163" s="9">
        <v>104.42288675546001</v>
      </c>
      <c r="E163" s="9">
        <v>-37.672886755460013</v>
      </c>
      <c r="F163" s="9">
        <v>-1.5918255806139818</v>
      </c>
      <c r="G163">
        <f t="shared" si="4"/>
        <v>1419.2463964897145</v>
      </c>
      <c r="H163">
        <f t="shared" si="5"/>
        <v>0.56438781656119874</v>
      </c>
      <c r="BB163">
        <v>161</v>
      </c>
      <c r="BC163">
        <v>7.1647298624347717E-7</v>
      </c>
      <c r="BD163">
        <v>-5.5661014563576975E-4</v>
      </c>
    </row>
    <row r="164" spans="2:56" x14ac:dyDescent="0.25">
      <c r="B164" s="22">
        <v>41994</v>
      </c>
      <c r="C164" s="9">
        <v>88.54</v>
      </c>
      <c r="D164" s="9">
        <v>85.617761980908782</v>
      </c>
      <c r="E164" s="9">
        <v>2.9222380190912247</v>
      </c>
      <c r="F164" s="9">
        <v>0.12347589027692338</v>
      </c>
      <c r="G164">
        <f t="shared" si="4"/>
        <v>8.5394750402222055</v>
      </c>
      <c r="H164">
        <f t="shared" si="5"/>
        <v>3.300472124566551E-2</v>
      </c>
      <c r="BB164">
        <v>162</v>
      </c>
      <c r="BC164">
        <v>-8.1867089572973993E-7</v>
      </c>
      <c r="BD164">
        <v>2.4364151868941995E-2</v>
      </c>
    </row>
    <row r="165" spans="2:56" x14ac:dyDescent="0.25">
      <c r="B165" s="22">
        <v>42001</v>
      </c>
      <c r="C165" s="9">
        <v>77.849999999999994</v>
      </c>
      <c r="D165" s="9">
        <v>82.611561742760259</v>
      </c>
      <c r="E165" s="9">
        <v>-4.7615617427602643</v>
      </c>
      <c r="F165" s="9">
        <v>-0.2011944514631642</v>
      </c>
      <c r="G165">
        <f t="shared" si="4"/>
        <v>22.672470230118165</v>
      </c>
      <c r="H165">
        <f t="shared" si="5"/>
        <v>6.1163285070780532E-2</v>
      </c>
      <c r="BB165">
        <v>163</v>
      </c>
      <c r="BC165">
        <v>-1.7782225996149361E-6</v>
      </c>
      <c r="BD165">
        <v>-5.7255579255187875E-3</v>
      </c>
    </row>
    <row r="166" spans="2:56" x14ac:dyDescent="0.25">
      <c r="B166" s="22">
        <v>42008</v>
      </c>
      <c r="C166" s="9">
        <v>67.260000000000005</v>
      </c>
      <c r="D166" s="9">
        <v>80.876448234470644</v>
      </c>
      <c r="E166" s="9">
        <v>-13.616448234470639</v>
      </c>
      <c r="F166" s="9">
        <v>-0.5753477496277889</v>
      </c>
      <c r="G166">
        <f t="shared" si="4"/>
        <v>185.40766252201857</v>
      </c>
      <c r="H166">
        <f t="shared" si="5"/>
        <v>0.20244496334330417</v>
      </c>
      <c r="BB166">
        <v>164</v>
      </c>
      <c r="BC166">
        <v>-2.0636117095458005E-6</v>
      </c>
      <c r="BD166">
        <v>-4.2732408925253804E-2</v>
      </c>
    </row>
    <row r="167" spans="2:56" x14ac:dyDescent="0.25">
      <c r="B167" s="22">
        <v>42015</v>
      </c>
      <c r="C167" s="9">
        <v>72.38</v>
      </c>
      <c r="D167" s="9">
        <v>70.881080503169926</v>
      </c>
      <c r="E167" s="9">
        <v>1.4989194968300694</v>
      </c>
      <c r="F167" s="9">
        <v>6.3335162336327508E-2</v>
      </c>
      <c r="G167">
        <f t="shared" si="4"/>
        <v>2.2467596579773086</v>
      </c>
      <c r="H167">
        <f t="shared" si="5"/>
        <v>2.0709028693424558E-2</v>
      </c>
      <c r="BB167">
        <v>165</v>
      </c>
      <c r="BC167">
        <v>-7.6999438423874322E-6</v>
      </c>
      <c r="BD167">
        <v>3.3649812965190269E-2</v>
      </c>
    </row>
    <row r="168" spans="2:56" x14ac:dyDescent="0.25">
      <c r="B168" s="22">
        <v>42022</v>
      </c>
      <c r="C168" s="9">
        <v>68.709999999999994</v>
      </c>
      <c r="D168" s="9">
        <v>73.844943597431481</v>
      </c>
      <c r="E168" s="9">
        <v>-5.1349435974314872</v>
      </c>
      <c r="F168" s="9">
        <v>-0.21697128299351148</v>
      </c>
      <c r="G168">
        <f t="shared" si="4"/>
        <v>26.367645748802623</v>
      </c>
      <c r="H168">
        <f t="shared" si="5"/>
        <v>7.4733570039753866E-2</v>
      </c>
      <c r="BB168">
        <v>166</v>
      </c>
      <c r="BC168">
        <v>-9.463466678528594E-6</v>
      </c>
      <c r="BD168">
        <v>-2.2143534253325523E-2</v>
      </c>
    </row>
    <row r="169" spans="2:56" x14ac:dyDescent="0.25">
      <c r="B169" s="22">
        <v>42029</v>
      </c>
      <c r="C169" s="9">
        <v>57.62</v>
      </c>
      <c r="D169" s="9">
        <v>72.308680752402864</v>
      </c>
      <c r="E169" s="9">
        <v>-14.688680752402867</v>
      </c>
      <c r="F169" s="9">
        <v>-0.62065373218999031</v>
      </c>
      <c r="G169">
        <f t="shared" si="4"/>
        <v>215.75734224601044</v>
      </c>
      <c r="H169">
        <f t="shared" si="5"/>
        <v>0.25492330358213933</v>
      </c>
      <c r="BB169">
        <v>167</v>
      </c>
      <c r="BC169">
        <v>1.5233865975031129E-6</v>
      </c>
      <c r="BD169">
        <v>1.3034835411010073E-2</v>
      </c>
    </row>
    <row r="170" spans="2:56" x14ac:dyDescent="0.25">
      <c r="B170" s="22">
        <v>42036</v>
      </c>
      <c r="C170" s="9">
        <v>67.459999999999994</v>
      </c>
      <c r="D170" s="9">
        <v>76.63669433490324</v>
      </c>
      <c r="E170" s="9">
        <v>-9.1766943349032459</v>
      </c>
      <c r="F170" s="9">
        <v>-0.38775092767896985</v>
      </c>
      <c r="G170">
        <f t="shared" si="4"/>
        <v>84.211718916245331</v>
      </c>
      <c r="H170">
        <f t="shared" si="5"/>
        <v>0.1360316385251</v>
      </c>
      <c r="BB170">
        <v>168</v>
      </c>
      <c r="BC170">
        <v>-1.9336066233943129E-6</v>
      </c>
      <c r="BD170">
        <v>-3.1138318768900195E-2</v>
      </c>
    </row>
    <row r="171" spans="2:56" x14ac:dyDescent="0.25">
      <c r="B171" s="22">
        <v>42043</v>
      </c>
      <c r="C171" s="9">
        <v>59.2</v>
      </c>
      <c r="D171" s="9">
        <v>61.92077779794441</v>
      </c>
      <c r="E171" s="9">
        <v>-2.7207777979444074</v>
      </c>
      <c r="F171" s="9">
        <v>-0.11496341456516564</v>
      </c>
      <c r="G171">
        <f t="shared" si="4"/>
        <v>7.4026318257872186</v>
      </c>
      <c r="H171">
        <f t="shared" si="5"/>
        <v>4.5959084424736611E-2</v>
      </c>
      <c r="BB171">
        <v>169</v>
      </c>
      <c r="BC171">
        <v>-4.3404604812188347E-6</v>
      </c>
      <c r="BD171">
        <v>4.3444815492295188E-2</v>
      </c>
    </row>
    <row r="172" spans="2:56" x14ac:dyDescent="0.25">
      <c r="B172" s="22">
        <v>42050</v>
      </c>
      <c r="C172" s="9">
        <v>54.3</v>
      </c>
      <c r="D172" s="9">
        <v>108.26248396753083</v>
      </c>
      <c r="E172" s="9">
        <v>-53.962483967530829</v>
      </c>
      <c r="F172" s="9">
        <v>-2.2801242424178692</v>
      </c>
      <c r="G172">
        <f t="shared" si="4"/>
        <v>2911.9496759460217</v>
      </c>
      <c r="H172">
        <f t="shared" si="5"/>
        <v>0.99378423512948122</v>
      </c>
      <c r="BB172">
        <v>170</v>
      </c>
      <c r="BC172">
        <v>-4.40566735944533E-6</v>
      </c>
      <c r="BD172">
        <v>2.4470096544352282E-2</v>
      </c>
    </row>
    <row r="173" spans="2:56" x14ac:dyDescent="0.25">
      <c r="B173" s="22">
        <v>42057</v>
      </c>
      <c r="C173" s="9">
        <v>59.72</v>
      </c>
      <c r="D173" s="9">
        <v>76.595683532041036</v>
      </c>
      <c r="E173" s="9">
        <v>-16.875683532041037</v>
      </c>
      <c r="F173" s="9">
        <v>-0.71306308197249313</v>
      </c>
      <c r="G173">
        <f t="shared" si="4"/>
        <v>284.78869467360107</v>
      </c>
      <c r="H173">
        <f t="shared" si="5"/>
        <v>0.28258009933089479</v>
      </c>
      <c r="BB173">
        <v>171</v>
      </c>
      <c r="BC173">
        <v>-7.9025392622872395E-6</v>
      </c>
      <c r="BD173">
        <v>-3.8834746135725781E-2</v>
      </c>
    </row>
    <row r="174" spans="2:56" x14ac:dyDescent="0.25">
      <c r="B174" s="22">
        <v>42064</v>
      </c>
      <c r="C174" s="9">
        <v>171.7</v>
      </c>
      <c r="D174" s="9">
        <v>66.475518478093107</v>
      </c>
      <c r="E174" s="9">
        <v>105.22448152190688</v>
      </c>
      <c r="F174" s="9">
        <v>4.4461424599785575</v>
      </c>
      <c r="G174">
        <f t="shared" si="4"/>
        <v>11072.191511554123</v>
      </c>
      <c r="H174">
        <f t="shared" si="5"/>
        <v>0.61283914689520613</v>
      </c>
      <c r="BB174">
        <v>172</v>
      </c>
      <c r="BC174">
        <v>-1.0595284129689284E-5</v>
      </c>
      <c r="BD174">
        <v>4.5352249826446513E-2</v>
      </c>
    </row>
    <row r="175" spans="2:56" x14ac:dyDescent="0.25">
      <c r="B175" s="22">
        <v>42071</v>
      </c>
      <c r="C175" s="9">
        <v>73.5</v>
      </c>
      <c r="D175" s="9">
        <v>106.59269640080693</v>
      </c>
      <c r="E175" s="9">
        <v>-33.092696400806929</v>
      </c>
      <c r="F175" s="9">
        <v>-1.3982947737516294</v>
      </c>
      <c r="G175">
        <f t="shared" si="4"/>
        <v>1095.1265550759799</v>
      </c>
      <c r="H175">
        <f t="shared" si="5"/>
        <v>0.4502407673579174</v>
      </c>
      <c r="BB175">
        <v>173</v>
      </c>
      <c r="BC175">
        <v>-1.0298773747884951E-5</v>
      </c>
      <c r="BD175">
        <v>-3.0383024837194867E-2</v>
      </c>
    </row>
    <row r="176" spans="2:56" x14ac:dyDescent="0.25">
      <c r="B176" s="22">
        <v>42078</v>
      </c>
      <c r="C176" s="9">
        <v>74.3</v>
      </c>
      <c r="D176" s="9">
        <v>97.336350734388901</v>
      </c>
      <c r="E176" s="9">
        <v>-23.036350734388904</v>
      </c>
      <c r="F176" s="9">
        <v>-0.9733751655673506</v>
      </c>
      <c r="G176">
        <f t="shared" si="4"/>
        <v>530.67345515778015</v>
      </c>
      <c r="H176">
        <f t="shared" si="5"/>
        <v>0.31004509736728003</v>
      </c>
      <c r="BB176">
        <v>174</v>
      </c>
      <c r="BC176">
        <v>-1.187555229697922E-5</v>
      </c>
      <c r="BD176">
        <v>8.7535514021313735E-5</v>
      </c>
    </row>
    <row r="177" spans="2:56" x14ac:dyDescent="0.25">
      <c r="B177" s="22">
        <v>42085</v>
      </c>
      <c r="C177" s="9">
        <v>67.739999999999995</v>
      </c>
      <c r="D177" s="9">
        <v>68.352268480530341</v>
      </c>
      <c r="E177" s="9">
        <v>-0.61226848053034644</v>
      </c>
      <c r="F177" s="9">
        <v>-2.5870718000409264E-2</v>
      </c>
      <c r="G177">
        <f t="shared" si="4"/>
        <v>0.37487269225093922</v>
      </c>
      <c r="H177">
        <f t="shared" si="5"/>
        <v>9.0385072413691533E-3</v>
      </c>
      <c r="BB177">
        <v>175</v>
      </c>
      <c r="BC177">
        <v>-1.1130739093831144E-5</v>
      </c>
      <c r="BD177">
        <v>1.637866418680078E-3</v>
      </c>
    </row>
    <row r="178" spans="2:56" x14ac:dyDescent="0.25">
      <c r="B178" s="22">
        <v>42092</v>
      </c>
      <c r="C178" s="9">
        <v>51.72</v>
      </c>
      <c r="D178" s="9">
        <v>85.194582676530715</v>
      </c>
      <c r="E178" s="9">
        <v>-33.474582676530716</v>
      </c>
      <c r="F178" s="9">
        <v>-1.4144309500560488</v>
      </c>
      <c r="G178">
        <f t="shared" si="4"/>
        <v>1120.5476853678904</v>
      </c>
      <c r="H178">
        <f t="shared" si="5"/>
        <v>0.64722704324305325</v>
      </c>
      <c r="BB178">
        <v>176</v>
      </c>
      <c r="BC178">
        <v>-8.586350999161909E-6</v>
      </c>
      <c r="BD178">
        <v>4.377504182700221E-2</v>
      </c>
    </row>
    <row r="179" spans="2:56" x14ac:dyDescent="0.25">
      <c r="B179" s="22">
        <v>42099</v>
      </c>
      <c r="C179" s="9">
        <v>63.25</v>
      </c>
      <c r="D179" s="9">
        <v>89.024100519160271</v>
      </c>
      <c r="E179" s="9">
        <v>-25.774100519160271</v>
      </c>
      <c r="F179" s="9">
        <v>-1.0890557124022138</v>
      </c>
      <c r="G179">
        <f t="shared" si="4"/>
        <v>664.30425757177773</v>
      </c>
      <c r="H179">
        <f t="shared" si="5"/>
        <v>0.4074956603819806</v>
      </c>
      <c r="BB179">
        <v>177</v>
      </c>
      <c r="BC179">
        <v>-8.4708994049092056E-6</v>
      </c>
      <c r="BD179">
        <v>-7.2342721979641268E-3</v>
      </c>
    </row>
    <row r="180" spans="2:56" x14ac:dyDescent="0.25">
      <c r="B180" s="22">
        <v>42106</v>
      </c>
      <c r="C180" s="9">
        <v>48.67</v>
      </c>
      <c r="D180" s="9">
        <v>45.818391276903341</v>
      </c>
      <c r="E180" s="9">
        <v>2.8516087230966605</v>
      </c>
      <c r="F180" s="9">
        <v>0.12049152858373274</v>
      </c>
      <c r="G180">
        <f t="shared" si="4"/>
        <v>8.1316723096409671</v>
      </c>
      <c r="H180">
        <f t="shared" si="5"/>
        <v>5.859068672892255E-2</v>
      </c>
      <c r="BB180">
        <v>178</v>
      </c>
      <c r="BC180">
        <v>-7.8364507238166214E-6</v>
      </c>
      <c r="BD180">
        <v>1.5489296738695812E-2</v>
      </c>
    </row>
    <row r="181" spans="2:56" x14ac:dyDescent="0.25">
      <c r="B181" s="22">
        <v>42113</v>
      </c>
      <c r="C181" s="9">
        <v>46.99</v>
      </c>
      <c r="D181" s="9">
        <v>62.077382695210147</v>
      </c>
      <c r="E181" s="9">
        <v>-15.087382695210145</v>
      </c>
      <c r="F181" s="9">
        <v>-0.63750043564865566</v>
      </c>
      <c r="G181">
        <f t="shared" si="4"/>
        <v>227.62911659172656</v>
      </c>
      <c r="H181">
        <f t="shared" si="5"/>
        <v>0.32107645659097989</v>
      </c>
      <c r="BB181">
        <v>179</v>
      </c>
      <c r="BC181">
        <v>-6.7796722916735395E-6</v>
      </c>
      <c r="BD181">
        <v>-8.3227828683769024E-3</v>
      </c>
    </row>
    <row r="182" spans="2:56" x14ac:dyDescent="0.25">
      <c r="B182" s="22">
        <v>42120</v>
      </c>
      <c r="C182" s="9">
        <v>44.15</v>
      </c>
      <c r="D182" s="9">
        <v>37.005353330519725</v>
      </c>
      <c r="E182" s="9">
        <v>7.1446466694802737</v>
      </c>
      <c r="F182" s="9">
        <v>0.30188903246919002</v>
      </c>
      <c r="G182">
        <f t="shared" si="4"/>
        <v>51.045976031715568</v>
      </c>
      <c r="H182">
        <f t="shared" si="5"/>
        <v>0.16182665163035728</v>
      </c>
      <c r="BB182">
        <v>180</v>
      </c>
      <c r="BC182">
        <v>-5.8196169373828725E-6</v>
      </c>
      <c r="BD182">
        <v>2.4178131327070168E-2</v>
      </c>
    </row>
    <row r="183" spans="2:56" x14ac:dyDescent="0.25">
      <c r="B183" s="22">
        <v>42127</v>
      </c>
      <c r="C183" s="9">
        <v>44.63</v>
      </c>
      <c r="D183" s="9">
        <v>20.252262373155929</v>
      </c>
      <c r="E183" s="9">
        <v>24.377737626844073</v>
      </c>
      <c r="F183" s="9">
        <v>1.0300539643748503</v>
      </c>
      <c r="G183">
        <f t="shared" si="4"/>
        <v>594.27409180324935</v>
      </c>
      <c r="H183">
        <f t="shared" si="5"/>
        <v>0.54621863380784386</v>
      </c>
      <c r="BB183">
        <v>181</v>
      </c>
      <c r="BC183">
        <v>-6.7915281800280887E-6</v>
      </c>
      <c r="BD183">
        <v>3.0681289359626485E-2</v>
      </c>
    </row>
    <row r="184" spans="2:56" x14ac:dyDescent="0.25">
      <c r="B184" s="22">
        <v>42134</v>
      </c>
      <c r="C184" s="9">
        <v>43.37</v>
      </c>
      <c r="D184" s="9">
        <v>42.252246627524386</v>
      </c>
      <c r="E184" s="9">
        <v>1.1177533724756117</v>
      </c>
      <c r="F184" s="9">
        <v>4.7229415220386678E-2</v>
      </c>
      <c r="G184">
        <f t="shared" si="4"/>
        <v>1.2493726016806035</v>
      </c>
      <c r="H184">
        <f t="shared" si="5"/>
        <v>2.5772501094664786E-2</v>
      </c>
      <c r="BB184">
        <v>182</v>
      </c>
      <c r="BC184">
        <v>-7.4076105049396907E-6</v>
      </c>
      <c r="BD184">
        <v>-3.0954860134413488E-2</v>
      </c>
    </row>
    <row r="185" spans="2:56" x14ac:dyDescent="0.25">
      <c r="B185" s="22">
        <v>42141</v>
      </c>
      <c r="C185" s="9">
        <v>50.09</v>
      </c>
      <c r="D185" s="9">
        <v>44.002226181996676</v>
      </c>
      <c r="E185" s="9">
        <v>6.0877738180033276</v>
      </c>
      <c r="F185" s="9">
        <v>0.25723205538755939</v>
      </c>
      <c r="G185">
        <f t="shared" si="4"/>
        <v>37.060990059166812</v>
      </c>
      <c r="H185">
        <f t="shared" si="5"/>
        <v>0.12153671028155974</v>
      </c>
      <c r="BB185">
        <v>183</v>
      </c>
      <c r="BC185">
        <v>-7.8032903829972817E-6</v>
      </c>
      <c r="BD185">
        <v>1.1567458800576741E-2</v>
      </c>
    </row>
    <row r="186" spans="2:56" x14ac:dyDescent="0.25">
      <c r="B186" s="22">
        <v>42148</v>
      </c>
      <c r="C186" s="9">
        <v>55.29</v>
      </c>
      <c r="D186" s="9">
        <v>45.157911578506059</v>
      </c>
      <c r="E186" s="9">
        <v>10.13208842149394</v>
      </c>
      <c r="F186" s="9">
        <v>0.42812003335633025</v>
      </c>
      <c r="G186">
        <f t="shared" si="4"/>
        <v>102.65921578097155</v>
      </c>
      <c r="H186">
        <f t="shared" si="5"/>
        <v>0.18325354352494014</v>
      </c>
      <c r="BB186">
        <v>184</v>
      </c>
      <c r="BC186">
        <v>-7.738529907315706E-6</v>
      </c>
      <c r="BD186">
        <v>-3.2198817680802599E-2</v>
      </c>
    </row>
    <row r="187" spans="2:56" x14ac:dyDescent="0.25">
      <c r="B187" s="22">
        <v>42155</v>
      </c>
      <c r="C187" s="9">
        <v>57.52</v>
      </c>
      <c r="D187" s="9">
        <v>48.314151217745462</v>
      </c>
      <c r="E187" s="9">
        <v>9.2058487822545416</v>
      </c>
      <c r="F187" s="9">
        <v>0.38898281615578612</v>
      </c>
      <c r="G187">
        <f t="shared" si="4"/>
        <v>84.747651801737433</v>
      </c>
      <c r="H187">
        <f t="shared" si="5"/>
        <v>0.16004604976103165</v>
      </c>
      <c r="BB187">
        <v>185</v>
      </c>
      <c r="BC187">
        <v>-5.158103178900901E-6</v>
      </c>
      <c r="BD187">
        <v>-7.0769559637375986E-3</v>
      </c>
    </row>
    <row r="188" spans="2:56" x14ac:dyDescent="0.25">
      <c r="B188" s="22">
        <v>42162</v>
      </c>
      <c r="C188" s="9">
        <v>41.51</v>
      </c>
      <c r="D188" s="9">
        <v>50.805051762896937</v>
      </c>
      <c r="E188" s="9">
        <v>-9.2950517628969394</v>
      </c>
      <c r="F188" s="9">
        <v>-0.3927519880638296</v>
      </c>
      <c r="G188">
        <f t="shared" si="4"/>
        <v>86.397987274933499</v>
      </c>
      <c r="H188">
        <f t="shared" si="5"/>
        <v>0.22392319351715104</v>
      </c>
      <c r="BB188">
        <v>186</v>
      </c>
      <c r="BC188">
        <v>-1.4698471929194307E-6</v>
      </c>
      <c r="BD188">
        <v>3.7091058691785792E-2</v>
      </c>
    </row>
    <row r="189" spans="2:56" x14ac:dyDescent="0.25">
      <c r="B189" s="22">
        <v>42169</v>
      </c>
      <c r="C189" s="9">
        <v>42.42</v>
      </c>
      <c r="D189" s="9">
        <v>48.307562508931873</v>
      </c>
      <c r="E189" s="9">
        <v>-5.8875625089318717</v>
      </c>
      <c r="F189" s="9">
        <v>-0.24877235105492115</v>
      </c>
      <c r="G189">
        <f t="shared" si="4"/>
        <v>34.663392296580156</v>
      </c>
      <c r="H189">
        <f t="shared" si="5"/>
        <v>0.13879213835294368</v>
      </c>
      <c r="BB189">
        <v>187</v>
      </c>
      <c r="BC189">
        <v>-1.7776971858068904E-6</v>
      </c>
      <c r="BD189">
        <v>-1.6828876284351913E-2</v>
      </c>
    </row>
    <row r="190" spans="2:56" x14ac:dyDescent="0.25">
      <c r="B190" s="22">
        <v>42176</v>
      </c>
      <c r="C190" s="9">
        <v>41.52</v>
      </c>
      <c r="D190" s="9">
        <v>45.29694436697163</v>
      </c>
      <c r="E190" s="9">
        <v>-3.7769443669716267</v>
      </c>
      <c r="F190" s="9">
        <v>-0.15959054847396187</v>
      </c>
      <c r="G190">
        <f t="shared" si="4"/>
        <v>14.265308751198702</v>
      </c>
      <c r="H190">
        <f t="shared" si="5"/>
        <v>9.0966868183324334E-2</v>
      </c>
      <c r="BB190">
        <v>188</v>
      </c>
      <c r="BC190">
        <v>-1.9358172844599132E-6</v>
      </c>
      <c r="BD190">
        <v>-4.4210519927309509E-3</v>
      </c>
    </row>
    <row r="191" spans="2:56" x14ac:dyDescent="0.25">
      <c r="B191" s="22">
        <v>42183</v>
      </c>
      <c r="C191" s="9">
        <v>43.6</v>
      </c>
      <c r="D191" s="9">
        <v>42.967674970174983</v>
      </c>
      <c r="E191" s="9">
        <v>0.6323250298250187</v>
      </c>
      <c r="F191" s="9">
        <v>2.6718184997917158E-2</v>
      </c>
      <c r="G191">
        <f t="shared" si="4"/>
        <v>0.39983494334321079</v>
      </c>
      <c r="H191">
        <f t="shared" si="5"/>
        <v>1.4502867656537126E-2</v>
      </c>
      <c r="BB191">
        <v>189</v>
      </c>
      <c r="BC191">
        <v>-1.6072924195799653E-6</v>
      </c>
      <c r="BD191">
        <v>-1.713581943055284E-2</v>
      </c>
    </row>
    <row r="192" spans="2:56" x14ac:dyDescent="0.25">
      <c r="B192" s="22">
        <v>42190</v>
      </c>
      <c r="C192" s="9">
        <v>46.73</v>
      </c>
      <c r="D192" s="9">
        <v>22.007149171008727</v>
      </c>
      <c r="E192" s="9">
        <v>24.72285082899127</v>
      </c>
      <c r="F192" s="9">
        <v>1.0446363356954098</v>
      </c>
      <c r="G192">
        <f t="shared" si="4"/>
        <v>611.21935311255436</v>
      </c>
      <c r="H192">
        <f t="shared" si="5"/>
        <v>0.52905736847830664</v>
      </c>
      <c r="BB192">
        <v>190</v>
      </c>
      <c r="BC192">
        <v>-1.6794145087540629E-6</v>
      </c>
      <c r="BD192">
        <v>-2.4663202489968866E-2</v>
      </c>
    </row>
    <row r="193" spans="2:56" x14ac:dyDescent="0.25">
      <c r="B193" s="22">
        <v>42197</v>
      </c>
      <c r="C193" s="9">
        <v>46.01</v>
      </c>
      <c r="D193" s="9">
        <v>10.678353476633639</v>
      </c>
      <c r="E193" s="9">
        <v>35.331646523366359</v>
      </c>
      <c r="F193" s="9">
        <v>1.4928991002515721</v>
      </c>
      <c r="G193">
        <f t="shared" si="4"/>
        <v>1248.3252460521062</v>
      </c>
      <c r="H193">
        <f t="shared" si="5"/>
        <v>0.76791233478301157</v>
      </c>
      <c r="BB193">
        <v>191</v>
      </c>
      <c r="BC193">
        <v>-1.193805418441754E-6</v>
      </c>
      <c r="BD193">
        <v>1.0105199149838583E-2</v>
      </c>
    </row>
    <row r="194" spans="2:56" x14ac:dyDescent="0.25">
      <c r="B194" s="22">
        <v>42204</v>
      </c>
      <c r="C194" s="9">
        <v>38.380000000000003</v>
      </c>
      <c r="D194" s="9">
        <v>41.315867728792782</v>
      </c>
      <c r="E194" s="9">
        <v>-2.935867728792779</v>
      </c>
      <c r="F194" s="9">
        <v>-0.12405179837497038</v>
      </c>
      <c r="G194">
        <f t="shared" si="4"/>
        <v>8.6193193209668699</v>
      </c>
      <c r="H194">
        <f t="shared" si="5"/>
        <v>7.6494729775736806E-2</v>
      </c>
      <c r="BB194">
        <v>192</v>
      </c>
      <c r="BC194">
        <v>-1.4062859401564462E-6</v>
      </c>
      <c r="BD194">
        <v>-3.776744706048181E-2</v>
      </c>
    </row>
    <row r="195" spans="2:56" x14ac:dyDescent="0.25">
      <c r="B195" s="22">
        <v>42211</v>
      </c>
      <c r="C195" s="9">
        <v>38.44</v>
      </c>
      <c r="D195" s="9">
        <v>39.942024159105351</v>
      </c>
      <c r="E195" s="9">
        <v>-1.5020241591053534</v>
      </c>
      <c r="F195" s="9">
        <v>-6.3466346358965434E-2</v>
      </c>
      <c r="G195">
        <f t="shared" si="4"/>
        <v>2.2560765745361437</v>
      </c>
      <c r="H195">
        <f t="shared" si="5"/>
        <v>3.9074509862262054E-2</v>
      </c>
      <c r="BB195">
        <v>193</v>
      </c>
      <c r="BC195">
        <v>-1.7468906008985223E-6</v>
      </c>
      <c r="BD195">
        <v>-2.6740967129855499E-2</v>
      </c>
    </row>
    <row r="196" spans="2:56" x14ac:dyDescent="0.25">
      <c r="B196" s="22">
        <v>42218</v>
      </c>
      <c r="C196" s="9">
        <v>50.8</v>
      </c>
      <c r="D196" s="9">
        <v>47.641814150608404</v>
      </c>
      <c r="E196" s="9">
        <v>3.1581858493915931</v>
      </c>
      <c r="F196" s="9">
        <v>0.13344560123643881</v>
      </c>
      <c r="G196">
        <f t="shared" si="4"/>
        <v>9.9741378592972989</v>
      </c>
      <c r="H196">
        <f t="shared" si="5"/>
        <v>6.2169012783299081E-2</v>
      </c>
      <c r="BB196">
        <v>194</v>
      </c>
      <c r="BC196">
        <v>-1.1482900815417644E-6</v>
      </c>
      <c r="BD196">
        <v>-5.5727850661663102E-2</v>
      </c>
    </row>
    <row r="197" spans="2:56" x14ac:dyDescent="0.25">
      <c r="B197" s="22">
        <v>42225</v>
      </c>
      <c r="C197" s="9">
        <v>52.17</v>
      </c>
      <c r="D197" s="9">
        <v>52.848489930835605</v>
      </c>
      <c r="E197" s="9">
        <v>-0.67848993083560316</v>
      </c>
      <c r="F197" s="9">
        <v>-2.8668831117291328E-2</v>
      </c>
      <c r="G197">
        <f t="shared" si="4"/>
        <v>0.46034858624530156</v>
      </c>
      <c r="H197">
        <f t="shared" si="5"/>
        <v>1.3005365743446485E-2</v>
      </c>
      <c r="BB197">
        <v>195</v>
      </c>
      <c r="BC197">
        <v>-2.6554417204860137E-6</v>
      </c>
      <c r="BD197">
        <v>1.5443587399555729E-2</v>
      </c>
    </row>
    <row r="198" spans="2:56" x14ac:dyDescent="0.25">
      <c r="B198" s="22">
        <v>42232</v>
      </c>
      <c r="C198" s="9">
        <v>48.28</v>
      </c>
      <c r="D198" s="9">
        <v>43.617544026815658</v>
      </c>
      <c r="E198" s="9">
        <v>4.6624559731843433</v>
      </c>
      <c r="F198" s="9">
        <v>0.19700684831447474</v>
      </c>
      <c r="G198">
        <f t="shared" si="4"/>
        <v>21.738495701882361</v>
      </c>
      <c r="H198">
        <f t="shared" si="5"/>
        <v>9.6571167630164531E-2</v>
      </c>
      <c r="BB198">
        <v>196</v>
      </c>
      <c r="BC198">
        <v>-5.1318888700121723E-6</v>
      </c>
      <c r="BD198">
        <v>2.4899689908586091E-4</v>
      </c>
    </row>
    <row r="199" spans="2:56" x14ac:dyDescent="0.25">
      <c r="B199" s="22">
        <v>42239</v>
      </c>
      <c r="C199" s="9">
        <v>40.89</v>
      </c>
      <c r="D199" s="9">
        <v>42.912590499253973</v>
      </c>
      <c r="E199" s="9">
        <v>-2.0225904992539725</v>
      </c>
      <c r="F199" s="9">
        <v>-8.5462293259293512E-2</v>
      </c>
      <c r="G199">
        <f t="shared" si="4"/>
        <v>4.0908723276724341</v>
      </c>
      <c r="H199">
        <f t="shared" si="5"/>
        <v>4.9464184378918377E-2</v>
      </c>
      <c r="BB199">
        <v>197</v>
      </c>
      <c r="BC199">
        <v>-5.1806335192813252E-6</v>
      </c>
      <c r="BD199">
        <v>-1.2675646545185517E-2</v>
      </c>
    </row>
    <row r="200" spans="2:56" x14ac:dyDescent="0.25">
      <c r="B200" s="22">
        <v>42246</v>
      </c>
      <c r="C200" s="9">
        <v>41.98</v>
      </c>
      <c r="D200" s="9">
        <v>45.229533013342106</v>
      </c>
      <c r="E200" s="9">
        <v>-3.2495330133421092</v>
      </c>
      <c r="F200" s="9">
        <v>-0.13730537320551672</v>
      </c>
      <c r="G200">
        <f t="shared" si="4"/>
        <v>10.559464804800248</v>
      </c>
      <c r="H200">
        <f t="shared" si="5"/>
        <v>7.7406693981469973E-2</v>
      </c>
      <c r="BB200">
        <v>198</v>
      </c>
      <c r="BC200">
        <v>-5.1633485167070002E-6</v>
      </c>
      <c r="BD200">
        <v>-2.8828519046705E-3</v>
      </c>
    </row>
    <row r="201" spans="2:56" x14ac:dyDescent="0.25">
      <c r="B201" s="22">
        <v>42253</v>
      </c>
      <c r="C201" s="9">
        <v>48.16</v>
      </c>
      <c r="D201" s="9">
        <v>42.415515385885016</v>
      </c>
      <c r="E201" s="9">
        <v>5.744484614114981</v>
      </c>
      <c r="F201" s="9">
        <v>0.24272675506785721</v>
      </c>
      <c r="G201">
        <f t="shared" si="4"/>
        <v>32.999103481803743</v>
      </c>
      <c r="H201">
        <f t="shared" si="5"/>
        <v>0.11927916557547719</v>
      </c>
      <c r="BB201">
        <v>199</v>
      </c>
      <c r="BC201">
        <v>-1.3779199437726307E-7</v>
      </c>
      <c r="BD201">
        <v>-1.1828310706935016E-2</v>
      </c>
    </row>
    <row r="202" spans="2:56" x14ac:dyDescent="0.25">
      <c r="B202" s="22">
        <v>42260</v>
      </c>
      <c r="C202" s="9">
        <v>39.44</v>
      </c>
      <c r="D202" s="9">
        <v>53.860621405447283</v>
      </c>
      <c r="E202" s="9">
        <v>-14.420621405447285</v>
      </c>
      <c r="F202" s="9">
        <v>-0.60932718510650374</v>
      </c>
      <c r="G202">
        <f t="shared" ref="G202:G217" si="6">E202*E202</f>
        <v>207.95432171924443</v>
      </c>
      <c r="H202">
        <f t="shared" ref="H202:H217" si="7">ABS(E202/C202)</f>
        <v>0.36563441697381555</v>
      </c>
      <c r="BB202">
        <v>200</v>
      </c>
      <c r="BC202">
        <v>1.3314819444741744E-6</v>
      </c>
      <c r="BD202">
        <v>3.4016574570681621E-2</v>
      </c>
    </row>
    <row r="203" spans="2:56" x14ac:dyDescent="0.25">
      <c r="B203" s="22">
        <v>42267</v>
      </c>
      <c r="C203" s="9">
        <v>50.18</v>
      </c>
      <c r="D203" s="9">
        <v>73.882790087131227</v>
      </c>
      <c r="E203" s="9">
        <v>-23.702790087131227</v>
      </c>
      <c r="F203" s="9">
        <v>-1.0015348130217445</v>
      </c>
      <c r="G203">
        <f t="shared" si="6"/>
        <v>561.82225791460633</v>
      </c>
      <c r="H203">
        <f t="shared" si="7"/>
        <v>0.47235532258133173</v>
      </c>
      <c r="BB203">
        <v>201</v>
      </c>
      <c r="BC203">
        <v>1.0547698994503667E-5</v>
      </c>
      <c r="BD203">
        <v>2.4046301510163327E-3</v>
      </c>
    </row>
    <row r="204" spans="2:56" x14ac:dyDescent="0.25">
      <c r="B204" s="22">
        <v>42274</v>
      </c>
      <c r="C204" s="9">
        <v>83.1</v>
      </c>
      <c r="D204" s="9">
        <v>83.554622866380313</v>
      </c>
      <c r="E204" s="9">
        <v>-0.45462286638031912</v>
      </c>
      <c r="F204" s="9">
        <v>-1.9209579370271103E-2</v>
      </c>
      <c r="G204">
        <f t="shared" si="6"/>
        <v>0.20668195063585751</v>
      </c>
      <c r="H204">
        <f t="shared" si="7"/>
        <v>5.4707926158883173E-3</v>
      </c>
      <c r="BB204">
        <v>202</v>
      </c>
      <c r="BC204">
        <v>3.0295721798611155E-6</v>
      </c>
      <c r="BD204">
        <v>-4.7549037115944912E-3</v>
      </c>
    </row>
    <row r="205" spans="2:56" x14ac:dyDescent="0.25">
      <c r="B205" s="22">
        <v>42281</v>
      </c>
      <c r="C205" s="9">
        <v>92.57</v>
      </c>
      <c r="D205" s="9">
        <v>92.392309645372961</v>
      </c>
      <c r="E205" s="9">
        <v>0.17769035462703187</v>
      </c>
      <c r="F205" s="9">
        <v>7.5081066592988114E-3</v>
      </c>
      <c r="G205">
        <f t="shared" si="6"/>
        <v>3.1573862127480347E-2</v>
      </c>
      <c r="H205">
        <f t="shared" si="7"/>
        <v>1.9195241938752498E-3</v>
      </c>
      <c r="BB205">
        <v>203</v>
      </c>
      <c r="BC205">
        <v>1.8486589422435519E-6</v>
      </c>
      <c r="BD205">
        <v>1.6152001446820521E-2</v>
      </c>
    </row>
    <row r="206" spans="2:56" x14ac:dyDescent="0.25">
      <c r="B206" s="22">
        <v>42288</v>
      </c>
      <c r="C206" s="9">
        <v>99.71</v>
      </c>
      <c r="D206" s="9">
        <v>51.572094682513239</v>
      </c>
      <c r="E206" s="9">
        <v>48.137905317486755</v>
      </c>
      <c r="F206" s="9">
        <v>2.0340132036853666</v>
      </c>
      <c r="G206">
        <f t="shared" si="6"/>
        <v>2317.2579283553196</v>
      </c>
      <c r="H206">
        <f t="shared" si="7"/>
        <v>0.48277911260141165</v>
      </c>
      <c r="BB206">
        <v>204</v>
      </c>
      <c r="BC206">
        <v>-4.0073345811653643E-6</v>
      </c>
      <c r="BD206">
        <v>-3.4554476407624685E-2</v>
      </c>
    </row>
    <row r="207" spans="2:56" x14ac:dyDescent="0.25">
      <c r="B207" s="22">
        <v>42295</v>
      </c>
      <c r="C207" s="9">
        <v>108.59</v>
      </c>
      <c r="D207" s="9">
        <v>94.507771675964875</v>
      </c>
      <c r="E207" s="9">
        <v>14.082228324035128</v>
      </c>
      <c r="F207" s="9">
        <v>0.5950287649511492</v>
      </c>
      <c r="G207">
        <f t="shared" si="6"/>
        <v>198.30915457025722</v>
      </c>
      <c r="H207">
        <f t="shared" si="7"/>
        <v>0.12968255202168827</v>
      </c>
      <c r="BB207">
        <v>205</v>
      </c>
      <c r="BC207">
        <v>-4.1725895439138659E-6</v>
      </c>
      <c r="BD207">
        <v>-1.7446811847027649E-2</v>
      </c>
    </row>
    <row r="208" spans="2:56" x14ac:dyDescent="0.25">
      <c r="B208" s="22">
        <v>42302</v>
      </c>
      <c r="C208" s="9">
        <v>166.03</v>
      </c>
      <c r="D208" s="9">
        <v>77.7614869564635</v>
      </c>
      <c r="E208" s="9">
        <v>88.268513043536501</v>
      </c>
      <c r="F208" s="9">
        <v>3.7296870276365581</v>
      </c>
      <c r="G208">
        <f t="shared" si="6"/>
        <v>7791.3303949169731</v>
      </c>
      <c r="H208">
        <f t="shared" si="7"/>
        <v>0.53164195051217555</v>
      </c>
      <c r="BB208">
        <v>206</v>
      </c>
      <c r="BC208">
        <v>-2.9704746201170845E-6</v>
      </c>
      <c r="BD208">
        <v>3.9220297801140051E-2</v>
      </c>
    </row>
    <row r="209" spans="2:56" x14ac:dyDescent="0.25">
      <c r="B209" s="22">
        <v>42309</v>
      </c>
      <c r="C209" s="9">
        <v>64.55</v>
      </c>
      <c r="D209" s="9">
        <v>136.53292816651984</v>
      </c>
      <c r="E209" s="9">
        <v>-71.982928166519841</v>
      </c>
      <c r="F209" s="9">
        <v>-3.0415579025506463</v>
      </c>
      <c r="G209">
        <f t="shared" si="6"/>
        <v>5181.5419474263554</v>
      </c>
      <c r="H209">
        <f t="shared" si="7"/>
        <v>1.1151499328663028</v>
      </c>
      <c r="BB209">
        <v>207</v>
      </c>
      <c r="BC209">
        <v>-3.4835592219398319E-6</v>
      </c>
      <c r="BD209">
        <v>-9.0245205029010518E-3</v>
      </c>
    </row>
    <row r="210" spans="2:56" x14ac:dyDescent="0.25">
      <c r="B210" s="22">
        <v>42316</v>
      </c>
      <c r="C210" s="9">
        <v>114.97</v>
      </c>
      <c r="D210" s="9">
        <v>126.26649688563057</v>
      </c>
      <c r="E210" s="9">
        <v>-11.296496885630575</v>
      </c>
      <c r="F210" s="9">
        <v>-0.47732080715228831</v>
      </c>
      <c r="G210">
        <f t="shared" si="6"/>
        <v>127.61084188706127</v>
      </c>
      <c r="H210">
        <f t="shared" si="7"/>
        <v>9.825603971149495E-2</v>
      </c>
      <c r="BB210">
        <v>208</v>
      </c>
      <c r="BC210">
        <v>-1.1777625747381379E-6</v>
      </c>
      <c r="BD210">
        <v>1.3446398341813952E-2</v>
      </c>
    </row>
    <row r="211" spans="2:56" x14ac:dyDescent="0.25">
      <c r="B211" s="22">
        <v>42323</v>
      </c>
      <c r="C211" s="9">
        <v>64.099999999999994</v>
      </c>
      <c r="D211" s="9">
        <v>120.16600560550346</v>
      </c>
      <c r="E211" s="9">
        <v>-56.066005605503463</v>
      </c>
      <c r="F211" s="9">
        <v>-2.3690061901813908</v>
      </c>
      <c r="G211">
        <f t="shared" si="6"/>
        <v>3143.3969845563456</v>
      </c>
      <c r="H211">
        <f t="shared" si="7"/>
        <v>0.87466467403281545</v>
      </c>
      <c r="BB211">
        <v>209</v>
      </c>
      <c r="BC211">
        <v>-5.6339394333090922E-7</v>
      </c>
      <c r="BD211">
        <v>-2.3894050808120584E-2</v>
      </c>
    </row>
    <row r="212" spans="2:56" x14ac:dyDescent="0.25">
      <c r="B212" s="22">
        <v>42330</v>
      </c>
      <c r="C212" s="9">
        <v>77.97</v>
      </c>
      <c r="D212" s="9">
        <v>79.540349052114891</v>
      </c>
      <c r="E212" s="9">
        <v>-1.5703490521148922</v>
      </c>
      <c r="F212" s="9">
        <v>-6.6353338088356445E-2</v>
      </c>
      <c r="G212">
        <f t="shared" si="6"/>
        <v>2.4659961454781403</v>
      </c>
      <c r="H212">
        <f t="shared" si="7"/>
        <v>2.0140426473193435E-2</v>
      </c>
    </row>
    <row r="213" spans="2:56" x14ac:dyDescent="0.25">
      <c r="B213" s="22">
        <v>42337</v>
      </c>
      <c r="C213" s="9">
        <v>80.19</v>
      </c>
      <c r="D213" s="9">
        <v>68.666140115204939</v>
      </c>
      <c r="E213" s="9">
        <v>11.523859884795058</v>
      </c>
      <c r="F213" s="9">
        <v>0.48692777569983892</v>
      </c>
      <c r="G213">
        <f t="shared" si="6"/>
        <v>132.79934664438878</v>
      </c>
      <c r="H213">
        <f t="shared" si="7"/>
        <v>0.14370694456659258</v>
      </c>
    </row>
    <row r="214" spans="2:56" x14ac:dyDescent="0.25">
      <c r="B214" s="22">
        <v>42344</v>
      </c>
      <c r="C214" s="9">
        <v>87.49</v>
      </c>
      <c r="D214" s="9">
        <v>92.391235605420093</v>
      </c>
      <c r="E214" s="9">
        <v>-4.9012356054200978</v>
      </c>
      <c r="F214" s="9">
        <v>-0.20709621388897201</v>
      </c>
      <c r="G214">
        <f t="shared" si="6"/>
        <v>24.022110459837712</v>
      </c>
      <c r="H214">
        <f t="shared" si="7"/>
        <v>5.6020523550349734E-2</v>
      </c>
    </row>
    <row r="215" spans="2:56" x14ac:dyDescent="0.25">
      <c r="B215" s="22">
        <v>42351</v>
      </c>
      <c r="C215" s="9">
        <v>79.319999999999993</v>
      </c>
      <c r="D215" s="9">
        <v>57.22706204180524</v>
      </c>
      <c r="E215" s="9">
        <v>22.092937958194753</v>
      </c>
      <c r="F215" s="9">
        <v>0.93351231672404422</v>
      </c>
      <c r="G215">
        <f t="shared" si="6"/>
        <v>488.09790762464252</v>
      </c>
      <c r="H215">
        <f t="shared" si="7"/>
        <v>0.27852922287184512</v>
      </c>
    </row>
    <row r="216" spans="2:56" x14ac:dyDescent="0.25">
      <c r="B216" s="22">
        <v>42358</v>
      </c>
      <c r="C216" s="9">
        <v>92.36</v>
      </c>
      <c r="D216" s="9">
        <v>86.464516774784173</v>
      </c>
      <c r="E216" s="9">
        <v>5.8954832252158269</v>
      </c>
      <c r="F216" s="9">
        <v>0.24910703203860654</v>
      </c>
      <c r="G216">
        <f t="shared" si="6"/>
        <v>34.756722458801207</v>
      </c>
      <c r="H216">
        <f t="shared" si="7"/>
        <v>6.383156372039657E-2</v>
      </c>
    </row>
    <row r="217" spans="2:56" x14ac:dyDescent="0.25">
      <c r="B217" s="22">
        <v>42365</v>
      </c>
      <c r="C217" s="9">
        <v>82.94</v>
      </c>
      <c r="D217" s="9">
        <v>77.532660636026819</v>
      </c>
      <c r="E217" s="9">
        <v>5.407339363973179</v>
      </c>
      <c r="F217" s="9">
        <v>0.22848106062341864</v>
      </c>
      <c r="G217">
        <f t="shared" si="6"/>
        <v>29.239318997173864</v>
      </c>
      <c r="H217">
        <f t="shared" si="7"/>
        <v>6.5195796527286951E-2</v>
      </c>
    </row>
    <row r="219" spans="2:56" x14ac:dyDescent="0.25">
      <c r="G219">
        <f>SUM(G62:G217)/156</f>
        <v>746.80237954349832</v>
      </c>
      <c r="H219">
        <f>SUM(H62:H217)/156</f>
        <v>0.31172305526277083</v>
      </c>
    </row>
    <row r="220" spans="2:56" x14ac:dyDescent="0.25">
      <c r="G220">
        <f>SQRT(G219)</f>
        <v>27.327685221099468</v>
      </c>
    </row>
  </sheetData>
  <mergeCells count="7">
    <mergeCell ref="P4:R4"/>
    <mergeCell ref="B5:C5"/>
    <mergeCell ref="D5:E5"/>
    <mergeCell ref="F5:G5"/>
    <mergeCell ref="J5:K5"/>
    <mergeCell ref="L5:M5"/>
    <mergeCell ref="B4:M4"/>
  </mergeCells>
  <hyperlinks>
    <hyperlink ref="B5" location="'ARIMA_Output6'!$A$8:$A$8" display="Inputs"/>
    <hyperlink ref="D5" location="'ARIMA_Output6'!$A$34:$A$34" display="Arima Model"/>
    <hyperlink ref="F5" location="'ARIMA_Output6'!$A$53:$A$53" display="Var Covar"/>
    <hyperlink ref="J5" location="'ARIMA_Output6'!$A$58:$A$58" display="Forecast"/>
    <hyperlink ref="L5" location="'ARIMA_Residuals6'!$B$8:$B$8" display="Residuals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175"/>
  <sheetViews>
    <sheetView showGridLines="0" topLeftCell="A108" zoomScale="80" zoomScaleNormal="80" workbookViewId="0">
      <selection activeCell="D175" sqref="D175"/>
    </sheetView>
  </sheetViews>
  <sheetFormatPr defaultRowHeight="15" x14ac:dyDescent="0.25"/>
  <cols>
    <col min="3" max="4" width="9.28515625" bestFit="1" customWidth="1"/>
    <col min="5" max="6" width="12" bestFit="1" customWidth="1"/>
    <col min="12" max="12" width="12.7109375" customWidth="1"/>
  </cols>
  <sheetData>
    <row r="1" spans="2:15" ht="18.75" x14ac:dyDescent="0.3">
      <c r="B1" s="8" t="s">
        <v>103</v>
      </c>
      <c r="N1" t="s">
        <v>81</v>
      </c>
    </row>
    <row r="3" spans="2:15" ht="15.75" x14ac:dyDescent="0.25">
      <c r="B3" s="44" t="s">
        <v>59</v>
      </c>
      <c r="C3" s="45"/>
      <c r="D3" s="45"/>
      <c r="E3" s="45"/>
      <c r="F3" s="45"/>
      <c r="G3" s="45"/>
      <c r="H3" s="45"/>
      <c r="I3" s="46"/>
      <c r="L3" s="44" t="s">
        <v>60</v>
      </c>
      <c r="M3" s="45"/>
      <c r="N3" s="45"/>
      <c r="O3" s="46"/>
    </row>
    <row r="4" spans="2:15" x14ac:dyDescent="0.25">
      <c r="B4" s="47" t="s">
        <v>94</v>
      </c>
      <c r="C4" s="40"/>
      <c r="D4" s="47" t="s">
        <v>95</v>
      </c>
      <c r="E4" s="40"/>
      <c r="F4" s="47" t="s">
        <v>96</v>
      </c>
      <c r="G4" s="40"/>
      <c r="H4" s="47" t="s">
        <v>97</v>
      </c>
      <c r="I4" s="40"/>
      <c r="L4" s="12" t="s">
        <v>83</v>
      </c>
      <c r="M4" s="12" t="s">
        <v>84</v>
      </c>
      <c r="N4" s="12" t="s">
        <v>62</v>
      </c>
      <c r="O4" s="12" t="s">
        <v>63</v>
      </c>
    </row>
    <row r="5" spans="2:15" x14ac:dyDescent="0.25">
      <c r="B5" s="47" t="s">
        <v>98</v>
      </c>
      <c r="C5" s="40"/>
      <c r="D5" s="47" t="s">
        <v>99</v>
      </c>
      <c r="E5" s="40"/>
      <c r="F5" s="47" t="s">
        <v>100</v>
      </c>
      <c r="G5" s="40"/>
      <c r="H5" s="38"/>
      <c r="I5" s="40"/>
      <c r="L5" s="9">
        <v>5</v>
      </c>
      <c r="M5" s="9">
        <v>50</v>
      </c>
      <c r="N5" s="9">
        <v>5</v>
      </c>
      <c r="O5" s="9">
        <v>60</v>
      </c>
    </row>
    <row r="10" spans="2:15" ht="18.75" x14ac:dyDescent="0.3">
      <c r="B10" s="16" t="s">
        <v>94</v>
      </c>
    </row>
    <row r="12" spans="2:15" ht="15.75" x14ac:dyDescent="0.25">
      <c r="C12" s="44" t="s">
        <v>64</v>
      </c>
      <c r="D12" s="45"/>
      <c r="E12" s="45"/>
      <c r="F12" s="45"/>
      <c r="G12" s="45"/>
      <c r="H12" s="45"/>
      <c r="I12" s="45"/>
      <c r="J12" s="45"/>
      <c r="K12" s="46"/>
    </row>
    <row r="13" spans="2:15" x14ac:dyDescent="0.25">
      <c r="C13" s="35" t="s">
        <v>65</v>
      </c>
      <c r="D13" s="36"/>
      <c r="E13" s="36"/>
      <c r="F13" s="37"/>
      <c r="G13" s="41" t="s">
        <v>66</v>
      </c>
      <c r="H13" s="42"/>
      <c r="I13" s="42"/>
      <c r="J13" s="42"/>
      <c r="K13" s="43"/>
    </row>
    <row r="14" spans="2:15" x14ac:dyDescent="0.25">
      <c r="C14" s="35" t="s">
        <v>67</v>
      </c>
      <c r="D14" s="36"/>
      <c r="E14" s="36"/>
      <c r="F14" s="37"/>
      <c r="G14" s="41" t="s">
        <v>85</v>
      </c>
      <c r="H14" s="42"/>
      <c r="I14" s="42"/>
      <c r="J14" s="42"/>
      <c r="K14" s="43"/>
    </row>
    <row r="15" spans="2:15" x14ac:dyDescent="0.25">
      <c r="C15" s="35" t="s">
        <v>104</v>
      </c>
      <c r="D15" s="36"/>
      <c r="E15" s="36"/>
      <c r="F15" s="37"/>
      <c r="G15" s="41" t="s">
        <v>102</v>
      </c>
      <c r="H15" s="42"/>
      <c r="I15" s="42"/>
      <c r="J15" s="42"/>
      <c r="K15" s="43"/>
    </row>
    <row r="16" spans="2:15" x14ac:dyDescent="0.25">
      <c r="C16" s="35" t="s">
        <v>105</v>
      </c>
      <c r="D16" s="36"/>
      <c r="E16" s="36"/>
      <c r="F16" s="37"/>
      <c r="G16" s="41">
        <v>209</v>
      </c>
      <c r="H16" s="42"/>
      <c r="I16" s="42"/>
      <c r="J16" s="42"/>
      <c r="K16" s="43"/>
    </row>
    <row r="17" spans="3:56" x14ac:dyDescent="0.25">
      <c r="C17" s="35" t="s">
        <v>106</v>
      </c>
      <c r="D17" s="36"/>
      <c r="E17" s="36"/>
      <c r="F17" s="37"/>
      <c r="G17" s="41" t="s">
        <v>86</v>
      </c>
      <c r="H17" s="42"/>
      <c r="I17" s="42"/>
      <c r="J17" s="42"/>
      <c r="K17" s="43"/>
    </row>
    <row r="18" spans="3:56" x14ac:dyDescent="0.25">
      <c r="C18" s="35" t="s">
        <v>107</v>
      </c>
      <c r="D18" s="36"/>
      <c r="E18" s="36"/>
      <c r="F18" s="37"/>
      <c r="G18" s="41">
        <v>52</v>
      </c>
      <c r="H18" s="42"/>
      <c r="I18" s="42"/>
      <c r="J18" s="42"/>
      <c r="K18" s="43"/>
    </row>
    <row r="20" spans="3:56" ht="15.75" x14ac:dyDescent="0.25">
      <c r="C20" s="44" t="s">
        <v>108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6"/>
    </row>
    <row r="21" spans="3:56" x14ac:dyDescent="0.25">
      <c r="C21" s="35" t="s">
        <v>109</v>
      </c>
      <c r="D21" s="37"/>
      <c r="E21" s="41">
        <v>52</v>
      </c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3"/>
    </row>
    <row r="22" spans="3:56" x14ac:dyDescent="0.25">
      <c r="C22" s="35" t="s">
        <v>110</v>
      </c>
      <c r="D22" s="37"/>
      <c r="E22" s="9" t="s">
        <v>4</v>
      </c>
      <c r="F22" s="9" t="s">
        <v>5</v>
      </c>
      <c r="G22" s="9" t="s">
        <v>6</v>
      </c>
      <c r="H22" s="9" t="s">
        <v>7</v>
      </c>
      <c r="I22" s="9" t="s">
        <v>8</v>
      </c>
      <c r="J22" s="9" t="s">
        <v>9</v>
      </c>
      <c r="K22" s="9" t="s">
        <v>10</v>
      </c>
      <c r="L22" s="9" t="s">
        <v>11</v>
      </c>
      <c r="M22" s="9" t="s">
        <v>12</v>
      </c>
      <c r="N22" s="9" t="s">
        <v>13</v>
      </c>
      <c r="O22" s="9" t="s">
        <v>14</v>
      </c>
      <c r="P22" s="9" t="s">
        <v>15</v>
      </c>
      <c r="Q22" s="9" t="s">
        <v>16</v>
      </c>
      <c r="R22" s="9" t="s">
        <v>17</v>
      </c>
      <c r="S22" s="9" t="s">
        <v>18</v>
      </c>
      <c r="T22" s="9" t="s">
        <v>19</v>
      </c>
      <c r="U22" s="9" t="s">
        <v>20</v>
      </c>
      <c r="V22" s="9" t="s">
        <v>21</v>
      </c>
      <c r="W22" s="9" t="s">
        <v>22</v>
      </c>
      <c r="X22" s="9" t="s">
        <v>23</v>
      </c>
      <c r="Y22" s="9" t="s">
        <v>24</v>
      </c>
      <c r="Z22" s="9" t="s">
        <v>25</v>
      </c>
      <c r="AA22" s="9" t="s">
        <v>26</v>
      </c>
      <c r="AB22" s="9" t="s">
        <v>27</v>
      </c>
      <c r="AC22" s="9" t="s">
        <v>28</v>
      </c>
      <c r="AD22" s="9" t="s">
        <v>29</v>
      </c>
      <c r="AE22" s="9" t="s">
        <v>30</v>
      </c>
      <c r="AF22" s="9" t="s">
        <v>31</v>
      </c>
      <c r="AG22" s="9" t="s">
        <v>32</v>
      </c>
      <c r="AH22" s="9" t="s">
        <v>33</v>
      </c>
      <c r="AI22" s="9" t="s">
        <v>34</v>
      </c>
      <c r="AJ22" s="9" t="s">
        <v>35</v>
      </c>
      <c r="AK22" s="9" t="s">
        <v>36</v>
      </c>
      <c r="AL22" s="9" t="s">
        <v>37</v>
      </c>
      <c r="AM22" s="9" t="s">
        <v>38</v>
      </c>
      <c r="AN22" s="9" t="s">
        <v>39</v>
      </c>
      <c r="AO22" s="9" t="s">
        <v>40</v>
      </c>
      <c r="AP22" s="9" t="s">
        <v>41</v>
      </c>
      <c r="AQ22" s="9" t="s">
        <v>42</v>
      </c>
      <c r="AR22" s="9" t="s">
        <v>43</v>
      </c>
      <c r="AS22" s="9" t="s">
        <v>44</v>
      </c>
      <c r="AT22" s="9" t="s">
        <v>45</v>
      </c>
      <c r="AU22" s="9" t="s">
        <v>46</v>
      </c>
      <c r="AV22" s="9" t="s">
        <v>47</v>
      </c>
      <c r="AW22" s="9" t="s">
        <v>48</v>
      </c>
      <c r="AX22" s="9" t="s">
        <v>49</v>
      </c>
      <c r="AY22" s="9" t="s">
        <v>50</v>
      </c>
      <c r="AZ22" s="9" t="s">
        <v>51</v>
      </c>
      <c r="BA22" s="9" t="s">
        <v>52</v>
      </c>
      <c r="BB22" s="9" t="s">
        <v>53</v>
      </c>
      <c r="BC22" s="9" t="s">
        <v>54</v>
      </c>
      <c r="BD22" s="9" t="s">
        <v>55</v>
      </c>
    </row>
    <row r="23" spans="3:56" x14ac:dyDescent="0.25">
      <c r="C23" s="35" t="s">
        <v>111</v>
      </c>
      <c r="D23" s="37"/>
      <c r="E23" s="38" t="s">
        <v>1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40"/>
    </row>
    <row r="25" spans="3:56" ht="15.75" x14ac:dyDescent="0.25">
      <c r="C25" s="44" t="s">
        <v>112</v>
      </c>
      <c r="D25" s="45"/>
      <c r="E25" s="45"/>
      <c r="F25" s="45"/>
      <c r="G25" s="45"/>
      <c r="H25" s="45"/>
      <c r="I25" s="45"/>
      <c r="J25" s="46"/>
    </row>
    <row r="26" spans="3:56" x14ac:dyDescent="0.25">
      <c r="C26" s="35" t="s">
        <v>113</v>
      </c>
      <c r="D26" s="36"/>
      <c r="E26" s="36"/>
      <c r="F26" s="37"/>
      <c r="G26" s="41" t="s">
        <v>114</v>
      </c>
      <c r="H26" s="42"/>
      <c r="I26" s="42"/>
      <c r="J26" s="43"/>
    </row>
    <row r="27" spans="3:56" x14ac:dyDescent="0.25">
      <c r="C27" s="35" t="s">
        <v>115</v>
      </c>
      <c r="D27" s="36"/>
      <c r="E27" s="36"/>
      <c r="F27" s="37"/>
      <c r="G27" s="41" t="s">
        <v>114</v>
      </c>
      <c r="H27" s="42"/>
      <c r="I27" s="42"/>
      <c r="J27" s="43"/>
    </row>
    <row r="28" spans="3:56" x14ac:dyDescent="0.25">
      <c r="C28" s="35" t="s">
        <v>116</v>
      </c>
      <c r="D28" s="36"/>
      <c r="E28" s="36"/>
      <c r="F28" s="37"/>
      <c r="G28" s="41" t="s">
        <v>114</v>
      </c>
      <c r="H28" s="42"/>
      <c r="I28" s="42"/>
      <c r="J28" s="43"/>
    </row>
    <row r="29" spans="3:56" x14ac:dyDescent="0.25">
      <c r="C29" s="35" t="s">
        <v>117</v>
      </c>
      <c r="D29" s="36"/>
      <c r="E29" s="36"/>
      <c r="F29" s="37"/>
      <c r="G29" s="41" t="s">
        <v>114</v>
      </c>
      <c r="H29" s="42"/>
      <c r="I29" s="42"/>
      <c r="J29" s="43"/>
    </row>
    <row r="30" spans="3:56" x14ac:dyDescent="0.25">
      <c r="C30" s="35" t="s">
        <v>118</v>
      </c>
      <c r="D30" s="36"/>
      <c r="E30" s="36"/>
      <c r="F30" s="37"/>
      <c r="G30" s="41" t="s">
        <v>114</v>
      </c>
      <c r="H30" s="42"/>
      <c r="I30" s="42"/>
      <c r="J30" s="43"/>
    </row>
    <row r="31" spans="3:56" x14ac:dyDescent="0.25">
      <c r="C31" s="35" t="s">
        <v>119</v>
      </c>
      <c r="D31" s="36"/>
      <c r="E31" s="36"/>
      <c r="F31" s="37"/>
      <c r="G31" s="41" t="s">
        <v>114</v>
      </c>
      <c r="H31" s="42"/>
      <c r="I31" s="42"/>
      <c r="J31" s="43"/>
    </row>
    <row r="32" spans="3:56" x14ac:dyDescent="0.25">
      <c r="C32" s="35" t="s">
        <v>120</v>
      </c>
      <c r="D32" s="36"/>
      <c r="E32" s="36"/>
      <c r="F32" s="37"/>
      <c r="G32" s="41" t="s">
        <v>114</v>
      </c>
      <c r="H32" s="42"/>
      <c r="I32" s="42"/>
      <c r="J32" s="43"/>
    </row>
    <row r="33" spans="2:10" x14ac:dyDescent="0.25">
      <c r="C33" s="35" t="s">
        <v>121</v>
      </c>
      <c r="D33" s="36"/>
      <c r="E33" s="36"/>
      <c r="F33" s="37"/>
      <c r="G33" s="41" t="s">
        <v>114</v>
      </c>
      <c r="H33" s="42"/>
      <c r="I33" s="42"/>
      <c r="J33" s="43"/>
    </row>
    <row r="34" spans="2:10" x14ac:dyDescent="0.25">
      <c r="C34" s="35" t="s">
        <v>122</v>
      </c>
      <c r="D34" s="36"/>
      <c r="E34" s="36"/>
      <c r="F34" s="37"/>
      <c r="G34" s="41" t="s">
        <v>114</v>
      </c>
      <c r="H34" s="42"/>
      <c r="I34" s="42"/>
      <c r="J34" s="43"/>
    </row>
    <row r="35" spans="2:10" x14ac:dyDescent="0.25">
      <c r="C35" s="35" t="s">
        <v>123</v>
      </c>
      <c r="D35" s="36"/>
      <c r="E35" s="36"/>
      <c r="F35" s="37"/>
      <c r="G35" s="41" t="s">
        <v>114</v>
      </c>
      <c r="H35" s="42"/>
      <c r="I35" s="42"/>
      <c r="J35" s="43"/>
    </row>
    <row r="36" spans="2:10" x14ac:dyDescent="0.25">
      <c r="C36" s="35" t="s">
        <v>124</v>
      </c>
      <c r="D36" s="36"/>
      <c r="E36" s="36"/>
      <c r="F36" s="37"/>
      <c r="G36" s="41" t="s">
        <v>114</v>
      </c>
      <c r="H36" s="42"/>
      <c r="I36" s="42"/>
      <c r="J36" s="43"/>
    </row>
    <row r="37" spans="2:10" x14ac:dyDescent="0.25">
      <c r="C37" s="35" t="s">
        <v>125</v>
      </c>
      <c r="D37" s="36"/>
      <c r="E37" s="36"/>
      <c r="F37" s="37"/>
      <c r="G37" s="41" t="s">
        <v>114</v>
      </c>
      <c r="H37" s="42"/>
      <c r="I37" s="42"/>
      <c r="J37" s="43"/>
    </row>
    <row r="38" spans="2:10" x14ac:dyDescent="0.25">
      <c r="C38" s="35" t="s">
        <v>126</v>
      </c>
      <c r="D38" s="36"/>
      <c r="E38" s="36"/>
      <c r="F38" s="37"/>
      <c r="G38" s="41" t="s">
        <v>114</v>
      </c>
      <c r="H38" s="42"/>
      <c r="I38" s="42"/>
      <c r="J38" s="43"/>
    </row>
    <row r="40" spans="2:10" ht="15.75" x14ac:dyDescent="0.25">
      <c r="C40" s="44" t="s">
        <v>127</v>
      </c>
      <c r="D40" s="45"/>
      <c r="E40" s="45"/>
      <c r="F40" s="45"/>
      <c r="G40" s="46"/>
    </row>
    <row r="41" spans="2:10" x14ac:dyDescent="0.25">
      <c r="C41" s="38" t="s">
        <v>128</v>
      </c>
      <c r="D41" s="39"/>
      <c r="E41" s="39"/>
      <c r="F41" s="39"/>
      <c r="G41" s="40"/>
    </row>
    <row r="42" spans="2:10" x14ac:dyDescent="0.25">
      <c r="C42" s="38" t="s">
        <v>129</v>
      </c>
      <c r="D42" s="39"/>
      <c r="E42" s="39"/>
      <c r="F42" s="39"/>
      <c r="G42" s="40"/>
    </row>
    <row r="43" spans="2:10" x14ac:dyDescent="0.25">
      <c r="C43" s="38" t="s">
        <v>130</v>
      </c>
      <c r="D43" s="39"/>
      <c r="E43" s="39"/>
      <c r="F43" s="39"/>
      <c r="G43" s="40"/>
    </row>
    <row r="44" spans="2:10" x14ac:dyDescent="0.25">
      <c r="C44" s="38" t="s">
        <v>131</v>
      </c>
      <c r="D44" s="39"/>
      <c r="E44" s="39"/>
      <c r="F44" s="39"/>
      <c r="G44" s="40"/>
    </row>
    <row r="47" spans="2:10" ht="18.75" x14ac:dyDescent="0.3">
      <c r="B47" s="16" t="s">
        <v>132</v>
      </c>
    </row>
    <row r="49" spans="3:6" x14ac:dyDescent="0.25">
      <c r="C49" s="50" t="s">
        <v>133</v>
      </c>
      <c r="D49" s="51"/>
      <c r="E49" s="52"/>
      <c r="F49" s="9">
        <v>6.7088896393215952E-13</v>
      </c>
    </row>
    <row r="51" spans="3:6" ht="15.75" x14ac:dyDescent="0.25">
      <c r="C51" s="53" t="s">
        <v>134</v>
      </c>
      <c r="D51" s="54"/>
      <c r="E51" s="53" t="s">
        <v>135</v>
      </c>
      <c r="F51" s="54"/>
    </row>
    <row r="52" spans="3:6" x14ac:dyDescent="0.25">
      <c r="C52" s="17" t="s">
        <v>136</v>
      </c>
      <c r="D52" s="17" t="s">
        <v>137</v>
      </c>
      <c r="E52" s="17" t="s">
        <v>136</v>
      </c>
      <c r="F52" s="17" t="s">
        <v>137</v>
      </c>
    </row>
    <row r="53" spans="3:6" x14ac:dyDescent="0.25">
      <c r="C53" s="11" t="s">
        <v>138</v>
      </c>
      <c r="D53" s="9">
        <v>14.456832294800959</v>
      </c>
    </row>
    <row r="54" spans="3:6" x14ac:dyDescent="0.25">
      <c r="C54" s="11" t="s">
        <v>4</v>
      </c>
      <c r="D54" s="9">
        <v>1.9807687841029178</v>
      </c>
    </row>
    <row r="55" spans="3:6" x14ac:dyDescent="0.25">
      <c r="C55" s="11" t="s">
        <v>5</v>
      </c>
      <c r="D55" s="9">
        <v>1.9803916833576602</v>
      </c>
    </row>
    <row r="56" spans="3:6" x14ac:dyDescent="0.25">
      <c r="C56" s="11" t="s">
        <v>6</v>
      </c>
      <c r="D56" s="9">
        <v>1.9799994974621227</v>
      </c>
    </row>
    <row r="57" spans="3:6" x14ac:dyDescent="0.25">
      <c r="C57" s="11" t="s">
        <v>7</v>
      </c>
      <c r="D57" s="9">
        <v>1.9795913027411285</v>
      </c>
    </row>
    <row r="58" spans="3:6" x14ac:dyDescent="0.25">
      <c r="C58" s="11" t="s">
        <v>8</v>
      </c>
      <c r="D58" s="9">
        <v>1.9791660985364117</v>
      </c>
    </row>
    <row r="59" spans="3:6" x14ac:dyDescent="0.25">
      <c r="C59" s="11" t="s">
        <v>9</v>
      </c>
      <c r="D59" s="9">
        <v>1.7489492643904136</v>
      </c>
    </row>
    <row r="60" spans="3:6" x14ac:dyDescent="0.25">
      <c r="C60" s="11" t="s">
        <v>10</v>
      </c>
      <c r="D60" s="9">
        <v>1.9787227990155429</v>
      </c>
    </row>
    <row r="61" spans="3:6" x14ac:dyDescent="0.25">
      <c r="C61" s="11" t="s">
        <v>11</v>
      </c>
      <c r="D61" s="9">
        <v>1.9782602239122931</v>
      </c>
    </row>
    <row r="62" spans="3:6" x14ac:dyDescent="0.25">
      <c r="C62" s="11" t="s">
        <v>12</v>
      </c>
      <c r="D62" s="9">
        <v>1.9777770880321062</v>
      </c>
    </row>
    <row r="63" spans="3:6" x14ac:dyDescent="0.25">
      <c r="C63" s="11" t="s">
        <v>13</v>
      </c>
      <c r="D63" s="9">
        <v>1.977271989326203</v>
      </c>
    </row>
    <row r="64" spans="3:6" x14ac:dyDescent="0.25">
      <c r="C64" s="11" t="s">
        <v>14</v>
      </c>
      <c r="D64" s="9">
        <v>1.9767433953012377</v>
      </c>
    </row>
    <row r="65" spans="3:4" x14ac:dyDescent="0.25">
      <c r="C65" s="11" t="s">
        <v>15</v>
      </c>
      <c r="D65" s="9">
        <v>1.9761896274869413</v>
      </c>
    </row>
    <row r="66" spans="3:4" x14ac:dyDescent="0.25">
      <c r="C66" s="11" t="s">
        <v>16</v>
      </c>
      <c r="D66" s="9">
        <v>1.9756088436303103</v>
      </c>
    </row>
    <row r="67" spans="3:4" x14ac:dyDescent="0.25">
      <c r="C67" s="11" t="s">
        <v>17</v>
      </c>
      <c r="D67" s="9">
        <v>1.9749990172180878</v>
      </c>
    </row>
    <row r="68" spans="3:4" x14ac:dyDescent="0.25">
      <c r="C68" s="11" t="s">
        <v>18</v>
      </c>
      <c r="D68" s="9">
        <v>1.9743579138480771</v>
      </c>
    </row>
    <row r="69" spans="3:4" x14ac:dyDescent="0.25">
      <c r="C69" s="11" t="s">
        <v>19</v>
      </c>
      <c r="D69" s="9">
        <v>1.9736830638684908</v>
      </c>
    </row>
    <row r="70" spans="3:4" x14ac:dyDescent="0.25">
      <c r="C70" s="11" t="s">
        <v>20</v>
      </c>
      <c r="D70" s="9">
        <v>1.972971730579137</v>
      </c>
    </row>
    <row r="71" spans="3:4" x14ac:dyDescent="0.25">
      <c r="C71" s="11" t="s">
        <v>21</v>
      </c>
      <c r="D71" s="9">
        <v>1.9722208731310489</v>
      </c>
    </row>
    <row r="72" spans="3:4" x14ac:dyDescent="0.25">
      <c r="C72" s="11" t="s">
        <v>22</v>
      </c>
      <c r="D72" s="9">
        <v>1.9714271030639312</v>
      </c>
    </row>
    <row r="73" spans="3:4" x14ac:dyDescent="0.25">
      <c r="C73" s="11" t="s">
        <v>23</v>
      </c>
      <c r="D73" s="9">
        <v>1.9705866331709723</v>
      </c>
    </row>
    <row r="74" spans="3:4" x14ac:dyDescent="0.25">
      <c r="C74" s="11" t="s">
        <v>24</v>
      </c>
      <c r="D74" s="9">
        <v>1.9696952170628568</v>
      </c>
    </row>
    <row r="75" spans="3:4" x14ac:dyDescent="0.25">
      <c r="C75" s="11" t="s">
        <v>25</v>
      </c>
      <c r="D75" s="9">
        <v>1.9687480773953956</v>
      </c>
    </row>
    <row r="76" spans="3:4" x14ac:dyDescent="0.25">
      <c r="C76" s="11" t="s">
        <v>26</v>
      </c>
      <c r="D76" s="9">
        <v>1.9677398201998133</v>
      </c>
    </row>
    <row r="77" spans="3:4" x14ac:dyDescent="0.25">
      <c r="C77" s="11" t="s">
        <v>27</v>
      </c>
      <c r="D77" s="9">
        <v>1.9666643320712671</v>
      </c>
    </row>
    <row r="78" spans="3:4" x14ac:dyDescent="0.25">
      <c r="C78" s="11" t="s">
        <v>28</v>
      </c>
      <c r="D78" s="9">
        <v>1.9655146560755687</v>
      </c>
    </row>
    <row r="79" spans="3:4" x14ac:dyDescent="0.25">
      <c r="C79" s="11" t="s">
        <v>29</v>
      </c>
      <c r="D79" s="9">
        <v>1.9642828410506528</v>
      </c>
    </row>
    <row r="80" spans="3:4" x14ac:dyDescent="0.25">
      <c r="C80" s="11" t="s">
        <v>30</v>
      </c>
      <c r="D80" s="9">
        <v>1.9629597574006203</v>
      </c>
    </row>
    <row r="81" spans="3:4" x14ac:dyDescent="0.25">
      <c r="C81" s="11" t="s">
        <v>31</v>
      </c>
      <c r="D81" s="9">
        <v>1.9615348703551134</v>
      </c>
    </row>
    <row r="82" spans="3:4" x14ac:dyDescent="0.25">
      <c r="C82" s="11" t="s">
        <v>32</v>
      </c>
      <c r="D82" s="9">
        <v>1.9599959587753841</v>
      </c>
    </row>
    <row r="83" spans="3:4" x14ac:dyDescent="0.25">
      <c r="C83" s="11" t="s">
        <v>33</v>
      </c>
      <c r="D83" s="9">
        <v>1.9583287636124196</v>
      </c>
    </row>
    <row r="84" spans="3:4" x14ac:dyDescent="0.25">
      <c r="C84" s="11" t="s">
        <v>34</v>
      </c>
      <c r="D84" s="9">
        <v>1.95651654458819</v>
      </c>
    </row>
    <row r="85" spans="3:4" x14ac:dyDescent="0.25">
      <c r="C85" s="11" t="s">
        <v>35</v>
      </c>
      <c r="D85" s="9">
        <v>1.9545395158709697</v>
      </c>
    </row>
    <row r="86" spans="3:4" x14ac:dyDescent="0.25">
      <c r="C86" s="11" t="s">
        <v>36</v>
      </c>
      <c r="D86" s="9">
        <v>1.9523741203679046</v>
      </c>
    </row>
    <row r="87" spans="3:4" x14ac:dyDescent="0.25">
      <c r="C87" s="11" t="s">
        <v>37</v>
      </c>
      <c r="D87" s="9">
        <v>1.9499920860871398</v>
      </c>
    </row>
    <row r="88" spans="3:4" x14ac:dyDescent="0.25">
      <c r="C88" s="11" t="s">
        <v>38</v>
      </c>
      <c r="D88" s="9">
        <v>1.9473591841793836</v>
      </c>
    </row>
    <row r="89" spans="3:4" x14ac:dyDescent="0.25">
      <c r="C89" s="11" t="s">
        <v>39</v>
      </c>
      <c r="D89" s="9">
        <v>1.9444335724853719</v>
      </c>
    </row>
    <row r="90" spans="3:4" x14ac:dyDescent="0.25">
      <c r="C90" s="11" t="s">
        <v>40</v>
      </c>
      <c r="D90" s="9">
        <v>1.9411635536525484</v>
      </c>
    </row>
    <row r="91" spans="3:4" x14ac:dyDescent="0.25">
      <c r="C91" s="11" t="s">
        <v>41</v>
      </c>
      <c r="D91" s="9">
        <v>1.9374844912530662</v>
      </c>
    </row>
    <row r="92" spans="3:4" x14ac:dyDescent="0.25">
      <c r="C92" s="11" t="s">
        <v>42</v>
      </c>
      <c r="D92" s="9">
        <v>1.9333144902040089</v>
      </c>
    </row>
    <row r="93" spans="3:4" x14ac:dyDescent="0.25">
      <c r="C93" s="11" t="s">
        <v>43</v>
      </c>
      <c r="D93" s="9">
        <v>1.9285482222682533</v>
      </c>
    </row>
    <row r="94" spans="3:4" x14ac:dyDescent="0.25">
      <c r="C94" s="11" t="s">
        <v>44</v>
      </c>
      <c r="D94" s="9">
        <v>1.923047895281647</v>
      </c>
    </row>
    <row r="95" spans="3:4" x14ac:dyDescent="0.25">
      <c r="C95" s="11" t="s">
        <v>45</v>
      </c>
      <c r="D95" s="9">
        <v>1.9166296949998194</v>
      </c>
    </row>
    <row r="96" spans="3:4" x14ac:dyDescent="0.25">
      <c r="C96" s="11" t="s">
        <v>46</v>
      </c>
      <c r="D96" s="9">
        <v>1.9090428084368485</v>
      </c>
    </row>
    <row r="97" spans="2:13" x14ac:dyDescent="0.25">
      <c r="C97" s="11" t="s">
        <v>47</v>
      </c>
      <c r="D97" s="9">
        <v>1.8999358140634592</v>
      </c>
    </row>
    <row r="98" spans="2:13" x14ac:dyDescent="0.25">
      <c r="C98" s="11" t="s">
        <v>48</v>
      </c>
      <c r="D98" s="9">
        <v>1.8888005632060709</v>
      </c>
    </row>
    <row r="99" spans="2:13" x14ac:dyDescent="0.25">
      <c r="C99" s="11" t="s">
        <v>49</v>
      </c>
      <c r="D99" s="9">
        <v>1.8748737331221847</v>
      </c>
    </row>
    <row r="100" spans="2:13" x14ac:dyDescent="0.25">
      <c r="C100" s="11" t="s">
        <v>50</v>
      </c>
      <c r="D100" s="9">
        <v>1.8569533817705186</v>
      </c>
    </row>
    <row r="101" spans="2:13" x14ac:dyDescent="0.25">
      <c r="C101" s="11" t="s">
        <v>51</v>
      </c>
      <c r="D101" s="9">
        <v>1.8330302779823364</v>
      </c>
    </row>
    <row r="102" spans="2:13" x14ac:dyDescent="0.25">
      <c r="C102" s="11" t="s">
        <v>52</v>
      </c>
      <c r="D102" s="9">
        <v>0.89442719099991597</v>
      </c>
    </row>
    <row r="103" spans="2:13" x14ac:dyDescent="0.25">
      <c r="C103" s="11" t="s">
        <v>53</v>
      </c>
      <c r="D103" s="9">
        <v>1.6641005886756883</v>
      </c>
    </row>
    <row r="104" spans="2:13" x14ac:dyDescent="0.25">
      <c r="C104" s="11" t="s">
        <v>54</v>
      </c>
      <c r="D104" s="9">
        <v>1.4907119849998602</v>
      </c>
    </row>
    <row r="105" spans="2:13" x14ac:dyDescent="0.25">
      <c r="C105" s="11" t="s">
        <v>55</v>
      </c>
      <c r="D105" s="9">
        <v>1.7994708216848754</v>
      </c>
    </row>
    <row r="108" spans="2:13" ht="18.75" x14ac:dyDescent="0.3">
      <c r="B108" s="16" t="s">
        <v>139</v>
      </c>
    </row>
    <row r="110" spans="2:13" ht="25.5" x14ac:dyDescent="0.25">
      <c r="C110" s="14" t="s">
        <v>140</v>
      </c>
      <c r="D110" s="15" t="s">
        <v>141</v>
      </c>
      <c r="E110" s="15" t="s">
        <v>142</v>
      </c>
      <c r="F110" s="15" t="s">
        <v>143</v>
      </c>
      <c r="G110" s="15" t="s">
        <v>144</v>
      </c>
      <c r="H110" s="15" t="s">
        <v>145</v>
      </c>
      <c r="I110" s="15" t="s">
        <v>146</v>
      </c>
      <c r="J110" s="14" t="s">
        <v>147</v>
      </c>
      <c r="L110" s="11" t="s">
        <v>148</v>
      </c>
      <c r="M110" s="9">
        <v>156</v>
      </c>
    </row>
    <row r="111" spans="2:13" x14ac:dyDescent="0.25">
      <c r="C111" s="11" t="s">
        <v>138</v>
      </c>
      <c r="D111" s="9">
        <v>135.24000000000024</v>
      </c>
      <c r="E111" s="9">
        <v>22.322170948753737</v>
      </c>
      <c r="F111" s="9">
        <v>6.0585505016729027</v>
      </c>
      <c r="G111" s="9">
        <v>9.9003814806228129E-9</v>
      </c>
      <c r="H111" s="9">
        <v>91.147294580106106</v>
      </c>
      <c r="I111" s="9">
        <v>179.33270541989435</v>
      </c>
      <c r="J111" s="9">
        <v>798912.23351244011</v>
      </c>
      <c r="L111" s="11" t="s">
        <v>149</v>
      </c>
      <c r="M111" s="9">
        <v>0.51365070570926163</v>
      </c>
    </row>
    <row r="112" spans="2:13" x14ac:dyDescent="0.25">
      <c r="C112" s="11" t="s">
        <v>4</v>
      </c>
      <c r="D112" s="9">
        <v>-58.780000000000349</v>
      </c>
      <c r="E112" s="9">
        <v>24.956945823392196</v>
      </c>
      <c r="F112" s="9">
        <v>-2.3552561445601943</v>
      </c>
      <c r="G112" s="9">
        <v>1.9754166818829411E-2</v>
      </c>
      <c r="H112" s="9">
        <v>-108.07714331537875</v>
      </c>
      <c r="I112" s="9">
        <v>-9.4828566846219502</v>
      </c>
      <c r="J112" s="9">
        <v>873.24119243782479</v>
      </c>
      <c r="L112" s="11" t="s">
        <v>150</v>
      </c>
      <c r="M112" s="9">
        <v>0.35153427427901551</v>
      </c>
    </row>
    <row r="113" spans="3:13" x14ac:dyDescent="0.25">
      <c r="C113" s="11" t="s">
        <v>5</v>
      </c>
      <c r="D113" s="9">
        <v>-67.080000000000325</v>
      </c>
      <c r="E113" s="9">
        <v>24.956945823392193</v>
      </c>
      <c r="F113" s="9">
        <v>-2.6878288903895489</v>
      </c>
      <c r="G113" s="9">
        <v>7.9725967403538375E-3</v>
      </c>
      <c r="H113" s="9">
        <v>-116.37714331537872</v>
      </c>
      <c r="I113" s="9">
        <v>-17.782856684621933</v>
      </c>
      <c r="J113" s="9">
        <v>178.72024487316958</v>
      </c>
      <c r="L113" s="11" t="s">
        <v>151</v>
      </c>
      <c r="M113" s="9">
        <v>22.322170948753726</v>
      </c>
    </row>
    <row r="114" spans="3:13" x14ac:dyDescent="0.25">
      <c r="C114" s="11" t="s">
        <v>6</v>
      </c>
      <c r="D114" s="9">
        <v>-66.435000000000088</v>
      </c>
      <c r="E114" s="9">
        <v>24.956945823392115</v>
      </c>
      <c r="F114" s="9">
        <v>-2.6619843818281099</v>
      </c>
      <c r="G114" s="9">
        <v>8.5818616188354443E-3</v>
      </c>
      <c r="H114" s="9">
        <v>-115.73214331537832</v>
      </c>
      <c r="I114" s="9">
        <v>-17.137856684621845</v>
      </c>
      <c r="J114" s="9">
        <v>223.21563603560207</v>
      </c>
      <c r="L114" s="11" t="s">
        <v>152</v>
      </c>
      <c r="M114" s="9">
        <v>77731.573275000046</v>
      </c>
    </row>
    <row r="115" spans="3:13" x14ac:dyDescent="0.25">
      <c r="C115" s="11" t="s">
        <v>7</v>
      </c>
      <c r="D115" s="9">
        <v>-68.13250000000042</v>
      </c>
      <c r="E115" s="9">
        <v>24.956945823392225</v>
      </c>
      <c r="F115" s="9">
        <v>-2.7300015187010427</v>
      </c>
      <c r="G115" s="9">
        <v>7.0619464163012048E-3</v>
      </c>
      <c r="H115" s="9">
        <v>-117.42964331537888</v>
      </c>
      <c r="I115" s="9">
        <v>-18.835356684621964</v>
      </c>
      <c r="J115" s="9">
        <v>139.63921071571531</v>
      </c>
    </row>
    <row r="116" spans="3:13" x14ac:dyDescent="0.25">
      <c r="C116" s="11" t="s">
        <v>8</v>
      </c>
      <c r="D116" s="9">
        <v>-66.645000000000451</v>
      </c>
      <c r="E116" s="9">
        <v>24.956945823392218</v>
      </c>
      <c r="F116" s="9">
        <v>-2.6703988729876516</v>
      </c>
      <c r="G116" s="9">
        <v>8.3790320123345915E-3</v>
      </c>
      <c r="H116" s="9">
        <v>-115.9421433153789</v>
      </c>
      <c r="I116" s="9">
        <v>-17.347856684622009</v>
      </c>
      <c r="J116" s="9">
        <v>227.12664754505386</v>
      </c>
    </row>
    <row r="117" spans="3:13" x14ac:dyDescent="0.25">
      <c r="C117" s="11" t="s">
        <v>9</v>
      </c>
      <c r="D117" s="9">
        <v>-64.0775000000001</v>
      </c>
      <c r="E117" s="9">
        <v>24.956945823392122</v>
      </c>
      <c r="F117" s="9">
        <v>-2.5675217013109162</v>
      </c>
      <c r="G117" s="9">
        <v>1.1182406503796359E-2</v>
      </c>
      <c r="H117" s="9">
        <v>-113.37464331537836</v>
      </c>
      <c r="I117" s="9">
        <v>-14.780356684621843</v>
      </c>
      <c r="J117" s="9">
        <v>423.67401081719436</v>
      </c>
    </row>
    <row r="118" spans="3:13" x14ac:dyDescent="0.25">
      <c r="C118" s="11" t="s">
        <v>10</v>
      </c>
      <c r="D118" s="9">
        <v>-59.277500000000522</v>
      </c>
      <c r="E118" s="9">
        <v>24.956945823392243</v>
      </c>
      <c r="F118" s="9">
        <v>-2.3751904748071975</v>
      </c>
      <c r="G118" s="9">
        <v>1.875481556559918E-2</v>
      </c>
      <c r="H118" s="9">
        <v>-108.57464331537901</v>
      </c>
      <c r="I118" s="9">
        <v>-9.9803566846220306</v>
      </c>
      <c r="J118" s="9">
        <v>944.87401129538193</v>
      </c>
    </row>
    <row r="119" spans="3:13" x14ac:dyDescent="0.25">
      <c r="C119" s="11" t="s">
        <v>11</v>
      </c>
      <c r="D119" s="9">
        <v>-57.70250000000032</v>
      </c>
      <c r="E119" s="9">
        <v>24.956945823392161</v>
      </c>
      <c r="F119" s="9">
        <v>-2.3120817911106628</v>
      </c>
      <c r="G119" s="9">
        <v>2.2080915599931732E-2</v>
      </c>
      <c r="H119" s="9">
        <v>-106.99964331537865</v>
      </c>
      <c r="I119" s="9">
        <v>-8.4053566846219852</v>
      </c>
      <c r="J119" s="9">
        <v>1197.9339779075235</v>
      </c>
    </row>
    <row r="120" spans="3:13" x14ac:dyDescent="0.25">
      <c r="C120" s="11" t="s">
        <v>12</v>
      </c>
      <c r="D120" s="9">
        <v>-28.565000000000072</v>
      </c>
      <c r="E120" s="9">
        <v>24.95694582339209</v>
      </c>
      <c r="F120" s="9">
        <v>-1.1445711427247705</v>
      </c>
      <c r="G120" s="9">
        <v>0.25413992846823008</v>
      </c>
      <c r="H120" s="9">
        <v>-77.862143315378262</v>
      </c>
      <c r="I120" s="9">
        <v>20.732143315378121</v>
      </c>
      <c r="J120" s="9">
        <v>8901.403085989994</v>
      </c>
    </row>
    <row r="121" spans="3:13" x14ac:dyDescent="0.25">
      <c r="C121" s="11" t="s">
        <v>13</v>
      </c>
      <c r="D121" s="9">
        <v>-63.847500000000537</v>
      </c>
      <c r="E121" s="9">
        <v>24.956945823392253</v>
      </c>
      <c r="F121" s="9">
        <v>-2.55830583004095</v>
      </c>
      <c r="G121" s="9">
        <v>1.1470614854190059E-2</v>
      </c>
      <c r="H121" s="9">
        <v>-113.14464331537906</v>
      </c>
      <c r="I121" s="9">
        <v>-14.550356684622024</v>
      </c>
      <c r="J121" s="9">
        <v>632.99007364036515</v>
      </c>
    </row>
    <row r="122" spans="3:13" x14ac:dyDescent="0.25">
      <c r="C122" s="11" t="s">
        <v>14</v>
      </c>
      <c r="D122" s="9">
        <v>-60.247499999999967</v>
      </c>
      <c r="E122" s="9">
        <v>24.956945823392072</v>
      </c>
      <c r="F122" s="9">
        <v>-2.4140574101631525</v>
      </c>
      <c r="G122" s="9">
        <v>1.6933953754928652E-2</v>
      </c>
      <c r="H122" s="9">
        <v>-109.54464331537812</v>
      </c>
      <c r="I122" s="9">
        <v>-10.950356684621809</v>
      </c>
      <c r="J122" s="9">
        <v>1092.2197014533449</v>
      </c>
    </row>
    <row r="123" spans="3:13" x14ac:dyDescent="0.25">
      <c r="C123" s="11" t="s">
        <v>15</v>
      </c>
      <c r="D123" s="9">
        <v>-41.467500000000229</v>
      </c>
      <c r="E123" s="9">
        <v>24.9569458233922</v>
      </c>
      <c r="F123" s="9">
        <v>-1.6615614864673325</v>
      </c>
      <c r="G123" s="9">
        <v>9.8609030987633448E-2</v>
      </c>
      <c r="H123" s="9">
        <v>-90.764643315378635</v>
      </c>
      <c r="I123" s="9">
        <v>7.8296433153781777</v>
      </c>
      <c r="J123" s="9">
        <v>5167.2521611528646</v>
      </c>
    </row>
    <row r="124" spans="3:13" x14ac:dyDescent="0.25">
      <c r="C124" s="11" t="s">
        <v>16</v>
      </c>
      <c r="D124" s="9">
        <v>-67.715000000000487</v>
      </c>
      <c r="E124" s="9">
        <v>24.956945823392235</v>
      </c>
      <c r="F124" s="9">
        <v>-2.7132727088957727</v>
      </c>
      <c r="G124" s="9">
        <v>7.4112550801543886E-3</v>
      </c>
      <c r="H124" s="9">
        <v>-117.01214331537896</v>
      </c>
      <c r="I124" s="9">
        <v>-18.417856684622009</v>
      </c>
      <c r="J124" s="9">
        <v>421.59408958733547</v>
      </c>
    </row>
    <row r="125" spans="3:13" x14ac:dyDescent="0.25">
      <c r="C125" s="11" t="s">
        <v>17</v>
      </c>
      <c r="D125" s="9">
        <v>-59.345000000000383</v>
      </c>
      <c r="E125" s="9">
        <v>24.956945823392218</v>
      </c>
      <c r="F125" s="9">
        <v>-2.3778951326799027</v>
      </c>
      <c r="G125" s="9">
        <v>1.8622723731661881E-2</v>
      </c>
      <c r="H125" s="9">
        <v>-108.64214331537883</v>
      </c>
      <c r="I125" s="9">
        <v>-10.047856684621941</v>
      </c>
      <c r="J125" s="9">
        <v>1445.5305073436175</v>
      </c>
    </row>
    <row r="126" spans="3:13" x14ac:dyDescent="0.25">
      <c r="C126" s="11" t="s">
        <v>18</v>
      </c>
      <c r="D126" s="9">
        <v>-83.182500000000147</v>
      </c>
      <c r="E126" s="9">
        <v>24.956945823392132</v>
      </c>
      <c r="F126" s="9">
        <v>-3.3330400518012597</v>
      </c>
      <c r="G126" s="9">
        <v>1.0729274460545845E-3</v>
      </c>
      <c r="H126" s="9">
        <v>-132.47964331537844</v>
      </c>
      <c r="I126" s="9">
        <v>-33.885356684621868</v>
      </c>
      <c r="J126" s="9">
        <v>86.178387771564303</v>
      </c>
    </row>
    <row r="127" spans="3:13" x14ac:dyDescent="0.25">
      <c r="C127" s="11" t="s">
        <v>19</v>
      </c>
      <c r="D127" s="9">
        <v>-76.872500000000215</v>
      </c>
      <c r="E127" s="9">
        <v>24.956945823392147</v>
      </c>
      <c r="F127" s="9">
        <v>-3.0802046269599068</v>
      </c>
      <c r="G127" s="9">
        <v>2.4453903391962808E-3</v>
      </c>
      <c r="H127" s="9">
        <v>-126.16964331537852</v>
      </c>
      <c r="I127" s="9">
        <v>-27.575356684621909</v>
      </c>
      <c r="J127" s="9">
        <v>10.608062958839582</v>
      </c>
    </row>
    <row r="128" spans="3:13" x14ac:dyDescent="0.25">
      <c r="C128" s="11" t="s">
        <v>20</v>
      </c>
      <c r="D128" s="9">
        <v>-87.752500000000083</v>
      </c>
      <c r="E128" s="9">
        <v>24.956945823392115</v>
      </c>
      <c r="F128" s="9">
        <v>-3.5161554070350136</v>
      </c>
      <c r="G128" s="9">
        <v>5.7351185512671463E-4</v>
      </c>
      <c r="H128" s="9">
        <v>-137.04964331537832</v>
      </c>
      <c r="I128" s="9">
        <v>-38.45535668462184</v>
      </c>
      <c r="J128" s="9">
        <v>350.37734880039352</v>
      </c>
    </row>
    <row r="129" spans="3:10" x14ac:dyDescent="0.25">
      <c r="C129" s="11" t="s">
        <v>21</v>
      </c>
      <c r="D129" s="9">
        <v>-89.515000000000057</v>
      </c>
      <c r="E129" s="9">
        <v>24.956945823392111</v>
      </c>
      <c r="F129" s="9">
        <v>-3.586777029266849</v>
      </c>
      <c r="G129" s="9">
        <v>4.4748952908140469E-4</v>
      </c>
      <c r="H129" s="9">
        <v>-138.81214331537831</v>
      </c>
      <c r="I129" s="9">
        <v>-40.217856684621822</v>
      </c>
      <c r="J129" s="9">
        <v>521.35625511725084</v>
      </c>
    </row>
    <row r="130" spans="3:10" x14ac:dyDescent="0.25">
      <c r="C130" s="11" t="s">
        <v>22</v>
      </c>
      <c r="D130" s="9">
        <v>-84.175000000000196</v>
      </c>
      <c r="E130" s="9">
        <v>24.956945823392147</v>
      </c>
      <c r="F130" s="9">
        <v>-3.3728085397814569</v>
      </c>
      <c r="G130" s="9">
        <v>9.3843634971057545E-4</v>
      </c>
      <c r="H130" s="9">
        <v>-133.4721433153785</v>
      </c>
      <c r="I130" s="9">
        <v>-34.877856684621889</v>
      </c>
      <c r="J130" s="9">
        <v>160.54161181600648</v>
      </c>
    </row>
    <row r="131" spans="3:10" x14ac:dyDescent="0.25">
      <c r="C131" s="11" t="s">
        <v>23</v>
      </c>
      <c r="D131" s="9">
        <v>-86.737500000000551</v>
      </c>
      <c r="E131" s="9">
        <v>24.956945823392239</v>
      </c>
      <c r="F131" s="9">
        <v>-3.4754853664305818</v>
      </c>
      <c r="G131" s="9">
        <v>6.6051729843887876E-4</v>
      </c>
      <c r="H131" s="9">
        <v>-136.03464331537904</v>
      </c>
      <c r="I131" s="9">
        <v>-37.440356684622067</v>
      </c>
      <c r="J131" s="9">
        <v>333.47605770383961</v>
      </c>
    </row>
    <row r="132" spans="3:10" x14ac:dyDescent="0.25">
      <c r="C132" s="11" t="s">
        <v>24</v>
      </c>
      <c r="D132" s="9">
        <v>-79.597500000000295</v>
      </c>
      <c r="E132" s="9">
        <v>24.956945823392171</v>
      </c>
      <c r="F132" s="9">
        <v>-3.1893926670062918</v>
      </c>
      <c r="G132" s="9">
        <v>1.7234701743979496E-3</v>
      </c>
      <c r="H132" s="9">
        <v>-128.89464331537863</v>
      </c>
      <c r="I132" s="9">
        <v>-30.300356684621946</v>
      </c>
      <c r="J132" s="9">
        <v>18.748435796966078</v>
      </c>
    </row>
    <row r="133" spans="3:10" x14ac:dyDescent="0.25">
      <c r="C133" s="11" t="s">
        <v>25</v>
      </c>
      <c r="D133" s="9">
        <v>-88.660000000000082</v>
      </c>
      <c r="E133" s="9">
        <v>24.956945823392115</v>
      </c>
      <c r="F133" s="9">
        <v>-3.5525180295458738</v>
      </c>
      <c r="G133" s="9">
        <v>5.0495660866275733E-4</v>
      </c>
      <c r="H133" s="9">
        <v>-137.95714331537832</v>
      </c>
      <c r="I133" s="9">
        <v>-39.362856684621839</v>
      </c>
      <c r="J133" s="9">
        <v>524.08694291568827</v>
      </c>
    </row>
    <row r="134" spans="3:10" x14ac:dyDescent="0.25">
      <c r="C134" s="11" t="s">
        <v>26</v>
      </c>
      <c r="D134" s="9">
        <v>-83.540000000000461</v>
      </c>
      <c r="E134" s="9">
        <v>24.956945823392218</v>
      </c>
      <c r="F134" s="9">
        <v>-3.3473647212752362</v>
      </c>
      <c r="G134" s="9">
        <v>1.0225339629549948E-3</v>
      </c>
      <c r="H134" s="9">
        <v>-132.83714331537891</v>
      </c>
      <c r="I134" s="9">
        <v>-34.242856684622019</v>
      </c>
      <c r="J134" s="9">
        <v>175.53860396973323</v>
      </c>
    </row>
    <row r="135" spans="3:10" x14ac:dyDescent="0.25">
      <c r="C135" s="11" t="s">
        <v>27</v>
      </c>
      <c r="D135" s="9">
        <v>-91.680000000000163</v>
      </c>
      <c r="E135" s="9">
        <v>24.956945823392136</v>
      </c>
      <c r="F135" s="9">
        <v>-3.6735264262211338</v>
      </c>
      <c r="G135" s="9">
        <v>3.283012611201391E-4</v>
      </c>
      <c r="H135" s="9">
        <v>-140.97714331537844</v>
      </c>
      <c r="I135" s="9">
        <v>-42.382856684621878</v>
      </c>
      <c r="J135" s="9">
        <v>916.61857593222521</v>
      </c>
    </row>
    <row r="136" spans="3:10" x14ac:dyDescent="0.25">
      <c r="C136" s="11" t="s">
        <v>28</v>
      </c>
      <c r="D136" s="9">
        <v>-93.792500000000302</v>
      </c>
      <c r="E136" s="9">
        <v>24.956945823392171</v>
      </c>
      <c r="F136" s="9">
        <v>-3.7581722003855331</v>
      </c>
      <c r="G136" s="9">
        <v>2.4141771874461746E-4</v>
      </c>
      <c r="H136" s="9">
        <v>-143.08964331537865</v>
      </c>
      <c r="I136" s="9">
        <v>-44.495356684621953</v>
      </c>
      <c r="J136" s="9">
        <v>1272.2703211841872</v>
      </c>
    </row>
    <row r="137" spans="3:10" x14ac:dyDescent="0.25">
      <c r="C137" s="11" t="s">
        <v>29</v>
      </c>
      <c r="D137" s="9">
        <v>-92.745000000000132</v>
      </c>
      <c r="E137" s="9">
        <v>24.956945823392129</v>
      </c>
      <c r="F137" s="9">
        <v>-3.7161999171016471</v>
      </c>
      <c r="G137" s="9">
        <v>2.8134864389518972E-4</v>
      </c>
      <c r="H137" s="9">
        <v>-142.04214331537841</v>
      </c>
      <c r="I137" s="9">
        <v>-43.447856684621861</v>
      </c>
      <c r="J137" s="9">
        <v>1215.79423875059</v>
      </c>
    </row>
    <row r="138" spans="3:10" x14ac:dyDescent="0.25">
      <c r="C138" s="11" t="s">
        <v>30</v>
      </c>
      <c r="D138" s="9">
        <v>-96.297500000000554</v>
      </c>
      <c r="E138" s="9">
        <v>24.956945823392235</v>
      </c>
      <c r="F138" s="9">
        <v>-3.8585450592171644</v>
      </c>
      <c r="G138" s="9">
        <v>1.665735424131715E-4</v>
      </c>
      <c r="H138" s="9">
        <v>-145.59464331537902</v>
      </c>
      <c r="I138" s="9">
        <v>-47.000356684622076</v>
      </c>
      <c r="J138" s="9">
        <v>1889.3953678100224</v>
      </c>
    </row>
    <row r="139" spans="3:10" x14ac:dyDescent="0.25">
      <c r="C139" s="11" t="s">
        <v>31</v>
      </c>
      <c r="D139" s="9">
        <v>-101.76500000000014</v>
      </c>
      <c r="E139" s="9">
        <v>24.956945823392136</v>
      </c>
      <c r="F139" s="9">
        <v>-4.0776223469065611</v>
      </c>
      <c r="G139" s="9">
        <v>7.2321748644197444E-5</v>
      </c>
      <c r="H139" s="9">
        <v>-151.06214331537842</v>
      </c>
      <c r="I139" s="9">
        <v>-52.467856684621857</v>
      </c>
      <c r="J139" s="9">
        <v>3178.9654081963236</v>
      </c>
    </row>
    <row r="140" spans="3:10" x14ac:dyDescent="0.25">
      <c r="C140" s="11" t="s">
        <v>32</v>
      </c>
      <c r="D140" s="9">
        <v>-100.91500000000028</v>
      </c>
      <c r="E140" s="9">
        <v>24.956945823392164</v>
      </c>
      <c r="F140" s="9">
        <v>-4.0435636922131941</v>
      </c>
      <c r="G140" s="9">
        <v>8.2516321375615607E-5</v>
      </c>
      <c r="H140" s="9">
        <v>-150.21214331537863</v>
      </c>
      <c r="I140" s="9">
        <v>-51.617856684621934</v>
      </c>
      <c r="J140" s="9">
        <v>3251.4131422348146</v>
      </c>
    </row>
    <row r="141" spans="3:10" x14ac:dyDescent="0.25">
      <c r="C141" s="11" t="s">
        <v>33</v>
      </c>
      <c r="D141" s="9">
        <v>-101.68250000000042</v>
      </c>
      <c r="E141" s="9">
        <v>24.956945823392196</v>
      </c>
      <c r="F141" s="9">
        <v>-4.0743166539510298</v>
      </c>
      <c r="G141" s="9">
        <v>7.3255897701446858E-5</v>
      </c>
      <c r="H141" s="9">
        <v>-150.97964331537881</v>
      </c>
      <c r="I141" s="9">
        <v>-52.385356684622018</v>
      </c>
      <c r="J141" s="9">
        <v>3732.9521395704651</v>
      </c>
    </row>
    <row r="142" spans="3:10" x14ac:dyDescent="0.25">
      <c r="C142" s="11" t="s">
        <v>34</v>
      </c>
      <c r="D142" s="9">
        <v>-95.482500000000215</v>
      </c>
      <c r="E142" s="9">
        <v>24.95694582339215</v>
      </c>
      <c r="F142" s="9">
        <v>-3.8258888197170524</v>
      </c>
      <c r="G142" s="9">
        <v>1.8809539164498629E-4</v>
      </c>
      <c r="H142" s="9">
        <v>-144.77964331537854</v>
      </c>
      <c r="I142" s="9">
        <v>-46.185356684621901</v>
      </c>
      <c r="J142" s="9">
        <v>2623.4914938829752</v>
      </c>
    </row>
    <row r="143" spans="3:10" x14ac:dyDescent="0.25">
      <c r="C143" s="11" t="s">
        <v>35</v>
      </c>
      <c r="D143" s="9">
        <v>-93.247500000000201</v>
      </c>
      <c r="E143" s="9">
        <v>24.956945823392147</v>
      </c>
      <c r="F143" s="9">
        <v>-3.7363345923762559</v>
      </c>
      <c r="G143" s="9">
        <v>2.6147089427757628E-4</v>
      </c>
      <c r="H143" s="9">
        <v>-142.54464331537849</v>
      </c>
      <c r="I143" s="9">
        <v>-43.950356684621894</v>
      </c>
      <c r="J143" s="9">
        <v>2411.8732389577199</v>
      </c>
    </row>
    <row r="144" spans="3:10" x14ac:dyDescent="0.25">
      <c r="C144" s="11" t="s">
        <v>36</v>
      </c>
      <c r="D144" s="9">
        <v>-95.200000000000301</v>
      </c>
      <c r="E144" s="9">
        <v>24.956945823392164</v>
      </c>
      <c r="F144" s="9">
        <v>-3.8145693256571991</v>
      </c>
      <c r="G144" s="9">
        <v>1.9615278160706241E-4</v>
      </c>
      <c r="H144" s="9">
        <v>-144.49714331537865</v>
      </c>
      <c r="I144" s="9">
        <v>-45.902856684621959</v>
      </c>
      <c r="J144" s="9">
        <v>3091.8216037197126</v>
      </c>
    </row>
    <row r="145" spans="3:10" x14ac:dyDescent="0.25">
      <c r="C145" s="11" t="s">
        <v>37</v>
      </c>
      <c r="D145" s="9">
        <v>-100.15750000000011</v>
      </c>
      <c r="E145" s="9">
        <v>24.956945823392129</v>
      </c>
      <c r="F145" s="9">
        <v>-4.0132114205305749</v>
      </c>
      <c r="G145" s="9">
        <v>9.2744592088287516E-5</v>
      </c>
      <c r="H145" s="9">
        <v>-149.45464331537838</v>
      </c>
      <c r="I145" s="9">
        <v>-50.860356684621841</v>
      </c>
      <c r="J145" s="9">
        <v>4727.220298990389</v>
      </c>
    </row>
    <row r="146" spans="3:10" x14ac:dyDescent="0.25">
      <c r="C146" s="11" t="s">
        <v>38</v>
      </c>
      <c r="D146" s="9">
        <v>-98.722500000000167</v>
      </c>
      <c r="E146" s="9">
        <v>24.956945823392132</v>
      </c>
      <c r="F146" s="9">
        <v>-3.9557123976070669</v>
      </c>
      <c r="G146" s="9">
        <v>1.155243701231784E-4</v>
      </c>
      <c r="H146" s="9">
        <v>-148.01964331537846</v>
      </c>
      <c r="I146" s="9">
        <v>-49.425356684621889</v>
      </c>
      <c r="J146" s="9">
        <v>4855.2006988734938</v>
      </c>
    </row>
    <row r="147" spans="3:10" x14ac:dyDescent="0.25">
      <c r="C147" s="11" t="s">
        <v>39</v>
      </c>
      <c r="D147" s="9">
        <v>-99.315000000000126</v>
      </c>
      <c r="E147" s="9">
        <v>24.956945823392129</v>
      </c>
      <c r="F147" s="9">
        <v>-3.9794532833786191</v>
      </c>
      <c r="G147" s="9">
        <v>1.0553820235595523E-4</v>
      </c>
      <c r="H147" s="9">
        <v>-148.6121433153784</v>
      </c>
      <c r="I147" s="9">
        <v>-50.017856684621854</v>
      </c>
      <c r="J147" s="9">
        <v>5634.5664706576063</v>
      </c>
    </row>
    <row r="148" spans="3:10" x14ac:dyDescent="0.25">
      <c r="C148" s="11" t="s">
        <v>40</v>
      </c>
      <c r="D148" s="9">
        <v>-100.05250000000005</v>
      </c>
      <c r="E148" s="9">
        <v>24.956945823392115</v>
      </c>
      <c r="F148" s="9">
        <v>-4.009004174950805</v>
      </c>
      <c r="G148" s="9">
        <v>9.4254361348998828E-5</v>
      </c>
      <c r="H148" s="9">
        <v>-149.3496433153783</v>
      </c>
      <c r="I148" s="9">
        <v>-50.755356684621809</v>
      </c>
      <c r="J148" s="9">
        <v>6618.9547639407538</v>
      </c>
    </row>
    <row r="149" spans="3:10" x14ac:dyDescent="0.25">
      <c r="C149" s="11" t="s">
        <v>41</v>
      </c>
      <c r="D149" s="9">
        <v>-87.997500000000286</v>
      </c>
      <c r="E149" s="9">
        <v>24.956945823392175</v>
      </c>
      <c r="F149" s="9">
        <v>-3.5259723133878076</v>
      </c>
      <c r="G149" s="9">
        <v>5.5418815507912559E-4</v>
      </c>
      <c r="H149" s="9">
        <v>-137.29464331537864</v>
      </c>
      <c r="I149" s="9">
        <v>-38.70035668462193</v>
      </c>
      <c r="J149" s="9">
        <v>3836.2175202833168</v>
      </c>
    </row>
    <row r="150" spans="3:10" x14ac:dyDescent="0.25">
      <c r="C150" s="11" t="s">
        <v>42</v>
      </c>
      <c r="D150" s="9">
        <v>-70.532500000000255</v>
      </c>
      <c r="E150" s="9">
        <v>24.956945823392164</v>
      </c>
      <c r="F150" s="9">
        <v>-2.8261671319529045</v>
      </c>
      <c r="G150" s="9">
        <v>5.3278709715298854E-3</v>
      </c>
      <c r="H150" s="9">
        <v>-119.8296433153786</v>
      </c>
      <c r="I150" s="9">
        <v>-21.235356684621912</v>
      </c>
      <c r="J150" s="9">
        <v>913.4510440997401</v>
      </c>
    </row>
    <row r="151" spans="3:10" x14ac:dyDescent="0.25">
      <c r="C151" s="11" t="s">
        <v>43</v>
      </c>
      <c r="D151" s="9">
        <v>-59.965000000000202</v>
      </c>
      <c r="E151" s="9">
        <v>24.95694582339214</v>
      </c>
      <c r="F151" s="9">
        <v>-2.4027379161033005</v>
      </c>
      <c r="G151" s="9">
        <v>1.7447369419190166E-2</v>
      </c>
      <c r="H151" s="9">
        <v>-109.26214331537849</v>
      </c>
      <c r="I151" s="9">
        <v>-10.66785668462191</v>
      </c>
      <c r="J151" s="9">
        <v>112.71215283007768</v>
      </c>
    </row>
    <row r="152" spans="3:10" x14ac:dyDescent="0.25">
      <c r="C152" s="11" t="s">
        <v>44</v>
      </c>
      <c r="D152" s="9">
        <v>-69.520000000000209</v>
      </c>
      <c r="E152" s="9">
        <v>24.956945823392154</v>
      </c>
      <c r="F152" s="9">
        <v>-2.7855972638622748</v>
      </c>
      <c r="G152" s="9">
        <v>6.0056560951039541E-3</v>
      </c>
      <c r="H152" s="9">
        <v>-118.81714331537853</v>
      </c>
      <c r="I152" s="9">
        <v>-20.222856684621888</v>
      </c>
      <c r="J152" s="9">
        <v>989.918302222286</v>
      </c>
    </row>
    <row r="153" spans="3:10" x14ac:dyDescent="0.25">
      <c r="C153" s="11" t="s">
        <v>45</v>
      </c>
      <c r="D153" s="9">
        <v>-61.170000000000272</v>
      </c>
      <c r="E153" s="9">
        <v>24.956945823392168</v>
      </c>
      <c r="F153" s="9">
        <v>-2.4510210677568396</v>
      </c>
      <c r="G153" s="9">
        <v>1.5349403384621445E-2</v>
      </c>
      <c r="H153" s="9">
        <v>-110.46714331537862</v>
      </c>
      <c r="I153" s="9">
        <v>-11.872856684621922</v>
      </c>
      <c r="J153" s="9">
        <v>285.6150928997813</v>
      </c>
    </row>
    <row r="154" spans="3:10" x14ac:dyDescent="0.25">
      <c r="C154" s="11" t="s">
        <v>46</v>
      </c>
      <c r="D154" s="9">
        <v>-49.087500000000148</v>
      </c>
      <c r="E154" s="9">
        <v>24.956945823392122</v>
      </c>
      <c r="F154" s="9">
        <v>-1.9668873085419964</v>
      </c>
      <c r="G154" s="9">
        <v>5.0970225171111432E-2</v>
      </c>
      <c r="H154" s="9">
        <v>-98.384643315378412</v>
      </c>
      <c r="I154" s="9">
        <v>0.20964331537810921</v>
      </c>
      <c r="J154" s="9">
        <v>46.23788663475716</v>
      </c>
    </row>
    <row r="155" spans="3:10" x14ac:dyDescent="0.25">
      <c r="C155" s="11" t="s">
        <v>47</v>
      </c>
      <c r="D155" s="9">
        <v>-65.367500000000163</v>
      </c>
      <c r="E155" s="9">
        <v>24.956945823392132</v>
      </c>
      <c r="F155" s="9">
        <v>-2.6192107184337932</v>
      </c>
      <c r="G155" s="9">
        <v>9.683041802519575E-3</v>
      </c>
      <c r="H155" s="9">
        <v>-114.66464331537844</v>
      </c>
      <c r="I155" s="9">
        <v>-16.070356684621885</v>
      </c>
      <c r="J155" s="9">
        <v>723.47667127358727</v>
      </c>
    </row>
    <row r="156" spans="3:10" x14ac:dyDescent="0.25">
      <c r="C156" s="11" t="s">
        <v>48</v>
      </c>
      <c r="D156" s="9">
        <v>-42.932500000000211</v>
      </c>
      <c r="E156" s="9">
        <v>24.95694582339215</v>
      </c>
      <c r="F156" s="9">
        <v>-1.7202625795564925</v>
      </c>
      <c r="G156" s="9">
        <v>8.7367684294646447E-2</v>
      </c>
      <c r="H156" s="9">
        <v>-92.229643315378524</v>
      </c>
      <c r="I156" s="9">
        <v>6.3646433153781032</v>
      </c>
      <c r="J156" s="9">
        <v>305.6452426592441</v>
      </c>
    </row>
    <row r="157" spans="3:10" x14ac:dyDescent="0.25">
      <c r="C157" s="11" t="s">
        <v>49</v>
      </c>
      <c r="D157" s="9">
        <v>-32.980000000000238</v>
      </c>
      <c r="E157" s="9">
        <v>24.95694582339215</v>
      </c>
      <c r="F157" s="9">
        <v>-1.3214758021026787</v>
      </c>
      <c r="G157" s="9">
        <v>0.1882775594704349</v>
      </c>
      <c r="H157" s="9">
        <v>-82.277143315378552</v>
      </c>
      <c r="I157" s="9">
        <v>16.317143315378075</v>
      </c>
      <c r="J157" s="9">
        <v>1724.2798433104763</v>
      </c>
    </row>
    <row r="158" spans="3:10" x14ac:dyDescent="0.25">
      <c r="C158" s="11" t="s">
        <v>50</v>
      </c>
      <c r="D158" s="9">
        <v>-60.517500000000268</v>
      </c>
      <c r="E158" s="9">
        <v>24.956945823392164</v>
      </c>
      <c r="F158" s="9">
        <v>-2.4248760416539898</v>
      </c>
      <c r="G158" s="9">
        <v>1.6455813376450211E-2</v>
      </c>
      <c r="H158" s="9">
        <v>-109.81464331537862</v>
      </c>
      <c r="I158" s="9">
        <v>-11.220356684621926</v>
      </c>
      <c r="J158" s="9">
        <v>127.57114671404997</v>
      </c>
    </row>
    <row r="159" spans="3:10" x14ac:dyDescent="0.25">
      <c r="C159" s="11" t="s">
        <v>51</v>
      </c>
      <c r="D159" s="9">
        <v>-61.397500000000228</v>
      </c>
      <c r="E159" s="9">
        <v>24.95694582339215</v>
      </c>
      <c r="F159" s="9">
        <v>-2.4601367665130058</v>
      </c>
      <c r="G159" s="9">
        <v>1.4979482729937902E-2</v>
      </c>
      <c r="H159" s="9">
        <v>-110.69464331537854</v>
      </c>
      <c r="I159" s="9">
        <v>-12.100356684621914</v>
      </c>
      <c r="J159" s="9">
        <v>245.01686281523143</v>
      </c>
    </row>
    <row r="160" spans="3:10" x14ac:dyDescent="0.25">
      <c r="C160" s="11" t="s">
        <v>52</v>
      </c>
      <c r="D160" s="9">
        <v>-51.422500000000227</v>
      </c>
      <c r="E160" s="9">
        <v>24.95694582339215</v>
      </c>
      <c r="F160" s="9">
        <v>-2.0604484364349545</v>
      </c>
      <c r="G160" s="9">
        <v>4.1016513148369203E-2</v>
      </c>
      <c r="H160" s="9">
        <v>-100.71964331537853</v>
      </c>
      <c r="I160" s="9">
        <v>-2.125356684621913</v>
      </c>
      <c r="J160" s="9">
        <v>8.5209322398295626</v>
      </c>
    </row>
    <row r="161" spans="2:10" x14ac:dyDescent="0.25">
      <c r="C161" s="11" t="s">
        <v>53</v>
      </c>
      <c r="D161" s="9">
        <v>-63.99250000000017</v>
      </c>
      <c r="E161" s="9">
        <v>24.956945823392132</v>
      </c>
      <c r="F161" s="9">
        <v>-2.564115835841581</v>
      </c>
      <c r="G161" s="9">
        <v>1.1288153098257748E-2</v>
      </c>
      <c r="H161" s="9">
        <v>-113.28964331537844</v>
      </c>
      <c r="I161" s="9">
        <v>-14.695356684621892</v>
      </c>
      <c r="J161" s="9">
        <v>686.5788942307845</v>
      </c>
    </row>
    <row r="162" spans="2:10" x14ac:dyDescent="0.25">
      <c r="C162" s="11" t="s">
        <v>54</v>
      </c>
      <c r="D162" s="9">
        <v>-54.100000000000215</v>
      </c>
      <c r="E162" s="9">
        <v>24.956945823392147</v>
      </c>
      <c r="F162" s="9">
        <v>-2.1677331987190627</v>
      </c>
      <c r="G162" s="9">
        <v>3.1695237155742385E-2</v>
      </c>
      <c r="H162" s="9">
        <v>-103.39714331537851</v>
      </c>
      <c r="I162" s="9">
        <v>-4.8028566846219078</v>
      </c>
      <c r="J162" s="9">
        <v>246.68287999986205</v>
      </c>
    </row>
    <row r="163" spans="2:10" x14ac:dyDescent="0.25">
      <c r="C163" s="11" t="s">
        <v>55</v>
      </c>
      <c r="D163" s="9">
        <v>-54.45500000000019</v>
      </c>
      <c r="E163" s="9">
        <v>24.956945823392136</v>
      </c>
      <c r="F163" s="9">
        <v>-2.1819576956792339</v>
      </c>
      <c r="G163" s="9">
        <v>3.0608874080206318E-2</v>
      </c>
      <c r="H163" s="9">
        <v>-103.75214331537848</v>
      </c>
      <c r="I163" s="9">
        <v>-5.1578566846219047</v>
      </c>
      <c r="J163" s="9">
        <v>2372.2776199998334</v>
      </c>
    </row>
    <row r="166" spans="2:10" ht="18.75" x14ac:dyDescent="0.3">
      <c r="B166" s="16" t="s">
        <v>153</v>
      </c>
    </row>
    <row r="168" spans="2:10" ht="51.75" x14ac:dyDescent="0.25">
      <c r="C168" s="18" t="s">
        <v>154</v>
      </c>
      <c r="D168" s="12" t="s">
        <v>155</v>
      </c>
      <c r="E168" s="18" t="s">
        <v>156</v>
      </c>
    </row>
    <row r="169" spans="2:10" x14ac:dyDescent="0.25">
      <c r="C169" s="9">
        <v>77731.573275000046</v>
      </c>
      <c r="D169" s="9">
        <v>19.285263887996589</v>
      </c>
      <c r="E169" s="9">
        <v>9.1792602227381354E-15</v>
      </c>
    </row>
    <row r="172" spans="2:10" ht="18.75" x14ac:dyDescent="0.3">
      <c r="B172" s="16" t="s">
        <v>157</v>
      </c>
    </row>
    <row r="174" spans="2:10" ht="51.75" x14ac:dyDescent="0.25">
      <c r="C174" s="18" t="s">
        <v>154</v>
      </c>
      <c r="D174" s="12" t="s">
        <v>155</v>
      </c>
      <c r="E174" s="18" t="s">
        <v>156</v>
      </c>
    </row>
    <row r="175" spans="2:10" x14ac:dyDescent="0.25">
      <c r="C175" s="9">
        <v>141265.79875625012</v>
      </c>
      <c r="D175" s="9">
        <v>52.121492458310641</v>
      </c>
      <c r="E175" s="9">
        <v>0.49504807692308717</v>
      </c>
    </row>
  </sheetData>
  <mergeCells count="64">
    <mergeCell ref="B3:I3"/>
    <mergeCell ref="L3:O3"/>
    <mergeCell ref="B4:C4"/>
    <mergeCell ref="D4:E4"/>
    <mergeCell ref="F4:G4"/>
    <mergeCell ref="H4:I4"/>
    <mergeCell ref="H5:I5"/>
    <mergeCell ref="C41:G41"/>
    <mergeCell ref="G34:J34"/>
    <mergeCell ref="G35:J35"/>
    <mergeCell ref="G36:J36"/>
    <mergeCell ref="G37:J37"/>
    <mergeCell ref="G38:J38"/>
    <mergeCell ref="C40:G40"/>
    <mergeCell ref="C37:F37"/>
    <mergeCell ref="C38:F38"/>
    <mergeCell ref="G26:J26"/>
    <mergeCell ref="G27:J27"/>
    <mergeCell ref="G28:J28"/>
    <mergeCell ref="C51:D51"/>
    <mergeCell ref="E51:F51"/>
    <mergeCell ref="B5:C5"/>
    <mergeCell ref="D5:E5"/>
    <mergeCell ref="F5:G5"/>
    <mergeCell ref="G33:J33"/>
    <mergeCell ref="C42:G42"/>
    <mergeCell ref="C43:G43"/>
    <mergeCell ref="C44:G44"/>
    <mergeCell ref="C49:E49"/>
    <mergeCell ref="C36:F36"/>
    <mergeCell ref="C25:J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G29:J29"/>
    <mergeCell ref="G30:J30"/>
    <mergeCell ref="G31:J31"/>
    <mergeCell ref="G32:J32"/>
    <mergeCell ref="C20:BD20"/>
    <mergeCell ref="C21:D21"/>
    <mergeCell ref="C22:D22"/>
    <mergeCell ref="C23:D23"/>
    <mergeCell ref="E21:BD21"/>
    <mergeCell ref="E23:BD23"/>
    <mergeCell ref="C18:F18"/>
    <mergeCell ref="G13:K13"/>
    <mergeCell ref="G14:K14"/>
    <mergeCell ref="G15:K15"/>
    <mergeCell ref="G16:K16"/>
    <mergeCell ref="G17:K17"/>
    <mergeCell ref="G18:K18"/>
    <mergeCell ref="C17:F17"/>
    <mergeCell ref="C12:K12"/>
    <mergeCell ref="C13:F13"/>
    <mergeCell ref="C14:F14"/>
    <mergeCell ref="C15:F15"/>
    <mergeCell ref="C16:F16"/>
  </mergeCells>
  <hyperlinks>
    <hyperlink ref="B4" location="'MLR_Output'!$B$10:$B$10" display="Inputs"/>
    <hyperlink ref="D4" location="'MLR_Output'!$B$47:$B$47" display="Predictors"/>
    <hyperlink ref="F4" location="'MLR_Output'!$B$108:$B$108" display="Regress. Model"/>
    <hyperlink ref="H4" location="'MLR_Output'!$B$166:$B$166" display="Train. Score - Summary"/>
    <hyperlink ref="B5" location="'MLR_Output'!$B$172:$B$172" display="Valid. Score - Summary"/>
    <hyperlink ref="D5" location="'MLR_TrainingScore'!$B$10:$B$10" display="Train. Score - Detailed Rep."/>
    <hyperlink ref="F5" location="'MLR_ValidationScore'!$B$10:$B$10" display="Valid. Score - Detailed Rep.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2"/>
  <sheetViews>
    <sheetView workbookViewId="0">
      <selection activeCell="M20" sqref="M20"/>
    </sheetView>
  </sheetViews>
  <sheetFormatPr defaultRowHeight="15" x14ac:dyDescent="0.25"/>
  <cols>
    <col min="1" max="1" width="10.42578125" style="1" bestFit="1" customWidth="1"/>
    <col min="2" max="2" width="13.42578125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40909</v>
      </c>
      <c r="B2" s="1">
        <v>81.38</v>
      </c>
    </row>
    <row r="3" spans="1:2" x14ac:dyDescent="0.25">
      <c r="A3" s="2">
        <v>40916</v>
      </c>
      <c r="B3" s="1">
        <v>58.2</v>
      </c>
    </row>
    <row r="4" spans="1:2" x14ac:dyDescent="0.25">
      <c r="A4" s="2">
        <v>40923</v>
      </c>
      <c r="B4" s="1">
        <v>64.92</v>
      </c>
    </row>
    <row r="5" spans="1:2" x14ac:dyDescent="0.25">
      <c r="A5" s="2">
        <v>40930</v>
      </c>
      <c r="B5" s="1">
        <v>68.45</v>
      </c>
    </row>
    <row r="6" spans="1:2" x14ac:dyDescent="0.25">
      <c r="A6" s="2">
        <v>40937</v>
      </c>
      <c r="B6" s="1">
        <v>76.38</v>
      </c>
    </row>
    <row r="7" spans="1:2" x14ac:dyDescent="0.25">
      <c r="A7" s="2">
        <v>40944</v>
      </c>
      <c r="B7" s="1">
        <v>89.36</v>
      </c>
    </row>
    <row r="8" spans="1:2" x14ac:dyDescent="0.25">
      <c r="A8" s="2">
        <v>40951</v>
      </c>
      <c r="B8" s="1">
        <v>79.13</v>
      </c>
    </row>
    <row r="9" spans="1:2" x14ac:dyDescent="0.25">
      <c r="A9" s="2">
        <v>40958</v>
      </c>
      <c r="B9" s="1">
        <v>97.3</v>
      </c>
    </row>
    <row r="10" spans="1:2" x14ac:dyDescent="0.25">
      <c r="A10" s="2">
        <v>40965</v>
      </c>
      <c r="B10" s="1">
        <v>88.31</v>
      </c>
    </row>
    <row r="11" spans="1:2" x14ac:dyDescent="0.25">
      <c r="A11" s="2">
        <v>40972</v>
      </c>
      <c r="B11" s="1">
        <v>65.900000000000006</v>
      </c>
    </row>
    <row r="12" spans="1:2" x14ac:dyDescent="0.25">
      <c r="A12" s="2">
        <v>40979</v>
      </c>
      <c r="B12" s="1">
        <v>86</v>
      </c>
    </row>
    <row r="13" spans="1:2" x14ac:dyDescent="0.25">
      <c r="A13" s="2">
        <v>40986</v>
      </c>
      <c r="B13" s="1">
        <v>192.61</v>
      </c>
    </row>
    <row r="14" spans="1:2" x14ac:dyDescent="0.25">
      <c r="A14" s="2">
        <v>40993</v>
      </c>
      <c r="B14" s="1">
        <v>91.4</v>
      </c>
    </row>
    <row r="15" spans="1:2" x14ac:dyDescent="0.25">
      <c r="A15" s="2">
        <v>41000</v>
      </c>
      <c r="B15" s="1">
        <v>54.17</v>
      </c>
    </row>
    <row r="16" spans="1:2" x14ac:dyDescent="0.25">
      <c r="A16" s="2">
        <v>41007</v>
      </c>
      <c r="B16" s="1">
        <v>54.64</v>
      </c>
    </row>
    <row r="17" spans="1:2" x14ac:dyDescent="0.25">
      <c r="A17" s="2">
        <v>41014</v>
      </c>
      <c r="B17" s="1">
        <v>56.52</v>
      </c>
    </row>
    <row r="18" spans="1:2" x14ac:dyDescent="0.25">
      <c r="A18" s="2">
        <v>41021</v>
      </c>
      <c r="B18" s="1">
        <v>41.48</v>
      </c>
    </row>
    <row r="19" spans="1:2" x14ac:dyDescent="0.25">
      <c r="A19" s="2">
        <v>41028</v>
      </c>
      <c r="B19" s="1">
        <v>45.28</v>
      </c>
    </row>
    <row r="20" spans="1:2" x14ac:dyDescent="0.25">
      <c r="A20" s="2">
        <v>41035</v>
      </c>
      <c r="B20" s="1">
        <v>41.98</v>
      </c>
    </row>
    <row r="21" spans="1:2" x14ac:dyDescent="0.25">
      <c r="A21" s="2">
        <v>41042</v>
      </c>
      <c r="B21" s="1">
        <v>46.78</v>
      </c>
    </row>
    <row r="22" spans="1:2" x14ac:dyDescent="0.25">
      <c r="A22" s="2">
        <v>41049</v>
      </c>
      <c r="B22" s="1">
        <v>54.47</v>
      </c>
    </row>
    <row r="23" spans="1:2" x14ac:dyDescent="0.25">
      <c r="A23" s="2">
        <v>41056</v>
      </c>
      <c r="B23" s="1">
        <v>40.74</v>
      </c>
    </row>
    <row r="24" spans="1:2" x14ac:dyDescent="0.25">
      <c r="A24" s="2">
        <v>41063</v>
      </c>
      <c r="B24" s="1">
        <v>46.44</v>
      </c>
    </row>
    <row r="25" spans="1:2" x14ac:dyDescent="0.25">
      <c r="A25" s="2">
        <v>41070</v>
      </c>
      <c r="B25" s="1">
        <v>43.21</v>
      </c>
    </row>
    <row r="26" spans="1:2" x14ac:dyDescent="0.25">
      <c r="A26" s="2">
        <v>41077</v>
      </c>
      <c r="B26" s="1">
        <v>41.12</v>
      </c>
    </row>
    <row r="27" spans="1:2" x14ac:dyDescent="0.25">
      <c r="A27" s="2">
        <v>41084</v>
      </c>
      <c r="B27" s="1">
        <v>36.909999999999997</v>
      </c>
    </row>
    <row r="28" spans="1:2" x14ac:dyDescent="0.25">
      <c r="A28" s="2">
        <v>41091</v>
      </c>
      <c r="B28" s="1">
        <v>34.76</v>
      </c>
    </row>
    <row r="29" spans="1:2" x14ac:dyDescent="0.25">
      <c r="A29" s="2">
        <v>41098</v>
      </c>
      <c r="B29" s="1">
        <v>33.229999999999997</v>
      </c>
    </row>
    <row r="30" spans="1:2" x14ac:dyDescent="0.25">
      <c r="A30" s="2">
        <v>41105</v>
      </c>
      <c r="B30" s="1">
        <v>30.73</v>
      </c>
    </row>
    <row r="31" spans="1:2" x14ac:dyDescent="0.25">
      <c r="A31" s="2">
        <v>41112</v>
      </c>
      <c r="B31" s="1">
        <v>26.19</v>
      </c>
    </row>
    <row r="32" spans="1:2" x14ac:dyDescent="0.25">
      <c r="A32" s="2">
        <v>41119</v>
      </c>
      <c r="B32" s="1">
        <v>28.75</v>
      </c>
    </row>
    <row r="33" spans="1:2" x14ac:dyDescent="0.25">
      <c r="A33" s="2">
        <v>41126</v>
      </c>
      <c r="B33" s="1">
        <v>27.81</v>
      </c>
    </row>
    <row r="34" spans="1:2" x14ac:dyDescent="0.25">
      <c r="A34" s="2">
        <v>41133</v>
      </c>
      <c r="B34" s="1">
        <v>26.71</v>
      </c>
    </row>
    <row r="35" spans="1:2" x14ac:dyDescent="0.25">
      <c r="A35" s="2">
        <v>41140</v>
      </c>
      <c r="B35" s="1">
        <v>23.77</v>
      </c>
    </row>
    <row r="36" spans="1:2" x14ac:dyDescent="0.25">
      <c r="A36" s="2">
        <v>41147</v>
      </c>
      <c r="B36" s="1">
        <v>31.46</v>
      </c>
    </row>
    <row r="37" spans="1:2" x14ac:dyDescent="0.25">
      <c r="A37" s="2">
        <v>41154</v>
      </c>
      <c r="B37" s="1">
        <v>19.829999999999998</v>
      </c>
    </row>
    <row r="38" spans="1:2" x14ac:dyDescent="0.25">
      <c r="A38" s="2">
        <v>41161</v>
      </c>
      <c r="B38" s="1">
        <v>24.24</v>
      </c>
    </row>
    <row r="39" spans="1:2" x14ac:dyDescent="0.25">
      <c r="A39" s="2">
        <v>41168</v>
      </c>
      <c r="B39" s="1">
        <v>42.13</v>
      </c>
    </row>
    <row r="40" spans="1:2" x14ac:dyDescent="0.25">
      <c r="A40" s="2">
        <v>41175</v>
      </c>
      <c r="B40" s="1">
        <v>48.42</v>
      </c>
    </row>
    <row r="41" spans="1:2" x14ac:dyDescent="0.25">
      <c r="A41" s="2">
        <v>41182</v>
      </c>
      <c r="B41" s="1">
        <v>67.8</v>
      </c>
    </row>
    <row r="42" spans="1:2" x14ac:dyDescent="0.25">
      <c r="A42" s="2">
        <v>41189</v>
      </c>
      <c r="B42" s="1">
        <v>52.93</v>
      </c>
    </row>
    <row r="43" spans="1:2" x14ac:dyDescent="0.25">
      <c r="A43" s="2">
        <v>41196</v>
      </c>
      <c r="B43" s="1">
        <v>52.65</v>
      </c>
    </row>
    <row r="44" spans="1:2" x14ac:dyDescent="0.25">
      <c r="A44" s="2">
        <v>41203</v>
      </c>
      <c r="B44" s="1">
        <v>56.17</v>
      </c>
    </row>
    <row r="45" spans="1:2" x14ac:dyDescent="0.25">
      <c r="A45" s="2">
        <v>41210</v>
      </c>
      <c r="B45" s="1">
        <v>52.83</v>
      </c>
    </row>
    <row r="46" spans="1:2" x14ac:dyDescent="0.25">
      <c r="A46" s="2">
        <v>41217</v>
      </c>
      <c r="B46" s="1">
        <v>86.06</v>
      </c>
    </row>
    <row r="47" spans="1:2" x14ac:dyDescent="0.25">
      <c r="A47" s="2">
        <v>41224</v>
      </c>
      <c r="B47" s="1">
        <v>181.94</v>
      </c>
    </row>
    <row r="48" spans="1:2" x14ac:dyDescent="0.25">
      <c r="A48" s="2">
        <v>41231</v>
      </c>
      <c r="B48" s="1">
        <v>79.67</v>
      </c>
    </row>
    <row r="49" spans="1:2" x14ac:dyDescent="0.25">
      <c r="A49" s="2">
        <v>41238</v>
      </c>
      <c r="B49" s="1">
        <v>91.81</v>
      </c>
    </row>
    <row r="50" spans="1:2" x14ac:dyDescent="0.25">
      <c r="A50" s="2">
        <v>41245</v>
      </c>
      <c r="B50" s="1">
        <v>89.93</v>
      </c>
    </row>
    <row r="51" spans="1:2" x14ac:dyDescent="0.25">
      <c r="A51" s="2">
        <v>41252</v>
      </c>
      <c r="B51" s="1">
        <v>75.099999999999994</v>
      </c>
    </row>
    <row r="52" spans="1:2" x14ac:dyDescent="0.25">
      <c r="A52" s="2">
        <v>41259</v>
      </c>
      <c r="B52" s="1">
        <v>85.1</v>
      </c>
    </row>
    <row r="53" spans="1:2" x14ac:dyDescent="0.25">
      <c r="A53" s="2">
        <v>41266</v>
      </c>
      <c r="B53" s="1">
        <v>107.51</v>
      </c>
    </row>
    <row r="54" spans="1:2" x14ac:dyDescent="0.25">
      <c r="A54" s="2">
        <v>41273</v>
      </c>
      <c r="B54" s="1">
        <v>135.24</v>
      </c>
    </row>
    <row r="55" spans="1:2" x14ac:dyDescent="0.25">
      <c r="A55" s="2">
        <v>41280</v>
      </c>
      <c r="B55" s="1">
        <v>102.11</v>
      </c>
    </row>
    <row r="56" spans="1:2" x14ac:dyDescent="0.25">
      <c r="A56" s="2">
        <v>41287</v>
      </c>
      <c r="B56" s="1">
        <v>91.87</v>
      </c>
    </row>
    <row r="57" spans="1:2" x14ac:dyDescent="0.25">
      <c r="A57" s="2">
        <v>41294</v>
      </c>
      <c r="B57" s="1">
        <v>88.65</v>
      </c>
    </row>
    <row r="58" spans="1:2" x14ac:dyDescent="0.25">
      <c r="A58" s="2">
        <v>41301</v>
      </c>
      <c r="B58" s="1">
        <v>88.84</v>
      </c>
    </row>
    <row r="59" spans="1:2" x14ac:dyDescent="0.25">
      <c r="A59" s="2">
        <v>41308</v>
      </c>
      <c r="B59" s="1">
        <v>67.22</v>
      </c>
    </row>
    <row r="60" spans="1:2" x14ac:dyDescent="0.25">
      <c r="A60" s="2">
        <v>41315</v>
      </c>
      <c r="B60" s="1">
        <v>83.95</v>
      </c>
    </row>
    <row r="61" spans="1:2" x14ac:dyDescent="0.25">
      <c r="A61" s="2">
        <v>41322</v>
      </c>
      <c r="B61" s="1">
        <v>70.67</v>
      </c>
    </row>
    <row r="62" spans="1:2" x14ac:dyDescent="0.25">
      <c r="A62" s="2">
        <v>41329</v>
      </c>
      <c r="B62" s="1">
        <v>65.78</v>
      </c>
    </row>
    <row r="63" spans="1:2" x14ac:dyDescent="0.25">
      <c r="A63" s="2">
        <v>41336</v>
      </c>
      <c r="B63" s="1">
        <v>83.22</v>
      </c>
    </row>
    <row r="64" spans="1:2" x14ac:dyDescent="0.25">
      <c r="A64" s="2">
        <v>41343</v>
      </c>
      <c r="B64" s="1">
        <v>59.23</v>
      </c>
    </row>
    <row r="65" spans="1:2" x14ac:dyDescent="0.25">
      <c r="A65" s="2">
        <v>41350</v>
      </c>
      <c r="B65" s="1">
        <v>50.05</v>
      </c>
    </row>
    <row r="66" spans="1:2" x14ac:dyDescent="0.25">
      <c r="A66" s="2">
        <v>41357</v>
      </c>
      <c r="B66" s="1">
        <v>45.7</v>
      </c>
    </row>
    <row r="67" spans="1:2" x14ac:dyDescent="0.25">
      <c r="A67" s="2">
        <v>41364</v>
      </c>
      <c r="B67" s="1">
        <v>40.57</v>
      </c>
    </row>
    <row r="68" spans="1:2" x14ac:dyDescent="0.25">
      <c r="A68" s="2">
        <v>41371</v>
      </c>
      <c r="B68" s="1">
        <v>83.85</v>
      </c>
    </row>
    <row r="69" spans="1:2" x14ac:dyDescent="0.25">
      <c r="A69" s="2">
        <v>41378</v>
      </c>
      <c r="B69" s="1">
        <v>36.450000000000003</v>
      </c>
    </row>
    <row r="70" spans="1:2" x14ac:dyDescent="0.25">
      <c r="A70" s="2">
        <v>41385</v>
      </c>
      <c r="B70" s="1">
        <v>45.92</v>
      </c>
    </row>
    <row r="71" spans="1:2" x14ac:dyDescent="0.25">
      <c r="A71" s="2">
        <v>41392</v>
      </c>
      <c r="B71" s="1">
        <v>39.74</v>
      </c>
    </row>
    <row r="72" spans="1:2" x14ac:dyDescent="0.25">
      <c r="A72" s="2">
        <v>41399</v>
      </c>
      <c r="B72" s="1">
        <v>47.36</v>
      </c>
    </row>
    <row r="73" spans="1:2" x14ac:dyDescent="0.25">
      <c r="A73" s="2">
        <v>41406</v>
      </c>
      <c r="B73" s="1">
        <v>59.53</v>
      </c>
    </row>
    <row r="74" spans="1:2" x14ac:dyDescent="0.25">
      <c r="A74" s="2">
        <v>41413</v>
      </c>
      <c r="B74" s="1">
        <v>36.090000000000003</v>
      </c>
    </row>
    <row r="75" spans="1:2" x14ac:dyDescent="0.25">
      <c r="A75" s="2">
        <v>41420</v>
      </c>
      <c r="B75" s="1">
        <v>52.43</v>
      </c>
    </row>
    <row r="76" spans="1:2" x14ac:dyDescent="0.25">
      <c r="A76" s="2">
        <v>41427</v>
      </c>
      <c r="B76" s="1">
        <v>27.77</v>
      </c>
    </row>
    <row r="77" spans="1:2" x14ac:dyDescent="0.25">
      <c r="A77" s="2">
        <v>41434</v>
      </c>
      <c r="B77" s="1">
        <v>58.99</v>
      </c>
    </row>
    <row r="78" spans="1:2" x14ac:dyDescent="0.25">
      <c r="A78" s="2">
        <v>41441</v>
      </c>
      <c r="B78" s="1">
        <v>27.67</v>
      </c>
    </row>
    <row r="79" spans="1:2" x14ac:dyDescent="0.25">
      <c r="A79" s="2">
        <v>41448</v>
      </c>
      <c r="B79" s="1">
        <v>22.84</v>
      </c>
    </row>
    <row r="80" spans="1:2" x14ac:dyDescent="0.25">
      <c r="A80" s="2">
        <v>41455</v>
      </c>
      <c r="B80" s="1">
        <v>29.85</v>
      </c>
    </row>
    <row r="81" spans="1:2" x14ac:dyDescent="0.25">
      <c r="A81" s="2">
        <v>41462</v>
      </c>
      <c r="B81" s="1">
        <v>35.53</v>
      </c>
    </row>
    <row r="82" spans="1:2" x14ac:dyDescent="0.25">
      <c r="A82" s="2">
        <v>41469</v>
      </c>
      <c r="B82" s="1">
        <v>35.61</v>
      </c>
    </row>
    <row r="83" spans="1:2" x14ac:dyDescent="0.25">
      <c r="A83" s="2">
        <v>41476</v>
      </c>
      <c r="B83" s="1">
        <v>30.6</v>
      </c>
    </row>
    <row r="84" spans="1:2" x14ac:dyDescent="0.25">
      <c r="A84" s="2">
        <v>41483</v>
      </c>
      <c r="B84" s="1">
        <v>32.04</v>
      </c>
    </row>
    <row r="85" spans="1:2" x14ac:dyDescent="0.25">
      <c r="A85" s="2">
        <v>41490</v>
      </c>
      <c r="B85" s="1">
        <v>33.380000000000003</v>
      </c>
    </row>
    <row r="86" spans="1:2" x14ac:dyDescent="0.25">
      <c r="A86" s="2">
        <v>41497</v>
      </c>
      <c r="B86" s="1">
        <v>37.479999999999997</v>
      </c>
    </row>
    <row r="87" spans="1:2" x14ac:dyDescent="0.25">
      <c r="A87" s="2">
        <v>41504</v>
      </c>
      <c r="B87" s="1">
        <v>43.34</v>
      </c>
    </row>
    <row r="88" spans="1:2" x14ac:dyDescent="0.25">
      <c r="A88" s="2">
        <v>41511</v>
      </c>
      <c r="B88" s="1">
        <v>35.869999999999997</v>
      </c>
    </row>
    <row r="89" spans="1:2" x14ac:dyDescent="0.25">
      <c r="A89" s="2">
        <v>41518</v>
      </c>
      <c r="B89" s="1">
        <v>29.49</v>
      </c>
    </row>
    <row r="90" spans="1:2" x14ac:dyDescent="0.25">
      <c r="A90" s="2">
        <v>41525</v>
      </c>
      <c r="B90" s="1">
        <v>33.93</v>
      </c>
    </row>
    <row r="91" spans="1:2" x14ac:dyDescent="0.25">
      <c r="A91" s="2">
        <v>41532</v>
      </c>
      <c r="B91" s="1">
        <v>25.55</v>
      </c>
    </row>
    <row r="92" spans="1:2" x14ac:dyDescent="0.25">
      <c r="A92" s="2">
        <v>41539</v>
      </c>
      <c r="B92" s="1">
        <v>19.739999999999998</v>
      </c>
    </row>
    <row r="93" spans="1:2" x14ac:dyDescent="0.25">
      <c r="A93" s="2">
        <v>41546</v>
      </c>
      <c r="B93" s="1">
        <v>32.08</v>
      </c>
    </row>
    <row r="94" spans="1:2" x14ac:dyDescent="0.25">
      <c r="A94" s="2">
        <v>41553</v>
      </c>
      <c r="B94" s="1">
        <v>36.19</v>
      </c>
    </row>
    <row r="95" spans="1:2" x14ac:dyDescent="0.25">
      <c r="A95" s="2">
        <v>41560</v>
      </c>
      <c r="B95" s="1">
        <v>46.27</v>
      </c>
    </row>
    <row r="96" spans="1:2" x14ac:dyDescent="0.25">
      <c r="A96" s="2">
        <v>41567</v>
      </c>
      <c r="B96" s="1">
        <v>44.73</v>
      </c>
    </row>
    <row r="97" spans="1:2" x14ac:dyDescent="0.25">
      <c r="A97" s="2">
        <v>41574</v>
      </c>
      <c r="B97" s="1">
        <v>53.48</v>
      </c>
    </row>
    <row r="98" spans="1:2" x14ac:dyDescent="0.25">
      <c r="A98" s="2">
        <v>41581</v>
      </c>
      <c r="B98" s="1">
        <v>65.099999999999994</v>
      </c>
    </row>
    <row r="99" spans="1:2" x14ac:dyDescent="0.25">
      <c r="A99" s="2">
        <v>41588</v>
      </c>
      <c r="B99" s="1">
        <v>55.86</v>
      </c>
    </row>
    <row r="100" spans="1:2" x14ac:dyDescent="0.25">
      <c r="A100" s="2">
        <v>41595</v>
      </c>
      <c r="B100" s="1">
        <v>52.48</v>
      </c>
    </row>
    <row r="101" spans="1:2" x14ac:dyDescent="0.25">
      <c r="A101" s="2">
        <v>41602</v>
      </c>
      <c r="B101" s="1">
        <v>51.35</v>
      </c>
    </row>
    <row r="102" spans="1:2" x14ac:dyDescent="0.25">
      <c r="A102" s="2">
        <v>41609</v>
      </c>
      <c r="B102" s="1">
        <v>43.48</v>
      </c>
    </row>
    <row r="103" spans="1:2" x14ac:dyDescent="0.25">
      <c r="A103" s="2">
        <v>41616</v>
      </c>
      <c r="B103" s="1">
        <v>57.97</v>
      </c>
    </row>
    <row r="104" spans="1:2" x14ac:dyDescent="0.25">
      <c r="A104" s="2">
        <v>41623</v>
      </c>
      <c r="B104" s="1">
        <v>63.82</v>
      </c>
    </row>
    <row r="105" spans="1:2" x14ac:dyDescent="0.25">
      <c r="A105" s="2">
        <v>41630</v>
      </c>
      <c r="B105" s="1">
        <v>58.56</v>
      </c>
    </row>
    <row r="106" spans="1:2" x14ac:dyDescent="0.25">
      <c r="A106" s="2">
        <v>41637</v>
      </c>
      <c r="B106" s="1">
        <v>54.84</v>
      </c>
    </row>
    <row r="107" spans="1:2" x14ac:dyDescent="0.25">
      <c r="A107" s="2">
        <v>41644</v>
      </c>
      <c r="B107" s="1">
        <v>55.09</v>
      </c>
    </row>
    <row r="108" spans="1:2" x14ac:dyDescent="0.25">
      <c r="A108" s="2">
        <v>41651</v>
      </c>
      <c r="B108" s="1">
        <v>50.19</v>
      </c>
    </row>
    <row r="109" spans="1:2" x14ac:dyDescent="0.25">
      <c r="A109" s="2">
        <v>41658</v>
      </c>
      <c r="B109" s="1">
        <v>52.94</v>
      </c>
    </row>
    <row r="110" spans="1:2" x14ac:dyDescent="0.25">
      <c r="A110" s="2">
        <v>41665</v>
      </c>
      <c r="B110" s="1">
        <v>53.52</v>
      </c>
    </row>
    <row r="111" spans="1:2" x14ac:dyDescent="0.25">
      <c r="A111" s="2">
        <v>41672</v>
      </c>
      <c r="B111" s="1">
        <v>63.32</v>
      </c>
    </row>
    <row r="112" spans="1:2" x14ac:dyDescent="0.25">
      <c r="A112" s="2">
        <v>41679</v>
      </c>
      <c r="B112" s="1">
        <v>52.14</v>
      </c>
    </row>
    <row r="113" spans="1:2" x14ac:dyDescent="0.25">
      <c r="A113" s="2">
        <v>41686</v>
      </c>
      <c r="B113" s="1">
        <v>99.75</v>
      </c>
    </row>
    <row r="114" spans="1:2" x14ac:dyDescent="0.25">
      <c r="A114" s="2">
        <v>41693</v>
      </c>
      <c r="B114" s="1">
        <v>87.35</v>
      </c>
    </row>
    <row r="115" spans="1:2" x14ac:dyDescent="0.25">
      <c r="A115" s="2">
        <v>41700</v>
      </c>
      <c r="B115" s="1">
        <v>83.47</v>
      </c>
    </row>
    <row r="116" spans="1:2" x14ac:dyDescent="0.25">
      <c r="A116" s="2">
        <v>41707</v>
      </c>
      <c r="B116" s="1">
        <v>86.94</v>
      </c>
    </row>
    <row r="117" spans="1:2" x14ac:dyDescent="0.25">
      <c r="A117" s="2">
        <v>41714</v>
      </c>
      <c r="B117" s="1">
        <v>89.62</v>
      </c>
    </row>
    <row r="118" spans="1:2" x14ac:dyDescent="0.25">
      <c r="A118" s="2">
        <v>41721</v>
      </c>
      <c r="B118" s="1">
        <v>69.040000000000006</v>
      </c>
    </row>
    <row r="119" spans="1:2" x14ac:dyDescent="0.25">
      <c r="A119" s="2">
        <v>41728</v>
      </c>
      <c r="B119" s="1">
        <v>86.41</v>
      </c>
    </row>
    <row r="120" spans="1:2" x14ac:dyDescent="0.25">
      <c r="A120" s="2">
        <v>41735</v>
      </c>
      <c r="B120" s="1">
        <v>102.31</v>
      </c>
    </row>
    <row r="121" spans="1:2" x14ac:dyDescent="0.25">
      <c r="A121" s="2">
        <v>41742</v>
      </c>
      <c r="B121" s="1">
        <v>68.47</v>
      </c>
    </row>
    <row r="122" spans="1:2" x14ac:dyDescent="0.25">
      <c r="A122" s="2">
        <v>41749</v>
      </c>
      <c r="B122" s="1">
        <v>84.04</v>
      </c>
    </row>
    <row r="123" spans="1:2" x14ac:dyDescent="0.25">
      <c r="A123" s="2">
        <v>41756</v>
      </c>
      <c r="B123" s="1">
        <v>64.58</v>
      </c>
    </row>
    <row r="124" spans="1:2" x14ac:dyDescent="0.25">
      <c r="A124" s="2">
        <v>41763</v>
      </c>
      <c r="B124" s="1">
        <v>45.63</v>
      </c>
    </row>
    <row r="125" spans="1:2" x14ac:dyDescent="0.25">
      <c r="A125" s="2">
        <v>41770</v>
      </c>
      <c r="B125" s="1">
        <v>59.38</v>
      </c>
    </row>
    <row r="126" spans="1:2" x14ac:dyDescent="0.25">
      <c r="A126" s="2">
        <v>41777</v>
      </c>
      <c r="B126" s="1">
        <v>61.05</v>
      </c>
    </row>
    <row r="127" spans="1:2" x14ac:dyDescent="0.25">
      <c r="A127" s="2">
        <v>41784</v>
      </c>
      <c r="B127" s="1">
        <v>60.38</v>
      </c>
    </row>
    <row r="128" spans="1:2" x14ac:dyDescent="0.25">
      <c r="A128" s="2">
        <v>41791</v>
      </c>
      <c r="B128" s="1">
        <v>60.29</v>
      </c>
    </row>
    <row r="129" spans="1:2" x14ac:dyDescent="0.25">
      <c r="A129" s="2">
        <v>41798</v>
      </c>
      <c r="B129" s="1">
        <v>59.86</v>
      </c>
    </row>
    <row r="130" spans="1:2" x14ac:dyDescent="0.25">
      <c r="A130" s="2">
        <v>41805</v>
      </c>
      <c r="B130" s="1">
        <v>60.94</v>
      </c>
    </row>
    <row r="131" spans="1:2" x14ac:dyDescent="0.25">
      <c r="A131" s="2">
        <v>41812</v>
      </c>
      <c r="B131" s="1">
        <v>60.31</v>
      </c>
    </row>
    <row r="132" spans="1:2" x14ac:dyDescent="0.25">
      <c r="A132" s="2">
        <v>41819</v>
      </c>
      <c r="B132" s="1">
        <v>59.62</v>
      </c>
    </row>
    <row r="133" spans="1:2" x14ac:dyDescent="0.25">
      <c r="A133" s="2">
        <v>41826</v>
      </c>
      <c r="B133" s="1">
        <v>38.75</v>
      </c>
    </row>
    <row r="134" spans="1:2" x14ac:dyDescent="0.25">
      <c r="A134" s="2">
        <v>41833</v>
      </c>
      <c r="B134" s="1">
        <v>19.05</v>
      </c>
    </row>
    <row r="135" spans="1:2" x14ac:dyDescent="0.25">
      <c r="A135" s="2">
        <v>41840</v>
      </c>
      <c r="B135" s="1">
        <v>37.590000000000003</v>
      </c>
    </row>
    <row r="136" spans="1:2" x14ac:dyDescent="0.25">
      <c r="A136" s="2">
        <v>41847</v>
      </c>
      <c r="B136" s="1">
        <v>37.56</v>
      </c>
    </row>
    <row r="137" spans="1:2" x14ac:dyDescent="0.25">
      <c r="A137" s="2">
        <v>41854</v>
      </c>
      <c r="B137" s="1">
        <v>46.1</v>
      </c>
    </row>
    <row r="138" spans="1:2" x14ac:dyDescent="0.25">
      <c r="A138" s="2">
        <v>41861</v>
      </c>
      <c r="B138" s="1">
        <v>50.51</v>
      </c>
    </row>
    <row r="139" spans="1:2" x14ac:dyDescent="0.25">
      <c r="A139" s="2">
        <v>41868</v>
      </c>
      <c r="B139" s="1">
        <v>41.83</v>
      </c>
    </row>
    <row r="140" spans="1:2" x14ac:dyDescent="0.25">
      <c r="A140" s="2">
        <v>41875</v>
      </c>
      <c r="B140" s="1">
        <v>39.799999999999997</v>
      </c>
    </row>
    <row r="141" spans="1:2" x14ac:dyDescent="0.25">
      <c r="A141" s="2">
        <v>41882</v>
      </c>
      <c r="B141" s="1">
        <v>43.14</v>
      </c>
    </row>
    <row r="142" spans="1:2" x14ac:dyDescent="0.25">
      <c r="A142" s="2">
        <v>41889</v>
      </c>
      <c r="B142" s="1">
        <v>41.78</v>
      </c>
    </row>
    <row r="143" spans="1:2" x14ac:dyDescent="0.25">
      <c r="A143" s="2">
        <v>41896</v>
      </c>
      <c r="B143" s="1">
        <v>51.52</v>
      </c>
    </row>
    <row r="144" spans="1:2" x14ac:dyDescent="0.25">
      <c r="A144" s="2">
        <v>41903</v>
      </c>
      <c r="B144" s="1">
        <v>76.92</v>
      </c>
    </row>
    <row r="145" spans="1:2" x14ac:dyDescent="0.25">
      <c r="A145" s="2">
        <v>41910</v>
      </c>
      <c r="B145" s="1">
        <v>95.23</v>
      </c>
    </row>
    <row r="146" spans="1:2" x14ac:dyDescent="0.25">
      <c r="A146" s="2">
        <v>41917</v>
      </c>
      <c r="B146" s="1">
        <v>104.54</v>
      </c>
    </row>
    <row r="147" spans="1:2" x14ac:dyDescent="0.25">
      <c r="A147" s="2">
        <v>41924</v>
      </c>
      <c r="B147" s="1">
        <v>63.97</v>
      </c>
    </row>
    <row r="148" spans="1:2" x14ac:dyDescent="0.25">
      <c r="A148" s="2">
        <v>41931</v>
      </c>
      <c r="B148" s="1">
        <v>90.31</v>
      </c>
    </row>
    <row r="149" spans="1:2" x14ac:dyDescent="0.25">
      <c r="A149" s="2">
        <v>41938</v>
      </c>
      <c r="B149" s="1">
        <v>68.930000000000007</v>
      </c>
    </row>
    <row r="150" spans="1:2" x14ac:dyDescent="0.25">
      <c r="A150" s="2">
        <v>41945</v>
      </c>
      <c r="B150" s="1">
        <v>97.01</v>
      </c>
    </row>
    <row r="151" spans="1:2" x14ac:dyDescent="0.25">
      <c r="A151" s="2">
        <v>41952</v>
      </c>
      <c r="B151" s="1">
        <v>112.34</v>
      </c>
    </row>
    <row r="152" spans="1:2" x14ac:dyDescent="0.25">
      <c r="A152" s="2">
        <v>41959</v>
      </c>
      <c r="B152" s="1">
        <v>110.52</v>
      </c>
    </row>
    <row r="153" spans="1:2" x14ac:dyDescent="0.25">
      <c r="A153" s="2">
        <v>41966</v>
      </c>
      <c r="B153" s="1">
        <v>89.9</v>
      </c>
    </row>
    <row r="154" spans="1:2" x14ac:dyDescent="0.25">
      <c r="A154" s="2">
        <v>41973</v>
      </c>
      <c r="B154" s="1">
        <v>79.89</v>
      </c>
    </row>
    <row r="155" spans="1:2" x14ac:dyDescent="0.25">
      <c r="A155" s="2">
        <v>41980</v>
      </c>
      <c r="B155" s="1">
        <v>99.88</v>
      </c>
    </row>
    <row r="156" spans="1:2" x14ac:dyDescent="0.25">
      <c r="A156" s="2">
        <v>41987</v>
      </c>
      <c r="B156" s="1">
        <v>66.75</v>
      </c>
    </row>
    <row r="157" spans="1:2" x14ac:dyDescent="0.25">
      <c r="A157" s="2">
        <v>41994</v>
      </c>
      <c r="B157" s="1">
        <v>88.54</v>
      </c>
    </row>
    <row r="158" spans="1:2" x14ac:dyDescent="0.25">
      <c r="A158" s="2">
        <v>42001</v>
      </c>
      <c r="B158" s="1">
        <v>77.849999999999994</v>
      </c>
    </row>
    <row r="159" spans="1:2" x14ac:dyDescent="0.25">
      <c r="A159" s="2">
        <v>42008</v>
      </c>
      <c r="B159" s="1">
        <v>67.260000000000005</v>
      </c>
    </row>
    <row r="160" spans="1:2" x14ac:dyDescent="0.25">
      <c r="A160" s="2">
        <v>42015</v>
      </c>
      <c r="B160" s="1">
        <v>72.38</v>
      </c>
    </row>
    <row r="161" spans="1:2" x14ac:dyDescent="0.25">
      <c r="A161" s="2">
        <v>42022</v>
      </c>
      <c r="B161" s="1">
        <v>68.709999999999994</v>
      </c>
    </row>
    <row r="162" spans="1:2" x14ac:dyDescent="0.25">
      <c r="A162" s="2">
        <v>42029</v>
      </c>
      <c r="B162" s="1">
        <v>57.62</v>
      </c>
    </row>
    <row r="163" spans="1:2" x14ac:dyDescent="0.25">
      <c r="A163" s="2">
        <v>42036</v>
      </c>
      <c r="B163" s="1">
        <v>67.459999999999994</v>
      </c>
    </row>
    <row r="164" spans="1:2" x14ac:dyDescent="0.25">
      <c r="A164" s="2">
        <v>42043</v>
      </c>
      <c r="B164" s="1">
        <v>59.2</v>
      </c>
    </row>
    <row r="165" spans="1:2" x14ac:dyDescent="0.25">
      <c r="A165" s="2">
        <v>42050</v>
      </c>
      <c r="B165" s="1">
        <v>54.3</v>
      </c>
    </row>
    <row r="166" spans="1:2" x14ac:dyDescent="0.25">
      <c r="A166" s="2">
        <v>42057</v>
      </c>
      <c r="B166" s="1">
        <v>59.72</v>
      </c>
    </row>
    <row r="167" spans="1:2" x14ac:dyDescent="0.25">
      <c r="A167" s="2">
        <v>42064</v>
      </c>
      <c r="B167" s="1">
        <v>171.7</v>
      </c>
    </row>
    <row r="168" spans="1:2" x14ac:dyDescent="0.25">
      <c r="A168" s="2">
        <v>42071</v>
      </c>
      <c r="B168" s="1">
        <v>73.5</v>
      </c>
    </row>
    <row r="169" spans="1:2" x14ac:dyDescent="0.25">
      <c r="A169" s="2">
        <v>42078</v>
      </c>
      <c r="B169" s="1">
        <v>74.3</v>
      </c>
    </row>
    <row r="170" spans="1:2" x14ac:dyDescent="0.25">
      <c r="A170" s="2">
        <v>42085</v>
      </c>
      <c r="B170" s="1">
        <v>67.739999999999995</v>
      </c>
    </row>
    <row r="171" spans="1:2" x14ac:dyDescent="0.25">
      <c r="A171" s="2">
        <v>42092</v>
      </c>
      <c r="B171" s="1">
        <v>51.72</v>
      </c>
    </row>
    <row r="172" spans="1:2" x14ac:dyDescent="0.25">
      <c r="A172" s="2">
        <v>42099</v>
      </c>
      <c r="B172" s="1">
        <v>63.25</v>
      </c>
    </row>
    <row r="173" spans="1:2" x14ac:dyDescent="0.25">
      <c r="A173" s="2">
        <v>42106</v>
      </c>
      <c r="B173" s="1">
        <v>48.67</v>
      </c>
    </row>
    <row r="174" spans="1:2" x14ac:dyDescent="0.25">
      <c r="A174" s="2">
        <v>42113</v>
      </c>
      <c r="B174" s="1">
        <v>46.99</v>
      </c>
    </row>
    <row r="175" spans="1:2" x14ac:dyDescent="0.25">
      <c r="A175" s="2">
        <v>42120</v>
      </c>
      <c r="B175" s="1">
        <v>44.15</v>
      </c>
    </row>
    <row r="176" spans="1:2" x14ac:dyDescent="0.25">
      <c r="A176" s="2">
        <v>42127</v>
      </c>
      <c r="B176" s="1">
        <v>44.63</v>
      </c>
    </row>
    <row r="177" spans="1:2" x14ac:dyDescent="0.25">
      <c r="A177" s="2">
        <v>42134</v>
      </c>
      <c r="B177" s="1">
        <v>43.37</v>
      </c>
    </row>
    <row r="178" spans="1:2" x14ac:dyDescent="0.25">
      <c r="A178" s="2">
        <v>42141</v>
      </c>
      <c r="B178" s="1">
        <v>50.09</v>
      </c>
    </row>
    <row r="179" spans="1:2" x14ac:dyDescent="0.25">
      <c r="A179" s="2">
        <v>42148</v>
      </c>
      <c r="B179" s="1">
        <v>55.29</v>
      </c>
    </row>
    <row r="180" spans="1:2" x14ac:dyDescent="0.25">
      <c r="A180" s="2">
        <v>42155</v>
      </c>
      <c r="B180" s="1">
        <v>57.52</v>
      </c>
    </row>
    <row r="181" spans="1:2" x14ac:dyDescent="0.25">
      <c r="A181" s="2">
        <v>42162</v>
      </c>
      <c r="B181" s="1">
        <v>41.51</v>
      </c>
    </row>
    <row r="182" spans="1:2" x14ac:dyDescent="0.25">
      <c r="A182" s="2">
        <v>42169</v>
      </c>
      <c r="B182" s="1">
        <v>42.42</v>
      </c>
    </row>
    <row r="183" spans="1:2" x14ac:dyDescent="0.25">
      <c r="A183" s="2">
        <v>42176</v>
      </c>
      <c r="B183" s="1">
        <v>41.52</v>
      </c>
    </row>
    <row r="184" spans="1:2" x14ac:dyDescent="0.25">
      <c r="A184" s="2">
        <v>42183</v>
      </c>
      <c r="B184" s="1">
        <v>43.6</v>
      </c>
    </row>
    <row r="185" spans="1:2" x14ac:dyDescent="0.25">
      <c r="A185" s="2">
        <v>42190</v>
      </c>
      <c r="B185" s="1">
        <v>46.73</v>
      </c>
    </row>
    <row r="186" spans="1:2" x14ac:dyDescent="0.25">
      <c r="A186" s="2">
        <v>42197</v>
      </c>
      <c r="B186" s="1">
        <v>46.01</v>
      </c>
    </row>
    <row r="187" spans="1:2" x14ac:dyDescent="0.25">
      <c r="A187" s="2">
        <v>42204</v>
      </c>
      <c r="B187" s="1">
        <v>38.380000000000003</v>
      </c>
    </row>
    <row r="188" spans="1:2" x14ac:dyDescent="0.25">
      <c r="A188" s="2">
        <v>42211</v>
      </c>
      <c r="B188" s="1">
        <v>38.44</v>
      </c>
    </row>
    <row r="189" spans="1:2" x14ac:dyDescent="0.25">
      <c r="A189" s="2">
        <v>42218</v>
      </c>
      <c r="B189" s="1">
        <v>50.8</v>
      </c>
    </row>
    <row r="190" spans="1:2" x14ac:dyDescent="0.25">
      <c r="A190" s="2">
        <v>42225</v>
      </c>
      <c r="B190" s="1">
        <v>52.17</v>
      </c>
    </row>
    <row r="191" spans="1:2" x14ac:dyDescent="0.25">
      <c r="A191" s="2">
        <v>42232</v>
      </c>
      <c r="B191" s="1">
        <v>48.28</v>
      </c>
    </row>
    <row r="192" spans="1:2" x14ac:dyDescent="0.25">
      <c r="A192" s="2">
        <v>42239</v>
      </c>
      <c r="B192" s="1">
        <v>40.89</v>
      </c>
    </row>
    <row r="193" spans="1:2" x14ac:dyDescent="0.25">
      <c r="A193" s="2">
        <v>42246</v>
      </c>
      <c r="B193" s="1">
        <v>41.98</v>
      </c>
    </row>
    <row r="194" spans="1:2" x14ac:dyDescent="0.25">
      <c r="A194" s="2">
        <v>42253</v>
      </c>
      <c r="B194" s="1">
        <v>48.16</v>
      </c>
    </row>
    <row r="195" spans="1:2" x14ac:dyDescent="0.25">
      <c r="A195" s="2">
        <v>42260</v>
      </c>
      <c r="B195" s="1">
        <v>39.44</v>
      </c>
    </row>
    <row r="196" spans="1:2" x14ac:dyDescent="0.25">
      <c r="A196" s="2">
        <v>42267</v>
      </c>
      <c r="B196" s="1">
        <v>50.18</v>
      </c>
    </row>
    <row r="197" spans="1:2" x14ac:dyDescent="0.25">
      <c r="A197" s="2">
        <v>42274</v>
      </c>
      <c r="B197" s="1">
        <v>83.1</v>
      </c>
    </row>
    <row r="198" spans="1:2" x14ac:dyDescent="0.25">
      <c r="A198" s="2">
        <v>42281</v>
      </c>
      <c r="B198" s="1">
        <v>92.57</v>
      </c>
    </row>
    <row r="199" spans="1:2" x14ac:dyDescent="0.25">
      <c r="A199" s="2">
        <v>42288</v>
      </c>
      <c r="B199" s="1">
        <v>99.71</v>
      </c>
    </row>
    <row r="200" spans="1:2" x14ac:dyDescent="0.25">
      <c r="A200" s="2">
        <v>42295</v>
      </c>
      <c r="B200" s="1">
        <v>108.59</v>
      </c>
    </row>
    <row r="201" spans="1:2" x14ac:dyDescent="0.25">
      <c r="A201" s="2">
        <v>42302</v>
      </c>
      <c r="B201" s="1">
        <v>166.03</v>
      </c>
    </row>
    <row r="202" spans="1:2" x14ac:dyDescent="0.25">
      <c r="A202" s="2">
        <v>42309</v>
      </c>
      <c r="B202" s="1">
        <v>64.55</v>
      </c>
    </row>
    <row r="203" spans="1:2" x14ac:dyDescent="0.25">
      <c r="A203" s="2">
        <v>42316</v>
      </c>
      <c r="B203" s="1">
        <v>114.97</v>
      </c>
    </row>
    <row r="204" spans="1:2" x14ac:dyDescent="0.25">
      <c r="A204" s="2">
        <v>42323</v>
      </c>
      <c r="B204" s="1">
        <v>64.099999999999994</v>
      </c>
    </row>
    <row r="205" spans="1:2" x14ac:dyDescent="0.25">
      <c r="A205" s="2">
        <v>42330</v>
      </c>
      <c r="B205" s="1">
        <v>77.97</v>
      </c>
    </row>
    <row r="206" spans="1:2" x14ac:dyDescent="0.25">
      <c r="A206" s="2">
        <v>42337</v>
      </c>
      <c r="B206" s="1">
        <v>80.19</v>
      </c>
    </row>
    <row r="207" spans="1:2" x14ac:dyDescent="0.25">
      <c r="A207" s="2">
        <v>42344</v>
      </c>
      <c r="B207" s="1">
        <v>87.49</v>
      </c>
    </row>
    <row r="208" spans="1:2" x14ac:dyDescent="0.25">
      <c r="A208" s="2">
        <v>42351</v>
      </c>
      <c r="B208" s="1">
        <v>79.319999999999993</v>
      </c>
    </row>
    <row r="209" spans="1:2" x14ac:dyDescent="0.25">
      <c r="A209" s="2">
        <v>42358</v>
      </c>
      <c r="B209" s="1">
        <v>92.36</v>
      </c>
    </row>
    <row r="210" spans="1:2" x14ac:dyDescent="0.25">
      <c r="A210" s="2">
        <v>42365</v>
      </c>
      <c r="B210" s="1">
        <v>82.94</v>
      </c>
    </row>
    <row r="211" spans="1:2" x14ac:dyDescent="0.25">
      <c r="A211" s="2">
        <v>42372</v>
      </c>
      <c r="B211" s="1">
        <v>135.07</v>
      </c>
    </row>
    <row r="212" spans="1:2" x14ac:dyDescent="0.25">
      <c r="A212" s="2">
        <v>42379</v>
      </c>
      <c r="B212" s="1">
        <v>103.83</v>
      </c>
    </row>
    <row r="213" spans="1:2" x14ac:dyDescent="0.25">
      <c r="A213" s="2">
        <v>42386</v>
      </c>
      <c r="B213" s="1">
        <v>69.069999999999993</v>
      </c>
    </row>
    <row r="214" spans="1:2" x14ac:dyDescent="0.25">
      <c r="A214" s="2">
        <v>42393</v>
      </c>
      <c r="B214" s="1">
        <v>119.59</v>
      </c>
    </row>
    <row r="215" spans="1:2" x14ac:dyDescent="0.25">
      <c r="A215" s="2">
        <v>42400</v>
      </c>
      <c r="B215" s="1">
        <v>65.510000000000005</v>
      </c>
    </row>
    <row r="216" spans="1:2" x14ac:dyDescent="0.25">
      <c r="A216" s="2">
        <v>42407</v>
      </c>
      <c r="B216" s="1">
        <v>63.99</v>
      </c>
    </row>
    <row r="217" spans="1:2" x14ac:dyDescent="0.25">
      <c r="A217" s="2">
        <v>42414</v>
      </c>
      <c r="B217" s="1">
        <v>50.03</v>
      </c>
    </row>
    <row r="218" spans="1:2" x14ac:dyDescent="0.25">
      <c r="A218" s="2">
        <v>42421</v>
      </c>
      <c r="B218" s="1">
        <v>82.86</v>
      </c>
    </row>
    <row r="219" spans="1:2" x14ac:dyDescent="0.25">
      <c r="A219" s="2">
        <v>42428</v>
      </c>
      <c r="B219" s="1">
        <v>82.4</v>
      </c>
    </row>
    <row r="220" spans="1:2" x14ac:dyDescent="0.25">
      <c r="A220" s="2">
        <v>42435</v>
      </c>
      <c r="B220" s="1">
        <v>47.26</v>
      </c>
    </row>
    <row r="221" spans="1:2" x14ac:dyDescent="0.25">
      <c r="A221" s="2">
        <v>42442</v>
      </c>
      <c r="B221" s="1">
        <v>47.97</v>
      </c>
    </row>
    <row r="222" spans="1:2" x14ac:dyDescent="0.25">
      <c r="A222" s="2">
        <v>42449</v>
      </c>
      <c r="B222" s="1">
        <v>96.28</v>
      </c>
    </row>
    <row r="223" spans="1:2" x14ac:dyDescent="0.25">
      <c r="A223" s="2">
        <v>42456</v>
      </c>
      <c r="B223" s="1">
        <v>46.41</v>
      </c>
    </row>
    <row r="224" spans="1:2" x14ac:dyDescent="0.25">
      <c r="A224" s="2">
        <v>42463</v>
      </c>
      <c r="B224" s="1">
        <v>33.29</v>
      </c>
    </row>
    <row r="225" spans="1:2" x14ac:dyDescent="0.25">
      <c r="A225" s="2">
        <v>42470</v>
      </c>
      <c r="B225" s="1">
        <v>40.619999999999997</v>
      </c>
    </row>
    <row r="226" spans="1:2" x14ac:dyDescent="0.25">
      <c r="A226" s="2">
        <v>42477</v>
      </c>
      <c r="B226" s="1">
        <v>32.229999999999997</v>
      </c>
    </row>
    <row r="227" spans="1:2" x14ac:dyDescent="0.25">
      <c r="A227" s="2">
        <v>42484</v>
      </c>
      <c r="B227" s="1">
        <v>30.26</v>
      </c>
    </row>
    <row r="228" spans="1:2" x14ac:dyDescent="0.25">
      <c r="A228" s="2">
        <v>42491</v>
      </c>
      <c r="B228" s="1">
        <v>29.56</v>
      </c>
    </row>
    <row r="229" spans="1:2" x14ac:dyDescent="0.25">
      <c r="A229" s="2">
        <v>42498</v>
      </c>
      <c r="B229" s="1">
        <v>33.5</v>
      </c>
    </row>
    <row r="230" spans="1:2" x14ac:dyDescent="0.25">
      <c r="A230" s="2">
        <v>42505</v>
      </c>
      <c r="B230" s="1">
        <v>32.93</v>
      </c>
    </row>
    <row r="231" spans="1:2" x14ac:dyDescent="0.25">
      <c r="A231" s="2">
        <v>42512</v>
      </c>
      <c r="B231" s="1">
        <v>41.41</v>
      </c>
    </row>
    <row r="232" spans="1:2" x14ac:dyDescent="0.25">
      <c r="A232" s="2">
        <v>42519</v>
      </c>
      <c r="B232" s="1">
        <v>49.19</v>
      </c>
    </row>
    <row r="233" spans="1:2" x14ac:dyDescent="0.25">
      <c r="A233" s="2">
        <v>42526</v>
      </c>
      <c r="B233" s="1">
        <v>28.19</v>
      </c>
    </row>
    <row r="234" spans="1:2" x14ac:dyDescent="0.25">
      <c r="A234" s="2">
        <v>42533</v>
      </c>
      <c r="B234" s="1">
        <v>27.19</v>
      </c>
    </row>
    <row r="235" spans="1:2" x14ac:dyDescent="0.25">
      <c r="A235" s="2">
        <v>42540</v>
      </c>
      <c r="B235" s="1">
        <v>27.74</v>
      </c>
    </row>
    <row r="236" spans="1:2" x14ac:dyDescent="0.25">
      <c r="A236" s="2">
        <v>42547</v>
      </c>
      <c r="B236" s="1">
        <v>277.66000000000003</v>
      </c>
    </row>
    <row r="237" spans="1:2" x14ac:dyDescent="0.25">
      <c r="A237" s="2">
        <v>42554</v>
      </c>
      <c r="B237" s="1">
        <v>257.89999999999998</v>
      </c>
    </row>
    <row r="238" spans="1:2" x14ac:dyDescent="0.25">
      <c r="A238" s="2">
        <v>42561</v>
      </c>
      <c r="B238" s="1">
        <v>23.1</v>
      </c>
    </row>
    <row r="239" spans="1:2" x14ac:dyDescent="0.25">
      <c r="A239" s="2">
        <v>42568</v>
      </c>
      <c r="B239" s="1">
        <v>22.8</v>
      </c>
    </row>
    <row r="240" spans="1:2" x14ac:dyDescent="0.25">
      <c r="A240" s="2">
        <v>42575</v>
      </c>
      <c r="B240" s="1">
        <v>31.29</v>
      </c>
    </row>
    <row r="241" spans="1:2" x14ac:dyDescent="0.25">
      <c r="A241" s="2">
        <v>42582</v>
      </c>
      <c r="B241" s="1">
        <v>24.89</v>
      </c>
    </row>
    <row r="242" spans="1:2" x14ac:dyDescent="0.25">
      <c r="A242" s="2">
        <v>42589</v>
      </c>
      <c r="B242" s="1">
        <v>15.95</v>
      </c>
    </row>
    <row r="243" spans="1:2" x14ac:dyDescent="0.25">
      <c r="A243" s="2">
        <v>42596</v>
      </c>
      <c r="B243" s="1">
        <v>84.05</v>
      </c>
    </row>
    <row r="244" spans="1:2" x14ac:dyDescent="0.25">
      <c r="A244" s="2">
        <v>42603</v>
      </c>
      <c r="B244" s="1">
        <v>26.14</v>
      </c>
    </row>
    <row r="245" spans="1:2" x14ac:dyDescent="0.25">
      <c r="A245" s="2">
        <v>42610</v>
      </c>
      <c r="B245" s="1">
        <v>16.21</v>
      </c>
    </row>
    <row r="246" spans="1:2" x14ac:dyDescent="0.25">
      <c r="A246" s="2">
        <v>42617</v>
      </c>
      <c r="B246" s="1">
        <v>24.63</v>
      </c>
    </row>
    <row r="247" spans="1:2" x14ac:dyDescent="0.25">
      <c r="A247" s="2">
        <v>42624</v>
      </c>
      <c r="B247" s="1">
        <v>23.48</v>
      </c>
    </row>
    <row r="248" spans="1:2" x14ac:dyDescent="0.25">
      <c r="A248" s="2">
        <v>42631</v>
      </c>
      <c r="B248" s="1">
        <v>16.760000000000002</v>
      </c>
    </row>
    <row r="249" spans="1:2" x14ac:dyDescent="0.25">
      <c r="A249" s="2">
        <v>42638</v>
      </c>
      <c r="B249" s="1">
        <v>30.69</v>
      </c>
    </row>
    <row r="250" spans="1:2" x14ac:dyDescent="0.25">
      <c r="A250" s="2">
        <v>42645</v>
      </c>
      <c r="B250" s="1">
        <v>30.89</v>
      </c>
    </row>
    <row r="251" spans="1:2" x14ac:dyDescent="0.25">
      <c r="A251" s="2">
        <v>42652</v>
      </c>
      <c r="B251" s="1">
        <v>57.61</v>
      </c>
    </row>
    <row r="252" spans="1:2" x14ac:dyDescent="0.25">
      <c r="A252" s="2">
        <v>42659</v>
      </c>
      <c r="B252" s="1">
        <v>72.83</v>
      </c>
    </row>
    <row r="253" spans="1:2" x14ac:dyDescent="0.25">
      <c r="A253" s="2">
        <v>42666</v>
      </c>
      <c r="B253" s="1">
        <v>89</v>
      </c>
    </row>
    <row r="254" spans="1:2" x14ac:dyDescent="0.25">
      <c r="A254" s="2">
        <v>42673</v>
      </c>
      <c r="B254" s="1">
        <v>139.41</v>
      </c>
    </row>
    <row r="255" spans="1:2" x14ac:dyDescent="0.25">
      <c r="A255" s="2">
        <v>42680</v>
      </c>
      <c r="B255" s="1">
        <v>53.78</v>
      </c>
    </row>
    <row r="256" spans="1:2" x14ac:dyDescent="0.25">
      <c r="A256" s="2">
        <v>42687</v>
      </c>
      <c r="B256" s="1">
        <v>71.52</v>
      </c>
    </row>
    <row r="257" spans="1:2" x14ac:dyDescent="0.25">
      <c r="A257" s="2">
        <v>42694</v>
      </c>
      <c r="B257" s="1">
        <v>30.48</v>
      </c>
    </row>
    <row r="258" spans="1:2" x14ac:dyDescent="0.25">
      <c r="A258" s="2">
        <v>42701</v>
      </c>
      <c r="B258" s="1">
        <v>65.790000000000006</v>
      </c>
    </row>
    <row r="259" spans="1:2" x14ac:dyDescent="0.25">
      <c r="A259" s="2">
        <v>42708</v>
      </c>
      <c r="B259" s="1">
        <v>47.4</v>
      </c>
    </row>
    <row r="260" spans="1:2" x14ac:dyDescent="0.25">
      <c r="A260" s="2">
        <v>42715</v>
      </c>
      <c r="B260" s="1">
        <v>40.51</v>
      </c>
    </row>
    <row r="261" spans="1:2" x14ac:dyDescent="0.25">
      <c r="A261" s="2">
        <v>42722</v>
      </c>
      <c r="B261" s="1">
        <v>99.11</v>
      </c>
    </row>
    <row r="262" spans="1:2" x14ac:dyDescent="0.25">
      <c r="A262" s="2">
        <v>42729</v>
      </c>
      <c r="B262" s="1">
        <v>132.12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226"/>
  <sheetViews>
    <sheetView showGridLines="0" topLeftCell="A209" workbookViewId="0">
      <selection activeCell="E226" sqref="E226"/>
    </sheetView>
  </sheetViews>
  <sheetFormatPr defaultRowHeight="15" x14ac:dyDescent="0.25"/>
  <cols>
    <col min="13" max="13" width="12.7109375" bestFit="1" customWidth="1"/>
  </cols>
  <sheetData>
    <row r="1" spans="2:62" ht="18.75" x14ac:dyDescent="0.3">
      <c r="B1" s="8" t="s">
        <v>101</v>
      </c>
      <c r="O1" t="s">
        <v>81</v>
      </c>
    </row>
    <row r="3" spans="2:62" ht="15.75" x14ac:dyDescent="0.25">
      <c r="B3" s="44" t="s">
        <v>59</v>
      </c>
      <c r="C3" s="45"/>
      <c r="D3" s="45"/>
      <c r="E3" s="45"/>
      <c r="F3" s="45"/>
      <c r="G3" s="45"/>
      <c r="H3" s="45"/>
      <c r="I3" s="45"/>
      <c r="J3" s="46"/>
      <c r="M3" s="44" t="s">
        <v>60</v>
      </c>
      <c r="N3" s="45"/>
      <c r="O3" s="45"/>
      <c r="P3" s="46"/>
    </row>
    <row r="4" spans="2:62" x14ac:dyDescent="0.25">
      <c r="B4" s="47" t="s">
        <v>94</v>
      </c>
      <c r="C4" s="40"/>
      <c r="D4" s="47" t="s">
        <v>95</v>
      </c>
      <c r="E4" s="59"/>
      <c r="F4" s="40"/>
      <c r="G4" s="47" t="s">
        <v>96</v>
      </c>
      <c r="H4" s="40"/>
      <c r="I4" s="47" t="s">
        <v>97</v>
      </c>
      <c r="J4" s="40"/>
      <c r="M4" s="12" t="s">
        <v>83</v>
      </c>
      <c r="N4" s="12" t="s">
        <v>84</v>
      </c>
      <c r="O4" s="12" t="s">
        <v>62</v>
      </c>
      <c r="P4" s="12" t="s">
        <v>63</v>
      </c>
    </row>
    <row r="5" spans="2:62" x14ac:dyDescent="0.25">
      <c r="B5" s="47" t="s">
        <v>98</v>
      </c>
      <c r="C5" s="40"/>
      <c r="D5" s="47" t="s">
        <v>99</v>
      </c>
      <c r="E5" s="59"/>
      <c r="F5" s="40"/>
      <c r="G5" s="47" t="s">
        <v>100</v>
      </c>
      <c r="H5" s="40"/>
      <c r="I5" s="38"/>
      <c r="J5" s="40"/>
      <c r="M5" s="9">
        <v>5</v>
      </c>
      <c r="N5" s="9">
        <v>50</v>
      </c>
      <c r="O5" s="9">
        <v>5</v>
      </c>
      <c r="P5" s="9">
        <v>60</v>
      </c>
    </row>
    <row r="10" spans="2:62" x14ac:dyDescent="0.25">
      <c r="B10" s="11" t="s">
        <v>65</v>
      </c>
      <c r="C10" s="38" t="s">
        <v>66</v>
      </c>
      <c r="D10" s="39"/>
      <c r="E10" s="39"/>
      <c r="F10" s="39"/>
      <c r="G10" s="40"/>
    </row>
    <row r="11" spans="2:62" x14ac:dyDescent="0.25">
      <c r="B11" s="11" t="s">
        <v>67</v>
      </c>
      <c r="C11" s="38" t="s">
        <v>85</v>
      </c>
      <c r="D11" s="39"/>
      <c r="E11" s="39"/>
      <c r="F11" s="39"/>
      <c r="G11" s="40"/>
    </row>
    <row r="12" spans="2:62" x14ac:dyDescent="0.25">
      <c r="B12" s="11" t="s">
        <v>68</v>
      </c>
      <c r="C12" s="38" t="s">
        <v>102</v>
      </c>
      <c r="D12" s="39"/>
      <c r="E12" s="39"/>
      <c r="F12" s="39"/>
      <c r="G12" s="40"/>
    </row>
    <row r="14" spans="2:62" ht="25.5" customHeight="1" x14ac:dyDescent="0.25">
      <c r="B14" s="55" t="s">
        <v>87</v>
      </c>
      <c r="C14" s="55" t="s">
        <v>88</v>
      </c>
      <c r="D14" s="57" t="s">
        <v>89</v>
      </c>
      <c r="E14" s="57" t="s">
        <v>158</v>
      </c>
      <c r="F14" s="50" t="s">
        <v>90</v>
      </c>
      <c r="G14" s="52"/>
      <c r="H14" s="50" t="s">
        <v>91</v>
      </c>
      <c r="I14" s="52"/>
      <c r="K14" s="57" t="s">
        <v>4</v>
      </c>
      <c r="L14" s="57" t="s">
        <v>5</v>
      </c>
      <c r="M14" s="57" t="s">
        <v>6</v>
      </c>
      <c r="N14" s="57" t="s">
        <v>7</v>
      </c>
      <c r="O14" s="57" t="s">
        <v>8</v>
      </c>
      <c r="P14" s="57" t="s">
        <v>9</v>
      </c>
      <c r="Q14" s="57" t="s">
        <v>10</v>
      </c>
      <c r="R14" s="57" t="s">
        <v>11</v>
      </c>
      <c r="S14" s="57" t="s">
        <v>12</v>
      </c>
      <c r="T14" s="57" t="s">
        <v>13</v>
      </c>
      <c r="U14" s="57" t="s">
        <v>14</v>
      </c>
      <c r="V14" s="57" t="s">
        <v>15</v>
      </c>
      <c r="W14" s="57" t="s">
        <v>16</v>
      </c>
      <c r="X14" s="57" t="s">
        <v>17</v>
      </c>
      <c r="Y14" s="57" t="s">
        <v>18</v>
      </c>
      <c r="Z14" s="57" t="s">
        <v>19</v>
      </c>
      <c r="AA14" s="57" t="s">
        <v>20</v>
      </c>
      <c r="AB14" s="57" t="s">
        <v>21</v>
      </c>
      <c r="AC14" s="57" t="s">
        <v>22</v>
      </c>
      <c r="AD14" s="57" t="s">
        <v>23</v>
      </c>
      <c r="AE14" s="57" t="s">
        <v>24</v>
      </c>
      <c r="AF14" s="57" t="s">
        <v>25</v>
      </c>
      <c r="AG14" s="57" t="s">
        <v>26</v>
      </c>
      <c r="AH14" s="57" t="s">
        <v>27</v>
      </c>
      <c r="AI14" s="57" t="s">
        <v>28</v>
      </c>
      <c r="AJ14" s="57" t="s">
        <v>29</v>
      </c>
      <c r="AK14" s="57" t="s">
        <v>30</v>
      </c>
      <c r="AL14" s="57" t="s">
        <v>31</v>
      </c>
      <c r="AM14" s="57" t="s">
        <v>32</v>
      </c>
      <c r="AN14" s="57" t="s">
        <v>33</v>
      </c>
      <c r="AO14" s="57" t="s">
        <v>34</v>
      </c>
      <c r="AP14" s="57" t="s">
        <v>35</v>
      </c>
      <c r="AQ14" s="57" t="s">
        <v>36</v>
      </c>
      <c r="AR14" s="57" t="s">
        <v>37</v>
      </c>
      <c r="AS14" s="57" t="s">
        <v>38</v>
      </c>
      <c r="AT14" s="57" t="s">
        <v>39</v>
      </c>
      <c r="AU14" s="57" t="s">
        <v>40</v>
      </c>
      <c r="AV14" s="57" t="s">
        <v>41</v>
      </c>
      <c r="AW14" s="57" t="s">
        <v>42</v>
      </c>
      <c r="AX14" s="57" t="s">
        <v>43</v>
      </c>
      <c r="AY14" s="57" t="s">
        <v>44</v>
      </c>
      <c r="AZ14" s="57" t="s">
        <v>45</v>
      </c>
      <c r="BA14" s="57" t="s">
        <v>46</v>
      </c>
      <c r="BB14" s="57" t="s">
        <v>47</v>
      </c>
      <c r="BC14" s="57" t="s">
        <v>48</v>
      </c>
      <c r="BD14" s="57" t="s">
        <v>49</v>
      </c>
      <c r="BE14" s="57" t="s">
        <v>50</v>
      </c>
      <c r="BF14" s="57" t="s">
        <v>51</v>
      </c>
      <c r="BG14" s="57" t="s">
        <v>52</v>
      </c>
      <c r="BH14" s="57" t="s">
        <v>53</v>
      </c>
      <c r="BI14" s="57" t="s">
        <v>54</v>
      </c>
      <c r="BJ14" s="57" t="s">
        <v>55</v>
      </c>
    </row>
    <row r="15" spans="2:62" x14ac:dyDescent="0.25">
      <c r="B15" s="56"/>
      <c r="C15" s="56"/>
      <c r="D15" s="58"/>
      <c r="E15" s="58"/>
      <c r="F15" s="15" t="s">
        <v>92</v>
      </c>
      <c r="G15" s="15" t="s">
        <v>93</v>
      </c>
      <c r="H15" s="15" t="s">
        <v>92</v>
      </c>
      <c r="I15" s="15" t="s">
        <v>93</v>
      </c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</row>
    <row r="16" spans="2:62" x14ac:dyDescent="0.25">
      <c r="B16" s="9">
        <v>76.459999999999894</v>
      </c>
      <c r="C16" s="9">
        <v>81.38</v>
      </c>
      <c r="D16" s="9">
        <v>4.9200000000001012</v>
      </c>
      <c r="E16" s="9">
        <f>ABS(D16/C16)</f>
        <v>6.0457114770215058E-2</v>
      </c>
      <c r="F16" s="9">
        <v>54.413647290052829</v>
      </c>
      <c r="G16" s="9">
        <v>98.506352709946952</v>
      </c>
      <c r="H16" s="9">
        <v>27.162856684621573</v>
      </c>
      <c r="I16" s="9">
        <v>125.75714331537822</v>
      </c>
      <c r="K16" s="9">
        <v>1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</row>
    <row r="17" spans="2:62" x14ac:dyDescent="0.25">
      <c r="B17" s="9">
        <v>68.159999999999911</v>
      </c>
      <c r="C17" s="9">
        <v>58.2</v>
      </c>
      <c r="D17" s="9">
        <v>-9.9599999999999085</v>
      </c>
      <c r="E17" s="9">
        <f t="shared" ref="E17:E80" si="0">ABS(D17/C17)</f>
        <v>0.17113402061855512</v>
      </c>
      <c r="F17" s="9">
        <v>46.113647290052896</v>
      </c>
      <c r="G17" s="9">
        <v>90.206352709946927</v>
      </c>
      <c r="H17" s="9">
        <v>18.862856684621612</v>
      </c>
      <c r="I17" s="9">
        <v>117.4571433153782</v>
      </c>
      <c r="K17" s="9">
        <v>0</v>
      </c>
      <c r="L17" s="9">
        <v>1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</row>
    <row r="18" spans="2:62" x14ac:dyDescent="0.25">
      <c r="B18" s="9">
        <v>68.805000000000149</v>
      </c>
      <c r="C18" s="9">
        <v>64.92</v>
      </c>
      <c r="D18" s="9">
        <v>-3.8850000000001472</v>
      </c>
      <c r="E18" s="9">
        <f t="shared" si="0"/>
        <v>5.9842883548985627E-2</v>
      </c>
      <c r="F18" s="9">
        <v>46.758647290053048</v>
      </c>
      <c r="G18" s="9">
        <v>90.85135270994725</v>
      </c>
      <c r="H18" s="9">
        <v>19.507856684621807</v>
      </c>
      <c r="I18" s="9">
        <v>118.1021433153785</v>
      </c>
      <c r="K18" s="9">
        <v>0</v>
      </c>
      <c r="L18" s="9">
        <v>0</v>
      </c>
      <c r="M18" s="9">
        <v>1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</row>
    <row r="19" spans="2:62" x14ac:dyDescent="0.25">
      <c r="B19" s="9">
        <v>67.107499999999817</v>
      </c>
      <c r="C19" s="9">
        <v>68.45</v>
      </c>
      <c r="D19" s="9">
        <v>1.3425000000001859</v>
      </c>
      <c r="E19" s="9">
        <f t="shared" si="0"/>
        <v>1.9612856099345301E-2</v>
      </c>
      <c r="F19" s="9">
        <v>45.061147290052745</v>
      </c>
      <c r="G19" s="9">
        <v>89.153852709946889</v>
      </c>
      <c r="H19" s="9">
        <v>17.810356684621489</v>
      </c>
      <c r="I19" s="9">
        <v>116.40464331537814</v>
      </c>
      <c r="K19" s="9">
        <v>0</v>
      </c>
      <c r="L19" s="9">
        <v>0</v>
      </c>
      <c r="M19" s="9">
        <v>0</v>
      </c>
      <c r="N19" s="9">
        <v>1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</row>
    <row r="20" spans="2:62" x14ac:dyDescent="0.25">
      <c r="B20" s="9">
        <v>68.594999999999786</v>
      </c>
      <c r="C20" s="9">
        <v>76.38</v>
      </c>
      <c r="D20" s="9">
        <v>7.7850000000002098</v>
      </c>
      <c r="E20" s="9">
        <f t="shared" si="0"/>
        <v>0.10192458758837668</v>
      </c>
      <c r="F20" s="9">
        <v>46.548647290052664</v>
      </c>
      <c r="G20" s="9">
        <v>90.641352709946915</v>
      </c>
      <c r="H20" s="9">
        <v>19.297856684621436</v>
      </c>
      <c r="I20" s="9">
        <v>117.89214331537814</v>
      </c>
      <c r="K20" s="9">
        <v>0</v>
      </c>
      <c r="L20" s="9">
        <v>0</v>
      </c>
      <c r="M20" s="9">
        <v>0</v>
      </c>
      <c r="N20" s="9">
        <v>0</v>
      </c>
      <c r="O20" s="9">
        <v>1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</row>
    <row r="21" spans="2:62" x14ac:dyDescent="0.25">
      <c r="B21" s="9">
        <v>71.162500000000136</v>
      </c>
      <c r="C21" s="9">
        <v>89.36</v>
      </c>
      <c r="D21" s="9">
        <v>18.197499999999863</v>
      </c>
      <c r="E21" s="9">
        <f t="shared" si="0"/>
        <v>0.2036425693822724</v>
      </c>
      <c r="F21" s="9">
        <v>49.116147290053036</v>
      </c>
      <c r="G21" s="9">
        <v>93.208852709947237</v>
      </c>
      <c r="H21" s="9">
        <v>21.865356684621794</v>
      </c>
      <c r="I21" s="9">
        <v>120.45964331537849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1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</row>
    <row r="22" spans="2:62" x14ac:dyDescent="0.25">
      <c r="B22" s="9">
        <v>75.962499999999721</v>
      </c>
      <c r="C22" s="9">
        <v>79.13</v>
      </c>
      <c r="D22" s="9">
        <v>3.167500000000274</v>
      </c>
      <c r="E22" s="9">
        <f t="shared" si="0"/>
        <v>4.0029066093773213E-2</v>
      </c>
      <c r="F22" s="9">
        <v>53.916147290052635</v>
      </c>
      <c r="G22" s="9">
        <v>98.008852709946808</v>
      </c>
      <c r="H22" s="9">
        <v>26.665356684621393</v>
      </c>
      <c r="I22" s="9">
        <v>125.25964331537804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1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</row>
    <row r="23" spans="2:62" x14ac:dyDescent="0.25">
      <c r="B23" s="9">
        <v>77.537499999999909</v>
      </c>
      <c r="C23" s="9">
        <v>97.3</v>
      </c>
      <c r="D23" s="9">
        <v>19.762500000000088</v>
      </c>
      <c r="E23" s="9">
        <f t="shared" si="0"/>
        <v>0.20310894141829486</v>
      </c>
      <c r="F23" s="9">
        <v>55.491147290052865</v>
      </c>
      <c r="G23" s="9">
        <v>99.583852709946953</v>
      </c>
      <c r="H23" s="9">
        <v>28.240356684621595</v>
      </c>
      <c r="I23" s="9">
        <v>126.83464331537823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1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</row>
    <row r="24" spans="2:62" x14ac:dyDescent="0.25">
      <c r="B24" s="9">
        <v>106.67500000000017</v>
      </c>
      <c r="C24" s="9">
        <v>88.31</v>
      </c>
      <c r="D24" s="9">
        <v>-18.365000000000165</v>
      </c>
      <c r="E24" s="9">
        <f t="shared" si="0"/>
        <v>0.20796059336428677</v>
      </c>
      <c r="F24" s="9">
        <v>84.628647290053124</v>
      </c>
      <c r="G24" s="9">
        <v>128.72135270994721</v>
      </c>
      <c r="H24" s="9">
        <v>57.377856684621854</v>
      </c>
      <c r="I24" s="9">
        <v>155.97214331537847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1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</row>
    <row r="25" spans="2:62" x14ac:dyDescent="0.25">
      <c r="B25" s="9">
        <v>71.3924999999997</v>
      </c>
      <c r="C25" s="9">
        <v>65.900000000000006</v>
      </c>
      <c r="D25" s="9">
        <v>-5.4924999999996942</v>
      </c>
      <c r="E25" s="9">
        <f t="shared" si="0"/>
        <v>8.3345978755685793E-2</v>
      </c>
      <c r="F25" s="9">
        <v>49.346147290052613</v>
      </c>
      <c r="G25" s="9">
        <v>93.438852709946786</v>
      </c>
      <c r="H25" s="9">
        <v>22.095356684621372</v>
      </c>
      <c r="I25" s="9">
        <v>120.68964331537802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1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</row>
    <row r="26" spans="2:62" x14ac:dyDescent="0.25">
      <c r="B26" s="9">
        <v>74.992500000000263</v>
      </c>
      <c r="C26" s="9">
        <v>86</v>
      </c>
      <c r="D26" s="9">
        <v>11.007499999999737</v>
      </c>
      <c r="E26" s="9">
        <f t="shared" si="0"/>
        <v>0.12799418604650858</v>
      </c>
      <c r="F26" s="9">
        <v>52.946147290053233</v>
      </c>
      <c r="G26" s="9">
        <v>97.038852709947292</v>
      </c>
      <c r="H26" s="9">
        <v>25.695356684621963</v>
      </c>
      <c r="I26" s="9">
        <v>124.28964331537856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1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</row>
    <row r="27" spans="2:62" x14ac:dyDescent="0.25">
      <c r="B27" s="9">
        <v>93.772500000000008</v>
      </c>
      <c r="C27" s="9">
        <v>192.61</v>
      </c>
      <c r="D27" s="9">
        <v>98.837500000000006</v>
      </c>
      <c r="E27" s="9">
        <f t="shared" si="0"/>
        <v>0.51314833082394473</v>
      </c>
      <c r="F27" s="9">
        <v>71.726147290052936</v>
      </c>
      <c r="G27" s="9">
        <v>115.81885270994708</v>
      </c>
      <c r="H27" s="9">
        <v>44.47535668462168</v>
      </c>
      <c r="I27" s="9">
        <v>143.06964331537833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1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</row>
    <row r="28" spans="2:62" x14ac:dyDescent="0.25">
      <c r="B28" s="9">
        <v>67.52499999999975</v>
      </c>
      <c r="C28" s="9">
        <v>91.4</v>
      </c>
      <c r="D28" s="9">
        <v>23.875000000000256</v>
      </c>
      <c r="E28" s="9">
        <f t="shared" si="0"/>
        <v>0.26121444201313188</v>
      </c>
      <c r="F28" s="9">
        <v>45.478647290052663</v>
      </c>
      <c r="G28" s="9">
        <v>89.571352709946837</v>
      </c>
      <c r="H28" s="9">
        <v>18.227856684621422</v>
      </c>
      <c r="I28" s="9">
        <v>116.82214331537807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1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</row>
    <row r="29" spans="2:62" x14ac:dyDescent="0.25">
      <c r="B29" s="9">
        <v>75.894999999999854</v>
      </c>
      <c r="C29" s="9">
        <v>54.17</v>
      </c>
      <c r="D29" s="9">
        <v>-21.724999999999852</v>
      </c>
      <c r="E29" s="9">
        <f t="shared" si="0"/>
        <v>0.4010522429388933</v>
      </c>
      <c r="F29" s="9">
        <v>53.848647290052781</v>
      </c>
      <c r="G29" s="9">
        <v>97.941352709946926</v>
      </c>
      <c r="H29" s="9">
        <v>26.597856684621526</v>
      </c>
      <c r="I29" s="9">
        <v>125.19214331537819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1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</row>
    <row r="30" spans="2:62" x14ac:dyDescent="0.25">
      <c r="B30" s="9">
        <v>52.05750000000009</v>
      </c>
      <c r="C30" s="9">
        <v>54.64</v>
      </c>
      <c r="D30" s="9">
        <v>2.5824999999999108</v>
      </c>
      <c r="E30" s="9">
        <f t="shared" si="0"/>
        <v>4.7263909224010081E-2</v>
      </c>
      <c r="F30" s="9">
        <v>30.011147290053056</v>
      </c>
      <c r="G30" s="9">
        <v>74.10385270994712</v>
      </c>
      <c r="H30" s="9">
        <v>2.760356684621776</v>
      </c>
      <c r="I30" s="9">
        <v>101.35464331537841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1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</row>
    <row r="31" spans="2:62" x14ac:dyDescent="0.25">
      <c r="B31" s="9">
        <v>58.367500000000021</v>
      </c>
      <c r="C31" s="9">
        <v>56.52</v>
      </c>
      <c r="D31" s="9">
        <v>-1.8475000000000179</v>
      </c>
      <c r="E31" s="9">
        <f t="shared" si="0"/>
        <v>3.2687544232130536E-2</v>
      </c>
      <c r="F31" s="9">
        <v>36.321147290052984</v>
      </c>
      <c r="G31" s="9">
        <v>80.413852709947065</v>
      </c>
      <c r="H31" s="9">
        <v>9.0703566846217072</v>
      </c>
      <c r="I31" s="9">
        <v>107.66464331537833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1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</row>
    <row r="32" spans="2:62" x14ac:dyDescent="0.25">
      <c r="B32" s="9">
        <v>47.487500000000153</v>
      </c>
      <c r="C32" s="9">
        <v>41.48</v>
      </c>
      <c r="D32" s="9">
        <v>-6.0075000000001566</v>
      </c>
      <c r="E32" s="9">
        <f t="shared" si="0"/>
        <v>0.14482883317261711</v>
      </c>
      <c r="F32" s="9">
        <v>25.441147290053109</v>
      </c>
      <c r="G32" s="9">
        <v>69.533852709947197</v>
      </c>
      <c r="H32" s="9">
        <v>-1.8096433153781604</v>
      </c>
      <c r="I32" s="9">
        <v>96.784643315378474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1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</row>
    <row r="33" spans="2:62" x14ac:dyDescent="0.25">
      <c r="B33" s="9">
        <v>45.725000000000179</v>
      </c>
      <c r="C33" s="9">
        <v>45.28</v>
      </c>
      <c r="D33" s="9">
        <v>-0.44500000000017792</v>
      </c>
      <c r="E33" s="9">
        <f t="shared" si="0"/>
        <v>9.8277385159049897E-3</v>
      </c>
      <c r="F33" s="9">
        <v>23.678647290053128</v>
      </c>
      <c r="G33" s="9">
        <v>67.771352709947223</v>
      </c>
      <c r="H33" s="9">
        <v>-3.5721433153781419</v>
      </c>
      <c r="I33" s="9">
        <v>95.0221433153785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1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</row>
    <row r="34" spans="2:62" x14ac:dyDescent="0.25">
      <c r="B34" s="9">
        <v>51.06500000000004</v>
      </c>
      <c r="C34" s="9">
        <v>41.98</v>
      </c>
      <c r="D34" s="9">
        <v>-9.0850000000000435</v>
      </c>
      <c r="E34" s="9">
        <f t="shared" si="0"/>
        <v>0.21641257741781905</v>
      </c>
      <c r="F34" s="9">
        <v>29.018647290053007</v>
      </c>
      <c r="G34" s="9">
        <v>73.11135270994707</v>
      </c>
      <c r="H34" s="9">
        <v>1.7678566846217265</v>
      </c>
      <c r="I34" s="9">
        <v>100.36214331537835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</row>
    <row r="35" spans="2:62" x14ac:dyDescent="0.25">
      <c r="B35" s="9">
        <v>48.502499999999685</v>
      </c>
      <c r="C35" s="9">
        <v>46.78</v>
      </c>
      <c r="D35" s="9">
        <v>-1.722499999999684</v>
      </c>
      <c r="E35" s="9">
        <f t="shared" si="0"/>
        <v>3.6821291150057375E-2</v>
      </c>
      <c r="F35" s="9">
        <v>26.456147290052609</v>
      </c>
      <c r="G35" s="9">
        <v>70.548852709946757</v>
      </c>
      <c r="H35" s="9">
        <v>-0.79464331537864297</v>
      </c>
      <c r="I35" s="9">
        <v>97.799643315378006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1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</row>
    <row r="36" spans="2:62" x14ac:dyDescent="0.25">
      <c r="B36" s="9">
        <v>55.642499999999941</v>
      </c>
      <c r="C36" s="9">
        <v>54.47</v>
      </c>
      <c r="D36" s="9">
        <v>-1.1724999999999426</v>
      </c>
      <c r="E36" s="9">
        <f t="shared" si="0"/>
        <v>2.1525610427757344E-2</v>
      </c>
      <c r="F36" s="9">
        <v>33.596147290052883</v>
      </c>
      <c r="G36" s="9">
        <v>77.688852709947</v>
      </c>
      <c r="H36" s="9">
        <v>6.3453566846216205</v>
      </c>
      <c r="I36" s="9">
        <v>104.93964331537826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1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</row>
    <row r="37" spans="2:62" x14ac:dyDescent="0.25">
      <c r="B37" s="9">
        <v>46.580000000000155</v>
      </c>
      <c r="C37" s="9">
        <v>40.74</v>
      </c>
      <c r="D37" s="9">
        <v>-5.8400000000001526</v>
      </c>
      <c r="E37" s="9">
        <f t="shared" si="0"/>
        <v>0.14334806087383781</v>
      </c>
      <c r="F37" s="9">
        <v>24.533647290053107</v>
      </c>
      <c r="G37" s="9">
        <v>68.626352709947199</v>
      </c>
      <c r="H37" s="9">
        <v>-2.7171433153781592</v>
      </c>
      <c r="I37" s="9">
        <v>95.877143315378476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1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</row>
    <row r="38" spans="2:62" x14ac:dyDescent="0.25">
      <c r="B38" s="9">
        <v>51.699999999999775</v>
      </c>
      <c r="C38" s="9">
        <v>46.44</v>
      </c>
      <c r="D38" s="9">
        <v>-5.2599999999997777</v>
      </c>
      <c r="E38" s="9">
        <f t="shared" si="0"/>
        <v>0.11326442721791082</v>
      </c>
      <c r="F38" s="9">
        <v>29.653647290052685</v>
      </c>
      <c r="G38" s="9">
        <v>73.746352709946862</v>
      </c>
      <c r="H38" s="9">
        <v>2.4028566846214332</v>
      </c>
      <c r="I38" s="9">
        <v>100.99714331537811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1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</row>
    <row r="39" spans="2:62" x14ac:dyDescent="0.25">
      <c r="B39" s="9">
        <v>43.560000000000073</v>
      </c>
      <c r="C39" s="9">
        <v>43.21</v>
      </c>
      <c r="D39" s="9">
        <v>-0.35000000000007248</v>
      </c>
      <c r="E39" s="9">
        <f t="shared" si="0"/>
        <v>8.0999768572106567E-3</v>
      </c>
      <c r="F39" s="9">
        <v>21.513647290053019</v>
      </c>
      <c r="G39" s="9">
        <v>65.606352709947132</v>
      </c>
      <c r="H39" s="9">
        <v>-5.7371433153782476</v>
      </c>
      <c r="I39" s="9">
        <v>92.857143315378394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1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</row>
    <row r="40" spans="2:62" x14ac:dyDescent="0.25">
      <c r="B40" s="9">
        <v>41.447499999999934</v>
      </c>
      <c r="C40" s="9">
        <v>41.12</v>
      </c>
      <c r="D40" s="9">
        <v>-0.32749999999993662</v>
      </c>
      <c r="E40" s="9">
        <f t="shared" si="0"/>
        <v>7.9644941634225835E-3</v>
      </c>
      <c r="F40" s="9">
        <v>19.401147290052858</v>
      </c>
      <c r="G40" s="9">
        <v>63.493852709947006</v>
      </c>
      <c r="H40" s="9">
        <v>-7.849643315378394</v>
      </c>
      <c r="I40" s="9">
        <v>90.744643315378255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1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</row>
    <row r="41" spans="2:62" x14ac:dyDescent="0.25">
      <c r="B41" s="9">
        <v>42.495000000000104</v>
      </c>
      <c r="C41" s="9">
        <v>36.909999999999997</v>
      </c>
      <c r="D41" s="9">
        <v>-5.5850000000001074</v>
      </c>
      <c r="E41" s="9">
        <f t="shared" si="0"/>
        <v>0.15131400704416439</v>
      </c>
      <c r="F41" s="9">
        <v>20.448647290053071</v>
      </c>
      <c r="G41" s="9">
        <v>64.541352709947134</v>
      </c>
      <c r="H41" s="9">
        <v>-6.8021433153782098</v>
      </c>
      <c r="I41" s="9">
        <v>91.792143315378411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1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</row>
    <row r="42" spans="2:62" x14ac:dyDescent="0.25">
      <c r="B42" s="9">
        <v>38.942499999999683</v>
      </c>
      <c r="C42" s="9">
        <v>34.76</v>
      </c>
      <c r="D42" s="9">
        <v>-4.1824999999996848</v>
      </c>
      <c r="E42" s="9">
        <f t="shared" si="0"/>
        <v>0.1203250863060899</v>
      </c>
      <c r="F42" s="9">
        <v>16.896147290052603</v>
      </c>
      <c r="G42" s="9">
        <v>60.988852709946762</v>
      </c>
      <c r="H42" s="9">
        <v>-10.354643315378645</v>
      </c>
      <c r="I42" s="9">
        <v>88.239643315378004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1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</row>
    <row r="43" spans="2:62" x14ac:dyDescent="0.25">
      <c r="B43" s="9">
        <v>33.475000000000094</v>
      </c>
      <c r="C43" s="9">
        <v>33.229999999999997</v>
      </c>
      <c r="D43" s="9">
        <v>-0.24500000000009692</v>
      </c>
      <c r="E43" s="9">
        <f t="shared" si="0"/>
        <v>7.3728558531476656E-3</v>
      </c>
      <c r="F43" s="9">
        <v>11.428647290053043</v>
      </c>
      <c r="G43" s="9">
        <v>55.521352709947145</v>
      </c>
      <c r="H43" s="9">
        <v>-15.822143315378227</v>
      </c>
      <c r="I43" s="9">
        <v>82.772143315378415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1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</row>
    <row r="44" spans="2:62" x14ac:dyDescent="0.25">
      <c r="B44" s="9">
        <v>34.32499999999996</v>
      </c>
      <c r="C44" s="9">
        <v>30.73</v>
      </c>
      <c r="D44" s="9">
        <v>-3.5949999999999598</v>
      </c>
      <c r="E44" s="9">
        <f t="shared" si="0"/>
        <v>0.11698665798893458</v>
      </c>
      <c r="F44" s="9">
        <v>12.278647290052884</v>
      </c>
      <c r="G44" s="9">
        <v>56.371352709947033</v>
      </c>
      <c r="H44" s="9">
        <v>-14.972143315378368</v>
      </c>
      <c r="I44" s="9">
        <v>83.622143315378281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1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</row>
    <row r="45" spans="2:62" x14ac:dyDescent="0.25">
      <c r="B45" s="9">
        <v>33.55749999999982</v>
      </c>
      <c r="C45" s="9">
        <v>26.19</v>
      </c>
      <c r="D45" s="9">
        <v>-7.3674999999998185</v>
      </c>
      <c r="E45" s="9">
        <f t="shared" si="0"/>
        <v>0.28130966017563264</v>
      </c>
      <c r="F45" s="9">
        <v>11.511147290052751</v>
      </c>
      <c r="G45" s="9">
        <v>55.603852709946892</v>
      </c>
      <c r="H45" s="9">
        <v>-15.739643315378508</v>
      </c>
      <c r="I45" s="9">
        <v>82.854643315378155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1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</row>
    <row r="46" spans="2:62" x14ac:dyDescent="0.25">
      <c r="B46" s="9">
        <v>39.757500000000022</v>
      </c>
      <c r="C46" s="9">
        <v>28.75</v>
      </c>
      <c r="D46" s="9">
        <v>-11.007500000000022</v>
      </c>
      <c r="E46" s="9">
        <f t="shared" si="0"/>
        <v>0.38286956521739207</v>
      </c>
      <c r="F46" s="9">
        <v>17.711147290052974</v>
      </c>
      <c r="G46" s="9">
        <v>61.803852709947066</v>
      </c>
      <c r="H46" s="9">
        <v>-9.5396433153782922</v>
      </c>
      <c r="I46" s="9">
        <v>89.054643315378343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1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</row>
    <row r="47" spans="2:62" x14ac:dyDescent="0.25">
      <c r="B47" s="9">
        <v>41.992500000000035</v>
      </c>
      <c r="C47" s="9">
        <v>27.81</v>
      </c>
      <c r="D47" s="9">
        <v>-14.182500000000037</v>
      </c>
      <c r="E47" s="9">
        <f t="shared" si="0"/>
        <v>0.50997842502697011</v>
      </c>
      <c r="F47" s="9">
        <v>19.946147290052984</v>
      </c>
      <c r="G47" s="9">
        <v>64.038852709947093</v>
      </c>
      <c r="H47" s="9">
        <v>-7.3046433153782857</v>
      </c>
      <c r="I47" s="9">
        <v>91.289643315378356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1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</row>
    <row r="48" spans="2:62" x14ac:dyDescent="0.25">
      <c r="B48" s="9">
        <v>40.039999999999935</v>
      </c>
      <c r="C48" s="9">
        <v>26.71</v>
      </c>
      <c r="D48" s="9">
        <v>-13.329999999999934</v>
      </c>
      <c r="E48" s="9">
        <f t="shared" si="0"/>
        <v>0.49906402096592789</v>
      </c>
      <c r="F48" s="9">
        <v>17.993647290052866</v>
      </c>
      <c r="G48" s="9">
        <v>62.086352709947008</v>
      </c>
      <c r="H48" s="9">
        <v>-9.2571433153783929</v>
      </c>
      <c r="I48" s="9">
        <v>89.337143315378256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1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</row>
    <row r="49" spans="2:62" x14ac:dyDescent="0.25">
      <c r="B49" s="9">
        <v>35.082500000000124</v>
      </c>
      <c r="C49" s="9">
        <v>23.77</v>
      </c>
      <c r="D49" s="9">
        <v>-11.312500000000124</v>
      </c>
      <c r="E49" s="9">
        <f t="shared" si="0"/>
        <v>0.4759150189314314</v>
      </c>
      <c r="F49" s="9">
        <v>13.03614729005308</v>
      </c>
      <c r="G49" s="9">
        <v>57.128852709947168</v>
      </c>
      <c r="H49" s="9">
        <v>-14.21464331537819</v>
      </c>
      <c r="I49" s="9">
        <v>84.379643315378445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1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</row>
    <row r="50" spans="2:62" x14ac:dyDescent="0.25">
      <c r="B50" s="9">
        <v>36.517500000000069</v>
      </c>
      <c r="C50" s="9">
        <v>31.46</v>
      </c>
      <c r="D50" s="9">
        <v>-5.0575000000000685</v>
      </c>
      <c r="E50" s="9">
        <f t="shared" si="0"/>
        <v>0.16075969485060612</v>
      </c>
      <c r="F50" s="9">
        <v>14.471147290053018</v>
      </c>
      <c r="G50" s="9">
        <v>58.56385270994712</v>
      </c>
      <c r="H50" s="9">
        <v>-12.779643315378252</v>
      </c>
      <c r="I50" s="9">
        <v>85.81464331537839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1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</row>
    <row r="51" spans="2:62" x14ac:dyDescent="0.25">
      <c r="B51" s="9">
        <v>35.925000000000111</v>
      </c>
      <c r="C51" s="9">
        <v>19.829999999999998</v>
      </c>
      <c r="D51" s="9">
        <v>-16.095000000000113</v>
      </c>
      <c r="E51" s="9">
        <f t="shared" si="0"/>
        <v>0.81164901664145805</v>
      </c>
      <c r="F51" s="9">
        <v>13.878647290053067</v>
      </c>
      <c r="G51" s="9">
        <v>57.971352709947155</v>
      </c>
      <c r="H51" s="9">
        <v>-13.372143315378203</v>
      </c>
      <c r="I51" s="9">
        <v>85.222143315378418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1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</row>
    <row r="52" spans="2:62" x14ac:dyDescent="0.25">
      <c r="B52" s="9">
        <v>35.187500000000185</v>
      </c>
      <c r="C52" s="9">
        <v>24.24</v>
      </c>
      <c r="D52" s="9">
        <v>-10.947500000000186</v>
      </c>
      <c r="E52" s="9">
        <f t="shared" si="0"/>
        <v>0.45162953795380312</v>
      </c>
      <c r="F52" s="9">
        <v>13.141147290053141</v>
      </c>
      <c r="G52" s="9">
        <v>57.233852709947229</v>
      </c>
      <c r="H52" s="9">
        <v>-14.109643315378129</v>
      </c>
      <c r="I52" s="9">
        <v>84.484643315378491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1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</row>
    <row r="53" spans="2:62" x14ac:dyDescent="0.25">
      <c r="B53" s="9">
        <v>47.24249999999995</v>
      </c>
      <c r="C53" s="9">
        <v>42.13</v>
      </c>
      <c r="D53" s="9">
        <v>-5.1124999999999474</v>
      </c>
      <c r="E53" s="9">
        <f t="shared" si="0"/>
        <v>0.12135058153334791</v>
      </c>
      <c r="F53" s="9">
        <v>25.196147290052892</v>
      </c>
      <c r="G53" s="9">
        <v>69.288852709947008</v>
      </c>
      <c r="H53" s="9">
        <v>-2.054643315378371</v>
      </c>
      <c r="I53" s="9">
        <v>96.539643315378271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1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</row>
    <row r="54" spans="2:62" x14ac:dyDescent="0.25">
      <c r="B54" s="9">
        <v>64.707499999999982</v>
      </c>
      <c r="C54" s="9">
        <v>48.42</v>
      </c>
      <c r="D54" s="9">
        <v>-16.28749999999998</v>
      </c>
      <c r="E54" s="9">
        <f t="shared" si="0"/>
        <v>0.33637959520859106</v>
      </c>
      <c r="F54" s="9">
        <v>42.661147290052924</v>
      </c>
      <c r="G54" s="9">
        <v>86.75385270994704</v>
      </c>
      <c r="H54" s="9">
        <v>15.410356684621661</v>
      </c>
      <c r="I54" s="9">
        <v>114.0046433153783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1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</row>
    <row r="55" spans="2:62" x14ac:dyDescent="0.25">
      <c r="B55" s="9">
        <v>75.275000000000034</v>
      </c>
      <c r="C55" s="9">
        <v>67.8</v>
      </c>
      <c r="D55" s="9">
        <v>-7.4750000000000369</v>
      </c>
      <c r="E55" s="9">
        <f t="shared" si="0"/>
        <v>0.1102507374631274</v>
      </c>
      <c r="F55" s="9">
        <v>53.22864729005299</v>
      </c>
      <c r="G55" s="9">
        <v>97.321352709947078</v>
      </c>
      <c r="H55" s="9">
        <v>25.97785668462172</v>
      </c>
      <c r="I55" s="9">
        <v>124.57214331537836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1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</row>
    <row r="56" spans="2:62" x14ac:dyDescent="0.25">
      <c r="B56" s="9">
        <v>65.720000000000027</v>
      </c>
      <c r="C56" s="9">
        <v>52.93</v>
      </c>
      <c r="D56" s="9">
        <v>-12.790000000000028</v>
      </c>
      <c r="E56" s="9">
        <f t="shared" si="0"/>
        <v>0.24163990175703812</v>
      </c>
      <c r="F56" s="9">
        <v>43.673647290052969</v>
      </c>
      <c r="G56" s="9">
        <v>87.766352709947085</v>
      </c>
      <c r="H56" s="9">
        <v>16.422856684621706</v>
      </c>
      <c r="I56" s="9">
        <v>115.01714331537835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1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</row>
    <row r="57" spans="2:62" x14ac:dyDescent="0.25">
      <c r="B57" s="9">
        <v>74.069999999999965</v>
      </c>
      <c r="C57" s="9">
        <v>52.65</v>
      </c>
      <c r="D57" s="9">
        <v>-21.419999999999966</v>
      </c>
      <c r="E57" s="9">
        <f t="shared" si="0"/>
        <v>0.40683760683760622</v>
      </c>
      <c r="F57" s="9">
        <v>52.023647290052907</v>
      </c>
      <c r="G57" s="9">
        <v>96.116352709947023</v>
      </c>
      <c r="H57" s="9">
        <v>24.772856684621644</v>
      </c>
      <c r="I57" s="9">
        <v>123.36714331537829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1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</row>
    <row r="58" spans="2:62" x14ac:dyDescent="0.25">
      <c r="B58" s="9">
        <v>86.152500000000089</v>
      </c>
      <c r="C58" s="9">
        <v>56.17</v>
      </c>
      <c r="D58" s="9">
        <v>-29.982500000000087</v>
      </c>
      <c r="E58" s="9">
        <f t="shared" si="0"/>
        <v>0.53378137795976655</v>
      </c>
      <c r="F58" s="9">
        <v>64.106147290053045</v>
      </c>
      <c r="G58" s="9">
        <v>108.19885270994713</v>
      </c>
      <c r="H58" s="9">
        <v>36.855356684621775</v>
      </c>
      <c r="I58" s="9">
        <v>135.44964331537841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1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</row>
    <row r="59" spans="2:62" x14ac:dyDescent="0.25">
      <c r="B59" s="9">
        <v>69.872500000000073</v>
      </c>
      <c r="C59" s="9">
        <v>52.83</v>
      </c>
      <c r="D59" s="9">
        <v>-17.042500000000075</v>
      </c>
      <c r="E59" s="9">
        <f t="shared" si="0"/>
        <v>0.32259133068332529</v>
      </c>
      <c r="F59" s="9">
        <v>47.826147290053029</v>
      </c>
      <c r="G59" s="9">
        <v>91.918852709947117</v>
      </c>
      <c r="H59" s="9">
        <v>20.575356684621759</v>
      </c>
      <c r="I59" s="9">
        <v>119.16964331537838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1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</row>
    <row r="60" spans="2:62" x14ac:dyDescent="0.25">
      <c r="B60" s="9">
        <v>92.307500000000033</v>
      </c>
      <c r="C60" s="9">
        <v>86.06</v>
      </c>
      <c r="D60" s="9">
        <v>-6.2475000000000307</v>
      </c>
      <c r="E60" s="9">
        <f t="shared" si="0"/>
        <v>7.2594701371136772E-2</v>
      </c>
      <c r="F60" s="9">
        <v>70.261147290052975</v>
      </c>
      <c r="G60" s="9">
        <v>114.35385270994709</v>
      </c>
      <c r="H60" s="9">
        <v>43.010356684621712</v>
      </c>
      <c r="I60" s="9">
        <v>141.60464331537835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1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</row>
    <row r="61" spans="2:62" x14ac:dyDescent="0.25">
      <c r="B61" s="9">
        <v>102.25999999999999</v>
      </c>
      <c r="C61" s="9">
        <v>181.94</v>
      </c>
      <c r="D61" s="9">
        <v>79.680000000000007</v>
      </c>
      <c r="E61" s="9">
        <f t="shared" si="0"/>
        <v>0.43794657579421792</v>
      </c>
      <c r="F61" s="9">
        <v>80.213647290052933</v>
      </c>
      <c r="G61" s="9">
        <v>124.30635270994705</v>
      </c>
      <c r="H61" s="9">
        <v>52.96285668462167</v>
      </c>
      <c r="I61" s="9">
        <v>151.55714331537831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1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</row>
    <row r="62" spans="2:62" x14ac:dyDescent="0.25">
      <c r="B62" s="9">
        <v>74.722499999999968</v>
      </c>
      <c r="C62" s="9">
        <v>79.67</v>
      </c>
      <c r="D62" s="9">
        <v>4.9475000000000335</v>
      </c>
      <c r="E62" s="9">
        <f t="shared" si="0"/>
        <v>6.2099912137567888E-2</v>
      </c>
      <c r="F62" s="9">
        <v>52.67614729005291</v>
      </c>
      <c r="G62" s="9">
        <v>96.768852709947026</v>
      </c>
      <c r="H62" s="9">
        <v>25.425356684621647</v>
      </c>
      <c r="I62" s="9">
        <v>124.01964331537829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1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</row>
    <row r="63" spans="2:62" x14ac:dyDescent="0.25">
      <c r="B63" s="9">
        <v>73.842500000000001</v>
      </c>
      <c r="C63" s="9">
        <v>91.81</v>
      </c>
      <c r="D63" s="9">
        <v>17.967500000000001</v>
      </c>
      <c r="E63" s="9">
        <f t="shared" si="0"/>
        <v>0.19570308245289184</v>
      </c>
      <c r="F63" s="9">
        <v>51.796147290052943</v>
      </c>
      <c r="G63" s="9">
        <v>95.888852709947059</v>
      </c>
      <c r="H63" s="9">
        <v>24.54535668462168</v>
      </c>
      <c r="I63" s="9">
        <v>123.13964331537832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1</v>
      </c>
      <c r="BG63" s="9">
        <v>0</v>
      </c>
      <c r="BH63" s="9">
        <v>0</v>
      </c>
      <c r="BI63" s="9">
        <v>0</v>
      </c>
      <c r="BJ63" s="9">
        <v>0</v>
      </c>
    </row>
    <row r="64" spans="2:62" x14ac:dyDescent="0.25">
      <c r="B64" s="9">
        <v>83.81750000000001</v>
      </c>
      <c r="C64" s="9">
        <v>89.93</v>
      </c>
      <c r="D64" s="9">
        <v>6.1124999999999972</v>
      </c>
      <c r="E64" s="9">
        <f t="shared" si="0"/>
        <v>6.7969531858111831E-2</v>
      </c>
      <c r="F64" s="9">
        <v>61.771147290052951</v>
      </c>
      <c r="G64" s="9">
        <v>105.86385270994707</v>
      </c>
      <c r="H64" s="9">
        <v>34.520356684621689</v>
      </c>
      <c r="I64" s="9">
        <v>133.11464331537832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1</v>
      </c>
      <c r="BH64" s="9">
        <v>0</v>
      </c>
      <c r="BI64" s="9">
        <v>0</v>
      </c>
      <c r="BJ64" s="9">
        <v>0</v>
      </c>
    </row>
    <row r="65" spans="2:62" x14ac:dyDescent="0.25">
      <c r="B65" s="9">
        <v>71.247500000000059</v>
      </c>
      <c r="C65" s="9">
        <v>75.099999999999994</v>
      </c>
      <c r="D65" s="9">
        <v>3.8524999999999352</v>
      </c>
      <c r="E65" s="9">
        <f t="shared" si="0"/>
        <v>5.1298268974699537E-2</v>
      </c>
      <c r="F65" s="9">
        <v>49.201147290053008</v>
      </c>
      <c r="G65" s="9">
        <v>93.293852709947117</v>
      </c>
      <c r="H65" s="9">
        <v>21.950356684621738</v>
      </c>
      <c r="I65" s="9">
        <v>120.54464331537838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1</v>
      </c>
      <c r="BI65" s="9">
        <v>0</v>
      </c>
      <c r="BJ65" s="9">
        <v>0</v>
      </c>
    </row>
    <row r="66" spans="2:62" x14ac:dyDescent="0.25">
      <c r="B66" s="9">
        <v>81.140000000000015</v>
      </c>
      <c r="C66" s="9">
        <v>85.1</v>
      </c>
      <c r="D66" s="9">
        <v>3.9599999999999795</v>
      </c>
      <c r="E66" s="9">
        <f t="shared" si="0"/>
        <v>4.6533490011750646E-2</v>
      </c>
      <c r="F66" s="9">
        <v>59.093647290052971</v>
      </c>
      <c r="G66" s="9">
        <v>103.18635270994706</v>
      </c>
      <c r="H66" s="9">
        <v>31.842856684621701</v>
      </c>
      <c r="I66" s="9">
        <v>130.43714331537834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1</v>
      </c>
      <c r="BJ66" s="9">
        <v>0</v>
      </c>
    </row>
    <row r="67" spans="2:62" x14ac:dyDescent="0.25">
      <c r="B67" s="9">
        <v>80.785000000000053</v>
      </c>
      <c r="C67" s="9">
        <v>107.51</v>
      </c>
      <c r="D67" s="9">
        <v>26.724999999999952</v>
      </c>
      <c r="E67" s="9">
        <f t="shared" si="0"/>
        <v>0.24858152729978561</v>
      </c>
      <c r="F67" s="9">
        <v>58.738647290053002</v>
      </c>
      <c r="G67" s="9">
        <v>102.83135270994711</v>
      </c>
      <c r="H67" s="9">
        <v>31.487856684621732</v>
      </c>
      <c r="I67" s="9">
        <v>130.08214331537837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1</v>
      </c>
    </row>
    <row r="68" spans="2:62" x14ac:dyDescent="0.25">
      <c r="B68" s="9">
        <v>135.24000000000024</v>
      </c>
      <c r="C68" s="9">
        <v>135.24</v>
      </c>
      <c r="D68" s="9">
        <v>-2.2737367544323206E-13</v>
      </c>
      <c r="E68" s="9">
        <f t="shared" si="0"/>
        <v>1.681260540100799E-15</v>
      </c>
      <c r="F68" s="9">
        <v>91.14729458010612</v>
      </c>
      <c r="G68" s="9">
        <v>179.33270541989435</v>
      </c>
      <c r="H68" s="9">
        <v>72.883497993464317</v>
      </c>
      <c r="I68" s="9">
        <v>197.59650200653616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</row>
    <row r="69" spans="2:62" x14ac:dyDescent="0.25">
      <c r="B69" s="9">
        <v>76.459999999999894</v>
      </c>
      <c r="C69" s="9">
        <v>102.11</v>
      </c>
      <c r="D69" s="9">
        <v>25.650000000000105</v>
      </c>
      <c r="E69" s="9">
        <f t="shared" si="0"/>
        <v>0.25119968661247777</v>
      </c>
      <c r="F69" s="9">
        <v>54.413647290052836</v>
      </c>
      <c r="G69" s="9">
        <v>98.506352709946952</v>
      </c>
      <c r="H69" s="9">
        <v>27.162856684621573</v>
      </c>
      <c r="I69" s="9">
        <v>125.75714331537822</v>
      </c>
      <c r="K69" s="9">
        <v>1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</row>
    <row r="70" spans="2:62" x14ac:dyDescent="0.25">
      <c r="B70" s="9">
        <v>68.159999999999911</v>
      </c>
      <c r="C70" s="9">
        <v>91.87</v>
      </c>
      <c r="D70" s="9">
        <v>23.710000000000093</v>
      </c>
      <c r="E70" s="9">
        <f t="shared" si="0"/>
        <v>0.25808207249374215</v>
      </c>
      <c r="F70" s="9">
        <v>46.113647290052839</v>
      </c>
      <c r="G70" s="9">
        <v>90.206352709946984</v>
      </c>
      <c r="H70" s="9">
        <v>18.862856684621583</v>
      </c>
      <c r="I70" s="9">
        <v>117.45714331537823</v>
      </c>
      <c r="K70" s="9">
        <v>0</v>
      </c>
      <c r="L70" s="9">
        <v>1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</row>
    <row r="71" spans="2:62" x14ac:dyDescent="0.25">
      <c r="B71" s="9">
        <v>68.805000000000149</v>
      </c>
      <c r="C71" s="9">
        <v>88.65</v>
      </c>
      <c r="D71" s="9">
        <v>19.844999999999857</v>
      </c>
      <c r="E71" s="9">
        <f t="shared" si="0"/>
        <v>0.22385786802030294</v>
      </c>
      <c r="F71" s="9">
        <v>46.758647290053119</v>
      </c>
      <c r="G71" s="9">
        <v>90.851352709947179</v>
      </c>
      <c r="H71" s="9">
        <v>19.507856684621849</v>
      </c>
      <c r="I71" s="9">
        <v>118.10214331537844</v>
      </c>
      <c r="K71" s="9">
        <v>0</v>
      </c>
      <c r="L71" s="9">
        <v>0</v>
      </c>
      <c r="M71" s="9">
        <v>1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</row>
    <row r="72" spans="2:62" x14ac:dyDescent="0.25">
      <c r="B72" s="9">
        <v>67.107499999999817</v>
      </c>
      <c r="C72" s="9">
        <v>88.84</v>
      </c>
      <c r="D72" s="9">
        <v>21.732500000000186</v>
      </c>
      <c r="E72" s="9">
        <f t="shared" si="0"/>
        <v>0.24462516884286567</v>
      </c>
      <c r="F72" s="9">
        <v>45.061147290052745</v>
      </c>
      <c r="G72" s="9">
        <v>89.153852709946889</v>
      </c>
      <c r="H72" s="9">
        <v>17.810356684621489</v>
      </c>
      <c r="I72" s="9">
        <v>116.40464331537814</v>
      </c>
      <c r="K72" s="9">
        <v>0</v>
      </c>
      <c r="L72" s="9">
        <v>0</v>
      </c>
      <c r="M72" s="9">
        <v>0</v>
      </c>
      <c r="N72" s="9">
        <v>1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</row>
    <row r="73" spans="2:62" x14ac:dyDescent="0.25">
      <c r="B73" s="9">
        <v>68.594999999999786</v>
      </c>
      <c r="C73" s="9">
        <v>67.22</v>
      </c>
      <c r="D73" s="9">
        <v>-1.3749999999997868</v>
      </c>
      <c r="E73" s="9">
        <f t="shared" si="0"/>
        <v>2.0455221660217002E-2</v>
      </c>
      <c r="F73" s="9">
        <v>46.548647290052699</v>
      </c>
      <c r="G73" s="9">
        <v>90.641352709946872</v>
      </c>
      <c r="H73" s="9">
        <v>19.297856684621443</v>
      </c>
      <c r="I73" s="9">
        <v>117.89214331537812</v>
      </c>
      <c r="K73" s="9">
        <v>0</v>
      </c>
      <c r="L73" s="9">
        <v>0</v>
      </c>
      <c r="M73" s="9">
        <v>0</v>
      </c>
      <c r="N73" s="9">
        <v>0</v>
      </c>
      <c r="O73" s="9">
        <v>1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0</v>
      </c>
      <c r="BB73" s="9">
        <v>0</v>
      </c>
      <c r="BC73" s="9">
        <v>0</v>
      </c>
      <c r="BD73" s="9">
        <v>0</v>
      </c>
      <c r="BE73" s="9">
        <v>0</v>
      </c>
      <c r="BF73" s="9">
        <v>0</v>
      </c>
      <c r="BG73" s="9">
        <v>0</v>
      </c>
      <c r="BH73" s="9">
        <v>0</v>
      </c>
      <c r="BI73" s="9">
        <v>0</v>
      </c>
      <c r="BJ73" s="9">
        <v>0</v>
      </c>
    </row>
    <row r="74" spans="2:62" x14ac:dyDescent="0.25">
      <c r="B74" s="9">
        <v>71.162500000000136</v>
      </c>
      <c r="C74" s="9">
        <v>83.95</v>
      </c>
      <c r="D74" s="9">
        <v>12.787499999999866</v>
      </c>
      <c r="E74" s="9">
        <f t="shared" si="0"/>
        <v>0.15232281119713956</v>
      </c>
      <c r="F74" s="9">
        <v>49.116147290053092</v>
      </c>
      <c r="G74" s="9">
        <v>93.20885270994718</v>
      </c>
      <c r="H74" s="9">
        <v>21.865356684621823</v>
      </c>
      <c r="I74" s="9">
        <v>120.45964331537846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1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0</v>
      </c>
      <c r="BB74" s="9">
        <v>0</v>
      </c>
      <c r="BC74" s="9">
        <v>0</v>
      </c>
      <c r="BD74" s="9">
        <v>0</v>
      </c>
      <c r="BE74" s="9">
        <v>0</v>
      </c>
      <c r="BF74" s="9">
        <v>0</v>
      </c>
      <c r="BG74" s="9">
        <v>0</v>
      </c>
      <c r="BH74" s="9">
        <v>0</v>
      </c>
      <c r="BI74" s="9">
        <v>0</v>
      </c>
      <c r="BJ74" s="9">
        <v>0</v>
      </c>
    </row>
    <row r="75" spans="2:62" x14ac:dyDescent="0.25">
      <c r="B75" s="9">
        <v>75.962499999999721</v>
      </c>
      <c r="C75" s="9">
        <v>70.67</v>
      </c>
      <c r="D75" s="9">
        <v>-5.2924999999997198</v>
      </c>
      <c r="E75" s="9">
        <f t="shared" si="0"/>
        <v>7.4890335361535582E-2</v>
      </c>
      <c r="F75" s="9">
        <v>53.916147290052635</v>
      </c>
      <c r="G75" s="9">
        <v>98.008852709946808</v>
      </c>
      <c r="H75" s="9">
        <v>26.665356684621393</v>
      </c>
      <c r="I75" s="9">
        <v>125.25964331537804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1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0</v>
      </c>
      <c r="BH75" s="9">
        <v>0</v>
      </c>
      <c r="BI75" s="9">
        <v>0</v>
      </c>
      <c r="BJ75" s="9">
        <v>0</v>
      </c>
    </row>
    <row r="76" spans="2:62" x14ac:dyDescent="0.25">
      <c r="B76" s="9">
        <v>77.537499999999909</v>
      </c>
      <c r="C76" s="9">
        <v>65.78</v>
      </c>
      <c r="D76" s="9">
        <v>-11.757499999999908</v>
      </c>
      <c r="E76" s="9">
        <f t="shared" si="0"/>
        <v>0.17873973852234581</v>
      </c>
      <c r="F76" s="9">
        <v>55.491147290052865</v>
      </c>
      <c r="G76" s="9">
        <v>99.583852709946953</v>
      </c>
      <c r="H76" s="9">
        <v>28.240356684621595</v>
      </c>
      <c r="I76" s="9">
        <v>126.83464331537823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1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  <c r="AZ76" s="9">
        <v>0</v>
      </c>
      <c r="BA76" s="9">
        <v>0</v>
      </c>
      <c r="BB76" s="9">
        <v>0</v>
      </c>
      <c r="BC76" s="9">
        <v>0</v>
      </c>
      <c r="BD76" s="9">
        <v>0</v>
      </c>
      <c r="BE76" s="9">
        <v>0</v>
      </c>
      <c r="BF76" s="9">
        <v>0</v>
      </c>
      <c r="BG76" s="9">
        <v>0</v>
      </c>
      <c r="BH76" s="9">
        <v>0</v>
      </c>
      <c r="BI76" s="9">
        <v>0</v>
      </c>
      <c r="BJ76" s="9">
        <v>0</v>
      </c>
    </row>
    <row r="77" spans="2:62" x14ac:dyDescent="0.25">
      <c r="B77" s="9">
        <v>106.67500000000017</v>
      </c>
      <c r="C77" s="9">
        <v>83.22</v>
      </c>
      <c r="D77" s="9">
        <v>-23.455000000000169</v>
      </c>
      <c r="E77" s="9">
        <f t="shared" si="0"/>
        <v>0.28184330689738246</v>
      </c>
      <c r="F77" s="9">
        <v>84.628647290053124</v>
      </c>
      <c r="G77" s="9">
        <v>128.72135270994721</v>
      </c>
      <c r="H77" s="9">
        <v>57.377856684621854</v>
      </c>
      <c r="I77" s="9">
        <v>155.97214331537847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1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0</v>
      </c>
      <c r="BB77" s="9">
        <v>0</v>
      </c>
      <c r="BC77" s="9">
        <v>0</v>
      </c>
      <c r="BD77" s="9">
        <v>0</v>
      </c>
      <c r="BE77" s="9">
        <v>0</v>
      </c>
      <c r="BF77" s="9">
        <v>0</v>
      </c>
      <c r="BG77" s="9">
        <v>0</v>
      </c>
      <c r="BH77" s="9">
        <v>0</v>
      </c>
      <c r="BI77" s="9">
        <v>0</v>
      </c>
      <c r="BJ77" s="9">
        <v>0</v>
      </c>
    </row>
    <row r="78" spans="2:62" x14ac:dyDescent="0.25">
      <c r="B78" s="9">
        <v>71.3924999999997</v>
      </c>
      <c r="C78" s="9">
        <v>59.23</v>
      </c>
      <c r="D78" s="9">
        <v>-12.162499999999703</v>
      </c>
      <c r="E78" s="9">
        <f t="shared" si="0"/>
        <v>0.20534357589059099</v>
      </c>
      <c r="F78" s="9">
        <v>49.346147290052613</v>
      </c>
      <c r="G78" s="9">
        <v>93.438852709946786</v>
      </c>
      <c r="H78" s="9">
        <v>22.095356684621358</v>
      </c>
      <c r="I78" s="9">
        <v>120.68964331537805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1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</row>
    <row r="79" spans="2:62" x14ac:dyDescent="0.25">
      <c r="B79" s="9">
        <v>74.992500000000263</v>
      </c>
      <c r="C79" s="9">
        <v>50.05</v>
      </c>
      <c r="D79" s="9">
        <v>-24.942500000000265</v>
      </c>
      <c r="E79" s="9">
        <f t="shared" si="0"/>
        <v>0.49835164835165369</v>
      </c>
      <c r="F79" s="9">
        <v>52.94614729005324</v>
      </c>
      <c r="G79" s="9">
        <v>97.038852709947292</v>
      </c>
      <c r="H79" s="9">
        <v>25.695356684621963</v>
      </c>
      <c r="I79" s="9">
        <v>124.28964331537856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1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</row>
    <row r="80" spans="2:62" x14ac:dyDescent="0.25">
      <c r="B80" s="9">
        <v>93.772500000000008</v>
      </c>
      <c r="C80" s="9">
        <v>45.7</v>
      </c>
      <c r="D80" s="9">
        <v>-48.072500000000005</v>
      </c>
      <c r="E80" s="9">
        <f t="shared" si="0"/>
        <v>1.05191466083151</v>
      </c>
      <c r="F80" s="9">
        <v>71.726147290052936</v>
      </c>
      <c r="G80" s="9">
        <v>115.81885270994708</v>
      </c>
      <c r="H80" s="9">
        <v>44.47535668462168</v>
      </c>
      <c r="I80" s="9">
        <v>143.06964331537833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1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</row>
    <row r="81" spans="2:62" x14ac:dyDescent="0.25">
      <c r="B81" s="9">
        <v>67.52499999999975</v>
      </c>
      <c r="C81" s="9">
        <v>40.57</v>
      </c>
      <c r="D81" s="9">
        <v>-26.95499999999975</v>
      </c>
      <c r="E81" s="9">
        <f t="shared" ref="E81:E144" si="1">ABS(D81/C81)</f>
        <v>0.66440719743652332</v>
      </c>
      <c r="F81" s="9">
        <v>45.478647290052663</v>
      </c>
      <c r="G81" s="9">
        <v>89.571352709946837</v>
      </c>
      <c r="H81" s="9">
        <v>18.227856684621422</v>
      </c>
      <c r="I81" s="9">
        <v>116.82214331537807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1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9">
        <v>0</v>
      </c>
    </row>
    <row r="82" spans="2:62" x14ac:dyDescent="0.25">
      <c r="B82" s="9">
        <v>75.894999999999854</v>
      </c>
      <c r="C82" s="9">
        <v>83.85</v>
      </c>
      <c r="D82" s="9">
        <v>7.9550000000001404</v>
      </c>
      <c r="E82" s="9">
        <f t="shared" si="1"/>
        <v>9.4871794871796547E-2</v>
      </c>
      <c r="F82" s="9">
        <v>53.848647290052767</v>
      </c>
      <c r="G82" s="9">
        <v>97.941352709946941</v>
      </c>
      <c r="H82" s="9">
        <v>26.597856684621526</v>
      </c>
      <c r="I82" s="9">
        <v>125.19214331537819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1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9">
        <v>0</v>
      </c>
      <c r="AZ82" s="9">
        <v>0</v>
      </c>
      <c r="BA82" s="9">
        <v>0</v>
      </c>
      <c r="BB82" s="9">
        <v>0</v>
      </c>
      <c r="BC82" s="9">
        <v>0</v>
      </c>
      <c r="BD82" s="9">
        <v>0</v>
      </c>
      <c r="BE82" s="9">
        <v>0</v>
      </c>
      <c r="BF82" s="9">
        <v>0</v>
      </c>
      <c r="BG82" s="9">
        <v>0</v>
      </c>
      <c r="BH82" s="9">
        <v>0</v>
      </c>
      <c r="BI82" s="9">
        <v>0</v>
      </c>
      <c r="BJ82" s="9">
        <v>0</v>
      </c>
    </row>
    <row r="83" spans="2:62" x14ac:dyDescent="0.25">
      <c r="B83" s="9">
        <v>52.05750000000009</v>
      </c>
      <c r="C83" s="9">
        <v>36.450000000000003</v>
      </c>
      <c r="D83" s="9">
        <v>-15.607500000000087</v>
      </c>
      <c r="E83" s="9">
        <f t="shared" si="1"/>
        <v>0.42818930041152498</v>
      </c>
      <c r="F83" s="9">
        <v>30.011147290053056</v>
      </c>
      <c r="G83" s="9">
        <v>74.10385270994712</v>
      </c>
      <c r="H83" s="9">
        <v>2.760356684621776</v>
      </c>
      <c r="I83" s="9">
        <v>101.35464331537841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1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</row>
    <row r="84" spans="2:62" x14ac:dyDescent="0.25">
      <c r="B84" s="9">
        <v>58.367500000000021</v>
      </c>
      <c r="C84" s="9">
        <v>45.92</v>
      </c>
      <c r="D84" s="9">
        <v>-12.447500000000019</v>
      </c>
      <c r="E84" s="9">
        <f t="shared" si="1"/>
        <v>0.27106925087108052</v>
      </c>
      <c r="F84" s="9">
        <v>36.321147290052977</v>
      </c>
      <c r="G84" s="9">
        <v>80.413852709947065</v>
      </c>
      <c r="H84" s="9">
        <v>9.0703566846217072</v>
      </c>
      <c r="I84" s="9">
        <v>107.66464331537833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1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0</v>
      </c>
      <c r="BG84" s="9">
        <v>0</v>
      </c>
      <c r="BH84" s="9">
        <v>0</v>
      </c>
      <c r="BI84" s="9">
        <v>0</v>
      </c>
      <c r="BJ84" s="9">
        <v>0</v>
      </c>
    </row>
    <row r="85" spans="2:62" x14ac:dyDescent="0.25">
      <c r="B85" s="9">
        <v>47.487500000000153</v>
      </c>
      <c r="C85" s="9">
        <v>39.74</v>
      </c>
      <c r="D85" s="9">
        <v>-7.7475000000001515</v>
      </c>
      <c r="E85" s="9">
        <f t="shared" si="1"/>
        <v>0.19495470558631484</v>
      </c>
      <c r="F85" s="9">
        <v>25.441147290053109</v>
      </c>
      <c r="G85" s="9">
        <v>69.533852709947197</v>
      </c>
      <c r="H85" s="9">
        <v>-1.8096433153781604</v>
      </c>
      <c r="I85" s="9">
        <v>96.784643315378474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1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</row>
    <row r="86" spans="2:62" x14ac:dyDescent="0.25">
      <c r="B86" s="9">
        <v>45.725000000000179</v>
      </c>
      <c r="C86" s="9">
        <v>47.36</v>
      </c>
      <c r="D86" s="9">
        <v>1.6349999999998204</v>
      </c>
      <c r="E86" s="9">
        <f t="shared" si="1"/>
        <v>3.4522804054050261E-2</v>
      </c>
      <c r="F86" s="9">
        <v>23.678647290053132</v>
      </c>
      <c r="G86" s="9">
        <v>67.771352709947223</v>
      </c>
      <c r="H86" s="9">
        <v>-3.5721433153781348</v>
      </c>
      <c r="I86" s="9">
        <v>95.022143315378486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1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</row>
    <row r="87" spans="2:62" x14ac:dyDescent="0.25">
      <c r="B87" s="9">
        <v>51.06500000000004</v>
      </c>
      <c r="C87" s="9">
        <v>59.53</v>
      </c>
      <c r="D87" s="9">
        <v>8.4649999999999608</v>
      </c>
      <c r="E87" s="9">
        <f t="shared" si="1"/>
        <v>0.14219721149000439</v>
      </c>
      <c r="F87" s="9">
        <v>29.018647290053007</v>
      </c>
      <c r="G87" s="9">
        <v>73.11135270994707</v>
      </c>
      <c r="H87" s="9">
        <v>1.7678566846217265</v>
      </c>
      <c r="I87" s="9">
        <v>100.36214331537835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1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</row>
    <row r="88" spans="2:62" x14ac:dyDescent="0.25">
      <c r="B88" s="9">
        <v>48.502499999999685</v>
      </c>
      <c r="C88" s="9">
        <v>36.090000000000003</v>
      </c>
      <c r="D88" s="9">
        <v>-12.412499999999682</v>
      </c>
      <c r="E88" s="9">
        <f t="shared" si="1"/>
        <v>0.34393183707397285</v>
      </c>
      <c r="F88" s="9">
        <v>26.456147290052606</v>
      </c>
      <c r="G88" s="9">
        <v>70.548852709946772</v>
      </c>
      <c r="H88" s="9">
        <v>-0.79464331537864297</v>
      </c>
      <c r="I88" s="9">
        <v>97.799643315378006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1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</row>
    <row r="89" spans="2:62" x14ac:dyDescent="0.25">
      <c r="B89" s="9">
        <v>55.642499999999941</v>
      </c>
      <c r="C89" s="9">
        <v>52.43</v>
      </c>
      <c r="D89" s="9">
        <v>-3.2124999999999417</v>
      </c>
      <c r="E89" s="9">
        <f t="shared" si="1"/>
        <v>6.1272172420368906E-2</v>
      </c>
      <c r="F89" s="9">
        <v>33.596147290052869</v>
      </c>
      <c r="G89" s="9">
        <v>77.688852709947014</v>
      </c>
      <c r="H89" s="9">
        <v>6.3453566846216134</v>
      </c>
      <c r="I89" s="9">
        <v>104.93964331537828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1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</row>
    <row r="90" spans="2:62" x14ac:dyDescent="0.25">
      <c r="B90" s="9">
        <v>46.580000000000155</v>
      </c>
      <c r="C90" s="9">
        <v>27.77</v>
      </c>
      <c r="D90" s="9">
        <v>-18.810000000000155</v>
      </c>
      <c r="E90" s="9">
        <f t="shared" si="1"/>
        <v>0.67734965790421875</v>
      </c>
      <c r="F90" s="9">
        <v>24.533647290053111</v>
      </c>
      <c r="G90" s="9">
        <v>68.626352709947199</v>
      </c>
      <c r="H90" s="9">
        <v>-2.7171433153781592</v>
      </c>
      <c r="I90" s="9">
        <v>95.877143315378476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1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</row>
    <row r="91" spans="2:62" x14ac:dyDescent="0.25">
      <c r="B91" s="9">
        <v>51.699999999999775</v>
      </c>
      <c r="C91" s="9">
        <v>58.99</v>
      </c>
      <c r="D91" s="9">
        <v>7.2900000000002265</v>
      </c>
      <c r="E91" s="9">
        <f t="shared" si="1"/>
        <v>0.12358026784201095</v>
      </c>
      <c r="F91" s="9">
        <v>29.6536472900527</v>
      </c>
      <c r="G91" s="9">
        <v>73.746352709946848</v>
      </c>
      <c r="H91" s="9">
        <v>2.4028566846214474</v>
      </c>
      <c r="I91" s="9">
        <v>100.99714331537811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1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</row>
    <row r="92" spans="2:62" x14ac:dyDescent="0.25">
      <c r="B92" s="9">
        <v>43.560000000000073</v>
      </c>
      <c r="C92" s="9">
        <v>27.67</v>
      </c>
      <c r="D92" s="9">
        <v>-15.890000000000072</v>
      </c>
      <c r="E92" s="9">
        <f t="shared" si="1"/>
        <v>0.57426816046259743</v>
      </c>
      <c r="F92" s="9">
        <v>21.513647290053019</v>
      </c>
      <c r="G92" s="9">
        <v>65.606352709947132</v>
      </c>
      <c r="H92" s="9">
        <v>-5.7371433153782476</v>
      </c>
      <c r="I92" s="9">
        <v>92.857143315378394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1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 s="9">
        <v>0</v>
      </c>
      <c r="BG92" s="9">
        <v>0</v>
      </c>
      <c r="BH92" s="9">
        <v>0</v>
      </c>
      <c r="BI92" s="9">
        <v>0</v>
      </c>
      <c r="BJ92" s="9">
        <v>0</v>
      </c>
    </row>
    <row r="93" spans="2:62" x14ac:dyDescent="0.25">
      <c r="B93" s="9">
        <v>41.447499999999934</v>
      </c>
      <c r="C93" s="9">
        <v>22.84</v>
      </c>
      <c r="D93" s="9">
        <v>-18.607499999999934</v>
      </c>
      <c r="E93" s="9">
        <f t="shared" si="1"/>
        <v>0.81468914185638941</v>
      </c>
      <c r="F93" s="9">
        <v>19.401147290052876</v>
      </c>
      <c r="G93" s="9">
        <v>63.493852709946992</v>
      </c>
      <c r="H93" s="9">
        <v>-7.8496433153783869</v>
      </c>
      <c r="I93" s="9">
        <v>90.744643315378255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1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0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  <c r="BF93" s="9">
        <v>0</v>
      </c>
      <c r="BG93" s="9">
        <v>0</v>
      </c>
      <c r="BH93" s="9">
        <v>0</v>
      </c>
      <c r="BI93" s="9">
        <v>0</v>
      </c>
      <c r="BJ93" s="9">
        <v>0</v>
      </c>
    </row>
    <row r="94" spans="2:62" x14ac:dyDescent="0.25">
      <c r="B94" s="9">
        <v>42.495000000000104</v>
      </c>
      <c r="C94" s="9">
        <v>29.85</v>
      </c>
      <c r="D94" s="9">
        <v>-12.645000000000103</v>
      </c>
      <c r="E94" s="9">
        <f t="shared" si="1"/>
        <v>0.42361809045226473</v>
      </c>
      <c r="F94" s="9">
        <v>20.448647290053064</v>
      </c>
      <c r="G94" s="9">
        <v>64.541352709947148</v>
      </c>
      <c r="H94" s="9">
        <v>-6.8021433153782098</v>
      </c>
      <c r="I94" s="9">
        <v>91.792143315378411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1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  <c r="BF94" s="9">
        <v>0</v>
      </c>
      <c r="BG94" s="9">
        <v>0</v>
      </c>
      <c r="BH94" s="9">
        <v>0</v>
      </c>
      <c r="BI94" s="9">
        <v>0</v>
      </c>
      <c r="BJ94" s="9">
        <v>0</v>
      </c>
    </row>
    <row r="95" spans="2:62" x14ac:dyDescent="0.25">
      <c r="B95" s="9">
        <v>38.942499999999683</v>
      </c>
      <c r="C95" s="9">
        <v>35.53</v>
      </c>
      <c r="D95" s="9">
        <v>-3.4124999999996817</v>
      </c>
      <c r="E95" s="9">
        <f t="shared" si="1"/>
        <v>9.6045595271592496E-2</v>
      </c>
      <c r="F95" s="9">
        <v>16.8961472900526</v>
      </c>
      <c r="G95" s="9">
        <v>60.988852709946769</v>
      </c>
      <c r="H95" s="9">
        <v>-10.354643315378645</v>
      </c>
      <c r="I95" s="9">
        <v>88.239643315378004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1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0</v>
      </c>
      <c r="BI95" s="9">
        <v>0</v>
      </c>
      <c r="BJ95" s="9">
        <v>0</v>
      </c>
    </row>
    <row r="96" spans="2:62" x14ac:dyDescent="0.25">
      <c r="B96" s="9">
        <v>33.475000000000094</v>
      </c>
      <c r="C96" s="9">
        <v>35.61</v>
      </c>
      <c r="D96" s="9">
        <v>2.1349999999999056</v>
      </c>
      <c r="E96" s="9">
        <f t="shared" si="1"/>
        <v>5.9955068800895975E-2</v>
      </c>
      <c r="F96" s="9">
        <v>11.428647290053043</v>
      </c>
      <c r="G96" s="9">
        <v>55.521352709947145</v>
      </c>
      <c r="H96" s="9">
        <v>-15.822143315378227</v>
      </c>
      <c r="I96" s="9">
        <v>82.772143315378415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1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0</v>
      </c>
      <c r="BG96" s="9">
        <v>0</v>
      </c>
      <c r="BH96" s="9">
        <v>0</v>
      </c>
      <c r="BI96" s="9">
        <v>0</v>
      </c>
      <c r="BJ96" s="9">
        <v>0</v>
      </c>
    </row>
    <row r="97" spans="2:62" x14ac:dyDescent="0.25">
      <c r="B97" s="9">
        <v>34.32499999999996</v>
      </c>
      <c r="C97" s="9">
        <v>30.6</v>
      </c>
      <c r="D97" s="9">
        <v>-3.7249999999999588</v>
      </c>
      <c r="E97" s="9">
        <f t="shared" si="1"/>
        <v>0.1217320261437895</v>
      </c>
      <c r="F97" s="9">
        <v>12.278647290052895</v>
      </c>
      <c r="G97" s="9">
        <v>56.371352709947026</v>
      </c>
      <c r="H97" s="9">
        <v>-14.972143315378361</v>
      </c>
      <c r="I97" s="9">
        <v>83.622143315378281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1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</row>
    <row r="98" spans="2:62" x14ac:dyDescent="0.25">
      <c r="B98" s="9">
        <v>33.55749999999982</v>
      </c>
      <c r="C98" s="9">
        <v>32.04</v>
      </c>
      <c r="D98" s="9">
        <v>-1.5174999999998207</v>
      </c>
      <c r="E98" s="9">
        <f t="shared" si="1"/>
        <v>4.7362671660418874E-2</v>
      </c>
      <c r="F98" s="9">
        <v>11.511147290052751</v>
      </c>
      <c r="G98" s="9">
        <v>55.603852709946892</v>
      </c>
      <c r="H98" s="9">
        <v>-15.739643315378508</v>
      </c>
      <c r="I98" s="9">
        <v>82.854643315378155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1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  <c r="BJ98" s="9">
        <v>0</v>
      </c>
    </row>
    <row r="99" spans="2:62" x14ac:dyDescent="0.25">
      <c r="B99" s="9">
        <v>39.757500000000022</v>
      </c>
      <c r="C99" s="9">
        <v>33.380000000000003</v>
      </c>
      <c r="D99" s="9">
        <v>-6.377500000000019</v>
      </c>
      <c r="E99" s="9">
        <f t="shared" si="1"/>
        <v>0.19105751947273872</v>
      </c>
      <c r="F99" s="9">
        <v>17.711147290052963</v>
      </c>
      <c r="G99" s="9">
        <v>61.80385270994708</v>
      </c>
      <c r="H99" s="9">
        <v>-9.5396433153782993</v>
      </c>
      <c r="I99" s="9">
        <v>89.054643315378343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1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9">
        <v>0</v>
      </c>
      <c r="BI99" s="9">
        <v>0</v>
      </c>
      <c r="BJ99" s="9">
        <v>0</v>
      </c>
    </row>
    <row r="100" spans="2:62" x14ac:dyDescent="0.25">
      <c r="B100" s="9">
        <v>41.992500000000035</v>
      </c>
      <c r="C100" s="9">
        <v>37.479999999999997</v>
      </c>
      <c r="D100" s="9">
        <v>-4.5125000000000384</v>
      </c>
      <c r="E100" s="9">
        <f t="shared" si="1"/>
        <v>0.12039754535752505</v>
      </c>
      <c r="F100" s="9">
        <v>19.946147290052981</v>
      </c>
      <c r="G100" s="9">
        <v>64.038852709947093</v>
      </c>
      <c r="H100" s="9">
        <v>-7.3046433153782857</v>
      </c>
      <c r="I100" s="9">
        <v>91.289643315378356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1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</row>
    <row r="101" spans="2:62" x14ac:dyDescent="0.25">
      <c r="B101" s="9">
        <v>40.039999999999935</v>
      </c>
      <c r="C101" s="9">
        <v>43.34</v>
      </c>
      <c r="D101" s="9">
        <v>3.3000000000000682</v>
      </c>
      <c r="E101" s="9">
        <f t="shared" si="1"/>
        <v>7.6142131979697006E-2</v>
      </c>
      <c r="F101" s="9">
        <v>17.99364729005287</v>
      </c>
      <c r="G101" s="9">
        <v>62.086352709947001</v>
      </c>
      <c r="H101" s="9">
        <v>-9.2571433153783858</v>
      </c>
      <c r="I101" s="9">
        <v>89.337143315378256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1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>
        <v>0</v>
      </c>
      <c r="BI101" s="9">
        <v>0</v>
      </c>
      <c r="BJ101" s="9">
        <v>0</v>
      </c>
    </row>
    <row r="102" spans="2:62" x14ac:dyDescent="0.25">
      <c r="B102" s="9">
        <v>35.082500000000124</v>
      </c>
      <c r="C102" s="9">
        <v>35.869999999999997</v>
      </c>
      <c r="D102" s="9">
        <v>0.78749999999987352</v>
      </c>
      <c r="E102" s="9">
        <f t="shared" si="1"/>
        <v>2.1954279342065057E-2</v>
      </c>
      <c r="F102" s="9">
        <v>13.03614729005308</v>
      </c>
      <c r="G102" s="9">
        <v>57.128852709947168</v>
      </c>
      <c r="H102" s="9">
        <v>-14.21464331537819</v>
      </c>
      <c r="I102" s="9">
        <v>84.379643315378445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1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</row>
    <row r="103" spans="2:62" x14ac:dyDescent="0.25">
      <c r="B103" s="9">
        <v>36.517500000000069</v>
      </c>
      <c r="C103" s="9">
        <v>29.49</v>
      </c>
      <c r="D103" s="9">
        <v>-7.0275000000000709</v>
      </c>
      <c r="E103" s="9">
        <f t="shared" si="1"/>
        <v>0.23830111902340018</v>
      </c>
      <c r="F103" s="9">
        <v>14.471147290053018</v>
      </c>
      <c r="G103" s="9">
        <v>58.56385270994712</v>
      </c>
      <c r="H103" s="9">
        <v>-12.779643315378252</v>
      </c>
      <c r="I103" s="9">
        <v>85.81464331537839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1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</row>
    <row r="104" spans="2:62" x14ac:dyDescent="0.25">
      <c r="B104" s="9">
        <v>35.925000000000111</v>
      </c>
      <c r="C104" s="9">
        <v>33.93</v>
      </c>
      <c r="D104" s="9">
        <v>-1.9950000000001111</v>
      </c>
      <c r="E104" s="9">
        <f t="shared" si="1"/>
        <v>5.8797524314768972E-2</v>
      </c>
      <c r="F104" s="9">
        <v>13.878647290053067</v>
      </c>
      <c r="G104" s="9">
        <v>57.971352709947155</v>
      </c>
      <c r="H104" s="9">
        <v>-13.372143315378203</v>
      </c>
      <c r="I104" s="9">
        <v>85.222143315378418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1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</row>
    <row r="105" spans="2:62" x14ac:dyDescent="0.25">
      <c r="B105" s="9">
        <v>35.187500000000185</v>
      </c>
      <c r="C105" s="9">
        <v>25.55</v>
      </c>
      <c r="D105" s="9">
        <v>-9.637500000000184</v>
      </c>
      <c r="E105" s="9">
        <f t="shared" si="1"/>
        <v>0.37720156555773715</v>
      </c>
      <c r="F105" s="9">
        <v>13.141147290053141</v>
      </c>
      <c r="G105" s="9">
        <v>57.233852709947229</v>
      </c>
      <c r="H105" s="9">
        <v>-14.109643315378129</v>
      </c>
      <c r="I105" s="9">
        <v>84.484643315378491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1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</row>
    <row r="106" spans="2:62" x14ac:dyDescent="0.25">
      <c r="B106" s="9">
        <v>47.24249999999995</v>
      </c>
      <c r="C106" s="9">
        <v>19.739999999999998</v>
      </c>
      <c r="D106" s="9">
        <v>-27.502499999999952</v>
      </c>
      <c r="E106" s="9">
        <f t="shared" si="1"/>
        <v>1.3932370820668669</v>
      </c>
      <c r="F106" s="9">
        <v>25.196147290052892</v>
      </c>
      <c r="G106" s="9">
        <v>69.288852709947008</v>
      </c>
      <c r="H106" s="9">
        <v>-2.054643315378371</v>
      </c>
      <c r="I106" s="9">
        <v>96.539643315378271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1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</row>
    <row r="107" spans="2:62" x14ac:dyDescent="0.25">
      <c r="B107" s="9">
        <v>64.707499999999982</v>
      </c>
      <c r="C107" s="9">
        <v>32.08</v>
      </c>
      <c r="D107" s="9">
        <v>-32.627499999999984</v>
      </c>
      <c r="E107" s="9">
        <f t="shared" si="1"/>
        <v>1.017066708229426</v>
      </c>
      <c r="F107" s="9">
        <v>42.661147290052924</v>
      </c>
      <c r="G107" s="9">
        <v>86.75385270994704</v>
      </c>
      <c r="H107" s="9">
        <v>15.410356684621661</v>
      </c>
      <c r="I107" s="9">
        <v>114.0046433153783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1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</row>
    <row r="108" spans="2:62" x14ac:dyDescent="0.25">
      <c r="B108" s="9">
        <v>75.275000000000034</v>
      </c>
      <c r="C108" s="9">
        <v>36.19</v>
      </c>
      <c r="D108" s="9">
        <v>-39.085000000000036</v>
      </c>
      <c r="E108" s="9">
        <f t="shared" si="1"/>
        <v>1.0799944736114959</v>
      </c>
      <c r="F108" s="9">
        <v>53.22864729005299</v>
      </c>
      <c r="G108" s="9">
        <v>97.321352709947078</v>
      </c>
      <c r="H108" s="9">
        <v>25.97785668462172</v>
      </c>
      <c r="I108" s="9">
        <v>124.57214331537836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1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H108" s="9">
        <v>0</v>
      </c>
      <c r="BI108" s="9">
        <v>0</v>
      </c>
      <c r="BJ108" s="9">
        <v>0</v>
      </c>
    </row>
    <row r="109" spans="2:62" x14ac:dyDescent="0.25">
      <c r="B109" s="9">
        <v>65.720000000000027</v>
      </c>
      <c r="C109" s="9">
        <v>46.27</v>
      </c>
      <c r="D109" s="9">
        <v>-19.450000000000024</v>
      </c>
      <c r="E109" s="9">
        <f t="shared" si="1"/>
        <v>0.42035876377782627</v>
      </c>
      <c r="F109" s="9">
        <v>43.673647290052969</v>
      </c>
      <c r="G109" s="9">
        <v>87.766352709947085</v>
      </c>
      <c r="H109" s="9">
        <v>16.422856684621706</v>
      </c>
      <c r="I109" s="9">
        <v>115.01714331537835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1</v>
      </c>
      <c r="AZ109" s="9">
        <v>0</v>
      </c>
      <c r="BA109" s="9">
        <v>0</v>
      </c>
      <c r="BB109" s="9">
        <v>0</v>
      </c>
      <c r="BC109" s="9">
        <v>0</v>
      </c>
      <c r="BD109" s="9">
        <v>0</v>
      </c>
      <c r="BE109" s="9">
        <v>0</v>
      </c>
      <c r="BF109" s="9">
        <v>0</v>
      </c>
      <c r="BG109" s="9">
        <v>0</v>
      </c>
      <c r="BH109" s="9">
        <v>0</v>
      </c>
      <c r="BI109" s="9">
        <v>0</v>
      </c>
      <c r="BJ109" s="9">
        <v>0</v>
      </c>
    </row>
    <row r="110" spans="2:62" x14ac:dyDescent="0.25">
      <c r="B110" s="9">
        <v>74.069999999999965</v>
      </c>
      <c r="C110" s="9">
        <v>44.73</v>
      </c>
      <c r="D110" s="9">
        <v>-29.339999999999968</v>
      </c>
      <c r="E110" s="9">
        <f t="shared" si="1"/>
        <v>0.65593561368209186</v>
      </c>
      <c r="F110" s="9">
        <v>52.023647290052907</v>
      </c>
      <c r="G110" s="9">
        <v>96.116352709947023</v>
      </c>
      <c r="H110" s="9">
        <v>24.772856684621644</v>
      </c>
      <c r="I110" s="9">
        <v>123.36714331537829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1</v>
      </c>
      <c r="BA110" s="9">
        <v>0</v>
      </c>
      <c r="BB110" s="9">
        <v>0</v>
      </c>
      <c r="BC110" s="9">
        <v>0</v>
      </c>
      <c r="BD110" s="9">
        <v>0</v>
      </c>
      <c r="BE110" s="9">
        <v>0</v>
      </c>
      <c r="BF110" s="9">
        <v>0</v>
      </c>
      <c r="BG110" s="9">
        <v>0</v>
      </c>
      <c r="BH110" s="9">
        <v>0</v>
      </c>
      <c r="BI110" s="9">
        <v>0</v>
      </c>
      <c r="BJ110" s="9">
        <v>0</v>
      </c>
    </row>
    <row r="111" spans="2:62" x14ac:dyDescent="0.25">
      <c r="B111" s="9">
        <v>86.152500000000089</v>
      </c>
      <c r="C111" s="9">
        <v>53.48</v>
      </c>
      <c r="D111" s="9">
        <v>-32.672500000000092</v>
      </c>
      <c r="E111" s="9">
        <f t="shared" si="1"/>
        <v>0.61092931937172945</v>
      </c>
      <c r="F111" s="9">
        <v>64.106147290053045</v>
      </c>
      <c r="G111" s="9">
        <v>108.19885270994713</v>
      </c>
      <c r="H111" s="9">
        <v>36.855356684621775</v>
      </c>
      <c r="I111" s="9">
        <v>135.44964331537841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9">
        <v>0</v>
      </c>
      <c r="BA111" s="9">
        <v>1</v>
      </c>
      <c r="BB111" s="9">
        <v>0</v>
      </c>
      <c r="BC111" s="9">
        <v>0</v>
      </c>
      <c r="BD111" s="9">
        <v>0</v>
      </c>
      <c r="BE111" s="9">
        <v>0</v>
      </c>
      <c r="BF111" s="9">
        <v>0</v>
      </c>
      <c r="BG111" s="9">
        <v>0</v>
      </c>
      <c r="BH111" s="9">
        <v>0</v>
      </c>
      <c r="BI111" s="9">
        <v>0</v>
      </c>
      <c r="BJ111" s="9">
        <v>0</v>
      </c>
    </row>
    <row r="112" spans="2:62" x14ac:dyDescent="0.25">
      <c r="B112" s="9">
        <v>69.872500000000073</v>
      </c>
      <c r="C112" s="9">
        <v>65.099999999999994</v>
      </c>
      <c r="D112" s="9">
        <v>-4.772500000000079</v>
      </c>
      <c r="E112" s="9">
        <f t="shared" si="1"/>
        <v>7.3310291858680182E-2</v>
      </c>
      <c r="F112" s="9">
        <v>47.826147290053029</v>
      </c>
      <c r="G112" s="9">
        <v>91.918852709947117</v>
      </c>
      <c r="H112" s="9">
        <v>20.575356684621759</v>
      </c>
      <c r="I112" s="9">
        <v>119.16964331537838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0</v>
      </c>
      <c r="BA112" s="9">
        <v>0</v>
      </c>
      <c r="BB112" s="9">
        <v>1</v>
      </c>
      <c r="BC112" s="9">
        <v>0</v>
      </c>
      <c r="BD112" s="9">
        <v>0</v>
      </c>
      <c r="BE112" s="9">
        <v>0</v>
      </c>
      <c r="BF112" s="9">
        <v>0</v>
      </c>
      <c r="BG112" s="9">
        <v>0</v>
      </c>
      <c r="BH112" s="9">
        <v>0</v>
      </c>
      <c r="BI112" s="9">
        <v>0</v>
      </c>
      <c r="BJ112" s="9">
        <v>0</v>
      </c>
    </row>
    <row r="113" spans="2:62" x14ac:dyDescent="0.25">
      <c r="B113" s="9">
        <v>92.307500000000033</v>
      </c>
      <c r="C113" s="9">
        <v>55.86</v>
      </c>
      <c r="D113" s="9">
        <v>-36.447500000000034</v>
      </c>
      <c r="E113" s="9">
        <f t="shared" si="1"/>
        <v>0.65247941281775934</v>
      </c>
      <c r="F113" s="9">
        <v>70.261147290052975</v>
      </c>
      <c r="G113" s="9">
        <v>114.35385270994709</v>
      </c>
      <c r="H113" s="9">
        <v>43.010356684621712</v>
      </c>
      <c r="I113" s="9">
        <v>141.60464331537835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1</v>
      </c>
      <c r="BD113" s="9">
        <v>0</v>
      </c>
      <c r="BE113" s="9">
        <v>0</v>
      </c>
      <c r="BF113" s="9">
        <v>0</v>
      </c>
      <c r="BG113" s="9">
        <v>0</v>
      </c>
      <c r="BH113" s="9">
        <v>0</v>
      </c>
      <c r="BI113" s="9">
        <v>0</v>
      </c>
      <c r="BJ113" s="9">
        <v>0</v>
      </c>
    </row>
    <row r="114" spans="2:62" x14ac:dyDescent="0.25">
      <c r="B114" s="9">
        <v>102.25999999999999</v>
      </c>
      <c r="C114" s="9">
        <v>52.48</v>
      </c>
      <c r="D114" s="9">
        <v>-49.779999999999994</v>
      </c>
      <c r="E114" s="9">
        <f t="shared" si="1"/>
        <v>0.94855182926829262</v>
      </c>
      <c r="F114" s="9">
        <v>80.213647290052933</v>
      </c>
      <c r="G114" s="9">
        <v>124.30635270994705</v>
      </c>
      <c r="H114" s="9">
        <v>52.96285668462167</v>
      </c>
      <c r="I114" s="9">
        <v>151.55714331537831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9">
        <v>0</v>
      </c>
      <c r="BA114" s="9">
        <v>0</v>
      </c>
      <c r="BB114" s="9">
        <v>0</v>
      </c>
      <c r="BC114" s="9">
        <v>0</v>
      </c>
      <c r="BD114" s="9">
        <v>1</v>
      </c>
      <c r="BE114" s="9">
        <v>0</v>
      </c>
      <c r="BF114" s="9">
        <v>0</v>
      </c>
      <c r="BG114" s="9">
        <v>0</v>
      </c>
      <c r="BH114" s="9">
        <v>0</v>
      </c>
      <c r="BI114" s="9">
        <v>0</v>
      </c>
      <c r="BJ114" s="9">
        <v>0</v>
      </c>
    </row>
    <row r="115" spans="2:62" x14ac:dyDescent="0.25">
      <c r="B115" s="9">
        <v>74.722499999999968</v>
      </c>
      <c r="C115" s="9">
        <v>51.35</v>
      </c>
      <c r="D115" s="9">
        <v>-23.372499999999967</v>
      </c>
      <c r="E115" s="9">
        <f t="shared" si="1"/>
        <v>0.4551606621226868</v>
      </c>
      <c r="F115" s="9">
        <v>52.67614729005291</v>
      </c>
      <c r="G115" s="9">
        <v>96.768852709947026</v>
      </c>
      <c r="H115" s="9">
        <v>25.425356684621647</v>
      </c>
      <c r="I115" s="9">
        <v>124.01964331537829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0</v>
      </c>
      <c r="AS115" s="9">
        <v>0</v>
      </c>
      <c r="AT115" s="9">
        <v>0</v>
      </c>
      <c r="AU115" s="9">
        <v>0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1</v>
      </c>
      <c r="BF115" s="9">
        <v>0</v>
      </c>
      <c r="BG115" s="9">
        <v>0</v>
      </c>
      <c r="BH115" s="9">
        <v>0</v>
      </c>
      <c r="BI115" s="9">
        <v>0</v>
      </c>
      <c r="BJ115" s="9">
        <v>0</v>
      </c>
    </row>
    <row r="116" spans="2:62" x14ac:dyDescent="0.25">
      <c r="B116" s="9">
        <v>73.842500000000001</v>
      </c>
      <c r="C116" s="9">
        <v>43.48</v>
      </c>
      <c r="D116" s="9">
        <v>-30.362500000000004</v>
      </c>
      <c r="E116" s="9">
        <f t="shared" si="1"/>
        <v>0.69830956761729546</v>
      </c>
      <c r="F116" s="9">
        <v>51.796147290052943</v>
      </c>
      <c r="G116" s="9">
        <v>95.888852709947059</v>
      </c>
      <c r="H116" s="9">
        <v>24.54535668462168</v>
      </c>
      <c r="I116" s="9">
        <v>123.13964331537832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9">
        <v>0</v>
      </c>
      <c r="BA116" s="9">
        <v>0</v>
      </c>
      <c r="BB116" s="9">
        <v>0</v>
      </c>
      <c r="BC116" s="9">
        <v>0</v>
      </c>
      <c r="BD116" s="9">
        <v>0</v>
      </c>
      <c r="BE116" s="9">
        <v>0</v>
      </c>
      <c r="BF116" s="9">
        <v>1</v>
      </c>
      <c r="BG116" s="9">
        <v>0</v>
      </c>
      <c r="BH116" s="9">
        <v>0</v>
      </c>
      <c r="BI116" s="9">
        <v>0</v>
      </c>
      <c r="BJ116" s="9">
        <v>0</v>
      </c>
    </row>
    <row r="117" spans="2:62" x14ac:dyDescent="0.25">
      <c r="B117" s="9">
        <v>83.81750000000001</v>
      </c>
      <c r="C117" s="9">
        <v>57.97</v>
      </c>
      <c r="D117" s="9">
        <v>-25.847500000000011</v>
      </c>
      <c r="E117" s="9">
        <f t="shared" si="1"/>
        <v>0.44587717785061259</v>
      </c>
      <c r="F117" s="9">
        <v>61.771147290052951</v>
      </c>
      <c r="G117" s="9">
        <v>105.86385270994707</v>
      </c>
      <c r="H117" s="9">
        <v>34.520356684621689</v>
      </c>
      <c r="I117" s="9">
        <v>133.11464331537832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9">
        <v>0</v>
      </c>
      <c r="BA117" s="9">
        <v>0</v>
      </c>
      <c r="BB117" s="9">
        <v>0</v>
      </c>
      <c r="BC117" s="9">
        <v>0</v>
      </c>
      <c r="BD117" s="9">
        <v>0</v>
      </c>
      <c r="BE117" s="9">
        <v>0</v>
      </c>
      <c r="BF117" s="9">
        <v>0</v>
      </c>
      <c r="BG117" s="9">
        <v>1</v>
      </c>
      <c r="BH117" s="9">
        <v>0</v>
      </c>
      <c r="BI117" s="9">
        <v>0</v>
      </c>
      <c r="BJ117" s="9">
        <v>0</v>
      </c>
    </row>
    <row r="118" spans="2:62" x14ac:dyDescent="0.25">
      <c r="B118" s="9">
        <v>71.247500000000059</v>
      </c>
      <c r="C118" s="9">
        <v>63.82</v>
      </c>
      <c r="D118" s="9">
        <v>-7.4275000000000588</v>
      </c>
      <c r="E118" s="9">
        <f t="shared" si="1"/>
        <v>0.11638201190849355</v>
      </c>
      <c r="F118" s="9">
        <v>49.201147290053008</v>
      </c>
      <c r="G118" s="9">
        <v>93.293852709947117</v>
      </c>
      <c r="H118" s="9">
        <v>21.950356684621738</v>
      </c>
      <c r="I118" s="9">
        <v>120.54464331537838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0</v>
      </c>
      <c r="AZ118" s="9">
        <v>0</v>
      </c>
      <c r="BA118" s="9">
        <v>0</v>
      </c>
      <c r="BB118" s="9">
        <v>0</v>
      </c>
      <c r="BC118" s="9">
        <v>0</v>
      </c>
      <c r="BD118" s="9">
        <v>0</v>
      </c>
      <c r="BE118" s="9">
        <v>0</v>
      </c>
      <c r="BF118" s="9">
        <v>0</v>
      </c>
      <c r="BG118" s="9">
        <v>0</v>
      </c>
      <c r="BH118" s="9">
        <v>1</v>
      </c>
      <c r="BI118" s="9">
        <v>0</v>
      </c>
      <c r="BJ118" s="9">
        <v>0</v>
      </c>
    </row>
    <row r="119" spans="2:62" x14ac:dyDescent="0.25">
      <c r="B119" s="9">
        <v>81.140000000000015</v>
      </c>
      <c r="C119" s="9">
        <v>58.56</v>
      </c>
      <c r="D119" s="9">
        <v>-22.580000000000013</v>
      </c>
      <c r="E119" s="9">
        <f t="shared" si="1"/>
        <v>0.38558743169398929</v>
      </c>
      <c r="F119" s="9">
        <v>59.093647290052957</v>
      </c>
      <c r="G119" s="9">
        <v>103.18635270994707</v>
      </c>
      <c r="H119" s="9">
        <v>31.842856684621694</v>
      </c>
      <c r="I119" s="9">
        <v>130.43714331537834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 s="9">
        <v>0</v>
      </c>
      <c r="AV119" s="9">
        <v>0</v>
      </c>
      <c r="AW119" s="9">
        <v>0</v>
      </c>
      <c r="AX119" s="9">
        <v>0</v>
      </c>
      <c r="AY119" s="9">
        <v>0</v>
      </c>
      <c r="AZ119" s="9">
        <v>0</v>
      </c>
      <c r="BA119" s="9">
        <v>0</v>
      </c>
      <c r="BB119" s="9">
        <v>0</v>
      </c>
      <c r="BC119" s="9">
        <v>0</v>
      </c>
      <c r="BD119" s="9">
        <v>0</v>
      </c>
      <c r="BE119" s="9">
        <v>0</v>
      </c>
      <c r="BF119" s="9">
        <v>0</v>
      </c>
      <c r="BG119" s="9">
        <v>0</v>
      </c>
      <c r="BH119" s="9">
        <v>0</v>
      </c>
      <c r="BI119" s="9">
        <v>1</v>
      </c>
      <c r="BJ119" s="9">
        <v>0</v>
      </c>
    </row>
    <row r="120" spans="2:62" x14ac:dyDescent="0.25">
      <c r="B120" s="9">
        <v>80.785000000000053</v>
      </c>
      <c r="C120" s="9">
        <v>54.84</v>
      </c>
      <c r="D120" s="9">
        <v>-25.94500000000005</v>
      </c>
      <c r="E120" s="9">
        <f t="shared" si="1"/>
        <v>0.47310357403355302</v>
      </c>
      <c r="F120" s="9">
        <v>58.738647290053002</v>
      </c>
      <c r="G120" s="9">
        <v>102.83135270994711</v>
      </c>
      <c r="H120" s="9">
        <v>31.487856684621732</v>
      </c>
      <c r="I120" s="9">
        <v>130.08214331537837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0</v>
      </c>
      <c r="AU120" s="9">
        <v>0</v>
      </c>
      <c r="AV120" s="9">
        <v>0</v>
      </c>
      <c r="AW120" s="9">
        <v>0</v>
      </c>
      <c r="AX120" s="9">
        <v>0</v>
      </c>
      <c r="AY120" s="9">
        <v>0</v>
      </c>
      <c r="AZ120" s="9">
        <v>0</v>
      </c>
      <c r="BA120" s="9">
        <v>0</v>
      </c>
      <c r="BB120" s="9">
        <v>0</v>
      </c>
      <c r="BC120" s="9">
        <v>0</v>
      </c>
      <c r="BD120" s="9">
        <v>0</v>
      </c>
      <c r="BE120" s="9">
        <v>0</v>
      </c>
      <c r="BF120" s="9">
        <v>0</v>
      </c>
      <c r="BG120" s="9">
        <v>0</v>
      </c>
      <c r="BH120" s="9">
        <v>0</v>
      </c>
      <c r="BI120" s="9">
        <v>0</v>
      </c>
      <c r="BJ120" s="9">
        <v>1</v>
      </c>
    </row>
    <row r="121" spans="2:62" x14ac:dyDescent="0.25">
      <c r="B121" s="9">
        <v>76.459999999999894</v>
      </c>
      <c r="C121" s="9">
        <v>55.09</v>
      </c>
      <c r="D121" s="9">
        <v>-21.369999999999891</v>
      </c>
      <c r="E121" s="9">
        <f t="shared" si="1"/>
        <v>0.3879106915955689</v>
      </c>
      <c r="F121" s="9">
        <v>54.413647290052836</v>
      </c>
      <c r="G121" s="9">
        <v>98.506352709946952</v>
      </c>
      <c r="H121" s="9">
        <v>27.162856684621573</v>
      </c>
      <c r="I121" s="9">
        <v>125.75714331537822</v>
      </c>
      <c r="K121" s="9">
        <v>1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0</v>
      </c>
      <c r="AU121" s="9">
        <v>0</v>
      </c>
      <c r="AV121" s="9">
        <v>0</v>
      </c>
      <c r="AW121" s="9">
        <v>0</v>
      </c>
      <c r="AX121" s="9">
        <v>0</v>
      </c>
      <c r="AY121" s="9">
        <v>0</v>
      </c>
      <c r="AZ121" s="9">
        <v>0</v>
      </c>
      <c r="BA121" s="9">
        <v>0</v>
      </c>
      <c r="BB121" s="9">
        <v>0</v>
      </c>
      <c r="BC121" s="9">
        <v>0</v>
      </c>
      <c r="BD121" s="9">
        <v>0</v>
      </c>
      <c r="BE121" s="9">
        <v>0</v>
      </c>
      <c r="BF121" s="9">
        <v>0</v>
      </c>
      <c r="BG121" s="9">
        <v>0</v>
      </c>
      <c r="BH121" s="9">
        <v>0</v>
      </c>
      <c r="BI121" s="9">
        <v>0</v>
      </c>
      <c r="BJ121" s="9">
        <v>0</v>
      </c>
    </row>
    <row r="122" spans="2:62" x14ac:dyDescent="0.25">
      <c r="B122" s="9">
        <v>68.159999999999911</v>
      </c>
      <c r="C122" s="9">
        <v>50.19</v>
      </c>
      <c r="D122" s="9">
        <v>-17.969999999999914</v>
      </c>
      <c r="E122" s="9">
        <f t="shared" si="1"/>
        <v>0.3580394500896576</v>
      </c>
      <c r="F122" s="9">
        <v>46.113647290052839</v>
      </c>
      <c r="G122" s="9">
        <v>90.206352709946984</v>
      </c>
      <c r="H122" s="9">
        <v>18.862856684621583</v>
      </c>
      <c r="I122" s="9">
        <v>117.45714331537823</v>
      </c>
      <c r="K122" s="9">
        <v>0</v>
      </c>
      <c r="L122" s="9">
        <v>1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9">
        <v>0</v>
      </c>
      <c r="BA122" s="9">
        <v>0</v>
      </c>
      <c r="BB122" s="9">
        <v>0</v>
      </c>
      <c r="BC122" s="9">
        <v>0</v>
      </c>
      <c r="BD122" s="9">
        <v>0</v>
      </c>
      <c r="BE122" s="9">
        <v>0</v>
      </c>
      <c r="BF122" s="9">
        <v>0</v>
      </c>
      <c r="BG122" s="9">
        <v>0</v>
      </c>
      <c r="BH122" s="9">
        <v>0</v>
      </c>
      <c r="BI122" s="9">
        <v>0</v>
      </c>
      <c r="BJ122" s="9">
        <v>0</v>
      </c>
    </row>
    <row r="123" spans="2:62" x14ac:dyDescent="0.25">
      <c r="B123" s="9">
        <v>68.805000000000149</v>
      </c>
      <c r="C123" s="9">
        <v>52.94</v>
      </c>
      <c r="D123" s="9">
        <v>-15.865000000000151</v>
      </c>
      <c r="E123" s="9">
        <f t="shared" si="1"/>
        <v>0.29967888175293073</v>
      </c>
      <c r="F123" s="9">
        <v>46.758647290053119</v>
      </c>
      <c r="G123" s="9">
        <v>90.851352709947179</v>
      </c>
      <c r="H123" s="9">
        <v>19.507856684621849</v>
      </c>
      <c r="I123" s="9">
        <v>118.10214331537844</v>
      </c>
      <c r="K123" s="9">
        <v>0</v>
      </c>
      <c r="L123" s="9">
        <v>0</v>
      </c>
      <c r="M123" s="9">
        <v>1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9">
        <v>0</v>
      </c>
      <c r="AZ123" s="9">
        <v>0</v>
      </c>
      <c r="BA123" s="9">
        <v>0</v>
      </c>
      <c r="BB123" s="9">
        <v>0</v>
      </c>
      <c r="BC123" s="9">
        <v>0</v>
      </c>
      <c r="BD123" s="9">
        <v>0</v>
      </c>
      <c r="BE123" s="9">
        <v>0</v>
      </c>
      <c r="BF123" s="9">
        <v>0</v>
      </c>
      <c r="BG123" s="9">
        <v>0</v>
      </c>
      <c r="BH123" s="9">
        <v>0</v>
      </c>
      <c r="BI123" s="9">
        <v>0</v>
      </c>
      <c r="BJ123" s="9">
        <v>0</v>
      </c>
    </row>
    <row r="124" spans="2:62" x14ac:dyDescent="0.25">
      <c r="B124" s="9">
        <v>67.107499999999817</v>
      </c>
      <c r="C124" s="9">
        <v>53.52</v>
      </c>
      <c r="D124" s="9">
        <v>-13.587499999999814</v>
      </c>
      <c r="E124" s="9">
        <f t="shared" si="1"/>
        <v>0.25387705530642402</v>
      </c>
      <c r="F124" s="9">
        <v>45.061147290052745</v>
      </c>
      <c r="G124" s="9">
        <v>89.153852709946889</v>
      </c>
      <c r="H124" s="9">
        <v>17.810356684621489</v>
      </c>
      <c r="I124" s="9">
        <v>116.40464331537814</v>
      </c>
      <c r="K124" s="9">
        <v>0</v>
      </c>
      <c r="L124" s="9">
        <v>0</v>
      </c>
      <c r="M124" s="9">
        <v>0</v>
      </c>
      <c r="N124" s="9">
        <v>1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0</v>
      </c>
      <c r="AV124" s="9">
        <v>0</v>
      </c>
      <c r="AW124" s="9">
        <v>0</v>
      </c>
      <c r="AX124" s="9">
        <v>0</v>
      </c>
      <c r="AY124" s="9">
        <v>0</v>
      </c>
      <c r="AZ124" s="9">
        <v>0</v>
      </c>
      <c r="BA124" s="9">
        <v>0</v>
      </c>
      <c r="BB124" s="9">
        <v>0</v>
      </c>
      <c r="BC124" s="9">
        <v>0</v>
      </c>
      <c r="BD124" s="9">
        <v>0</v>
      </c>
      <c r="BE124" s="9">
        <v>0</v>
      </c>
      <c r="BF124" s="9">
        <v>0</v>
      </c>
      <c r="BG124" s="9">
        <v>0</v>
      </c>
      <c r="BH124" s="9">
        <v>0</v>
      </c>
      <c r="BI124" s="9">
        <v>0</v>
      </c>
      <c r="BJ124" s="9">
        <v>0</v>
      </c>
    </row>
    <row r="125" spans="2:62" x14ac:dyDescent="0.25">
      <c r="B125" s="9">
        <v>68.594999999999786</v>
      </c>
      <c r="C125" s="9">
        <v>63.32</v>
      </c>
      <c r="D125" s="9">
        <v>-5.2749999999997854</v>
      </c>
      <c r="E125" s="9">
        <f t="shared" si="1"/>
        <v>8.3307012002523453E-2</v>
      </c>
      <c r="F125" s="9">
        <v>46.548647290052699</v>
      </c>
      <c r="G125" s="9">
        <v>90.641352709946872</v>
      </c>
      <c r="H125" s="9">
        <v>19.297856684621443</v>
      </c>
      <c r="I125" s="9">
        <v>117.89214331537812</v>
      </c>
      <c r="K125" s="9">
        <v>0</v>
      </c>
      <c r="L125" s="9">
        <v>0</v>
      </c>
      <c r="M125" s="9">
        <v>0</v>
      </c>
      <c r="N125" s="9">
        <v>0</v>
      </c>
      <c r="O125" s="9">
        <v>1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9">
        <v>0</v>
      </c>
      <c r="BA125" s="9">
        <v>0</v>
      </c>
      <c r="BB125" s="9">
        <v>0</v>
      </c>
      <c r="BC125" s="9">
        <v>0</v>
      </c>
      <c r="BD125" s="9">
        <v>0</v>
      </c>
      <c r="BE125" s="9">
        <v>0</v>
      </c>
      <c r="BF125" s="9">
        <v>0</v>
      </c>
      <c r="BG125" s="9">
        <v>0</v>
      </c>
      <c r="BH125" s="9">
        <v>0</v>
      </c>
      <c r="BI125" s="9">
        <v>0</v>
      </c>
      <c r="BJ125" s="9">
        <v>0</v>
      </c>
    </row>
    <row r="126" spans="2:62" x14ac:dyDescent="0.25">
      <c r="B126" s="9">
        <v>71.162500000000136</v>
      </c>
      <c r="C126" s="9">
        <v>52.14</v>
      </c>
      <c r="D126" s="9">
        <v>-19.022500000000136</v>
      </c>
      <c r="E126" s="9">
        <f t="shared" si="1"/>
        <v>0.36483505945531525</v>
      </c>
      <c r="F126" s="9">
        <v>49.116147290053092</v>
      </c>
      <c r="G126" s="9">
        <v>93.20885270994718</v>
      </c>
      <c r="H126" s="9">
        <v>21.865356684621823</v>
      </c>
      <c r="I126" s="9">
        <v>120.45964331537846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1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0</v>
      </c>
      <c r="AX126" s="9">
        <v>0</v>
      </c>
      <c r="AY126" s="9">
        <v>0</v>
      </c>
      <c r="AZ126" s="9">
        <v>0</v>
      </c>
      <c r="BA126" s="9">
        <v>0</v>
      </c>
      <c r="BB126" s="9">
        <v>0</v>
      </c>
      <c r="BC126" s="9">
        <v>0</v>
      </c>
      <c r="BD126" s="9">
        <v>0</v>
      </c>
      <c r="BE126" s="9">
        <v>0</v>
      </c>
      <c r="BF126" s="9">
        <v>0</v>
      </c>
      <c r="BG126" s="9">
        <v>0</v>
      </c>
      <c r="BH126" s="9">
        <v>0</v>
      </c>
      <c r="BI126" s="9">
        <v>0</v>
      </c>
      <c r="BJ126" s="9">
        <v>0</v>
      </c>
    </row>
    <row r="127" spans="2:62" x14ac:dyDescent="0.25">
      <c r="B127" s="9">
        <v>75.962499999999721</v>
      </c>
      <c r="C127" s="9">
        <v>99.75</v>
      </c>
      <c r="D127" s="9">
        <v>23.787500000000279</v>
      </c>
      <c r="E127" s="9">
        <f t="shared" si="1"/>
        <v>0.23847117794486494</v>
      </c>
      <c r="F127" s="9">
        <v>53.916147290052635</v>
      </c>
      <c r="G127" s="9">
        <v>98.008852709946808</v>
      </c>
      <c r="H127" s="9">
        <v>26.665356684621393</v>
      </c>
      <c r="I127" s="9">
        <v>125.25964331537804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1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9">
        <v>0</v>
      </c>
      <c r="AK127" s="9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0</v>
      </c>
      <c r="AX127" s="9">
        <v>0</v>
      </c>
      <c r="AY127" s="9">
        <v>0</v>
      </c>
      <c r="AZ127" s="9">
        <v>0</v>
      </c>
      <c r="BA127" s="9">
        <v>0</v>
      </c>
      <c r="BB127" s="9">
        <v>0</v>
      </c>
      <c r="BC127" s="9">
        <v>0</v>
      </c>
      <c r="BD127" s="9">
        <v>0</v>
      </c>
      <c r="BE127" s="9">
        <v>0</v>
      </c>
      <c r="BF127" s="9">
        <v>0</v>
      </c>
      <c r="BG127" s="9">
        <v>0</v>
      </c>
      <c r="BH127" s="9">
        <v>0</v>
      </c>
      <c r="BI127" s="9">
        <v>0</v>
      </c>
      <c r="BJ127" s="9">
        <v>0</v>
      </c>
    </row>
    <row r="128" spans="2:62" x14ac:dyDescent="0.25">
      <c r="B128" s="9">
        <v>77.537499999999909</v>
      </c>
      <c r="C128" s="9">
        <v>87.35</v>
      </c>
      <c r="D128" s="9">
        <v>9.8125000000000853</v>
      </c>
      <c r="E128" s="9">
        <f t="shared" si="1"/>
        <v>0.1123354321694343</v>
      </c>
      <c r="F128" s="9">
        <v>55.491147290052865</v>
      </c>
      <c r="G128" s="9">
        <v>99.583852709946953</v>
      </c>
      <c r="H128" s="9">
        <v>28.240356684621595</v>
      </c>
      <c r="I128" s="9">
        <v>126.83464331537823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1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9">
        <v>0</v>
      </c>
      <c r="AK128" s="9">
        <v>0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0</v>
      </c>
      <c r="AW128" s="9">
        <v>0</v>
      </c>
      <c r="AX128" s="9">
        <v>0</v>
      </c>
      <c r="AY128" s="9">
        <v>0</v>
      </c>
      <c r="AZ128" s="9">
        <v>0</v>
      </c>
      <c r="BA128" s="9">
        <v>0</v>
      </c>
      <c r="BB128" s="9">
        <v>0</v>
      </c>
      <c r="BC128" s="9">
        <v>0</v>
      </c>
      <c r="BD128" s="9">
        <v>0</v>
      </c>
      <c r="BE128" s="9">
        <v>0</v>
      </c>
      <c r="BF128" s="9">
        <v>0</v>
      </c>
      <c r="BG128" s="9">
        <v>0</v>
      </c>
      <c r="BH128" s="9">
        <v>0</v>
      </c>
      <c r="BI128" s="9">
        <v>0</v>
      </c>
      <c r="BJ128" s="9">
        <v>0</v>
      </c>
    </row>
    <row r="129" spans="2:62" x14ac:dyDescent="0.25">
      <c r="B129" s="9">
        <v>106.67500000000017</v>
      </c>
      <c r="C129" s="9">
        <v>83.47</v>
      </c>
      <c r="D129" s="9">
        <v>-23.205000000000169</v>
      </c>
      <c r="E129" s="9">
        <f t="shared" si="1"/>
        <v>0.27800407331975763</v>
      </c>
      <c r="F129" s="9">
        <v>84.628647290053124</v>
      </c>
      <c r="G129" s="9">
        <v>128.72135270994721</v>
      </c>
      <c r="H129" s="9">
        <v>57.377856684621854</v>
      </c>
      <c r="I129" s="9">
        <v>155.97214331537847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1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0</v>
      </c>
      <c r="AK129" s="9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0</v>
      </c>
      <c r="AW129" s="9">
        <v>0</v>
      </c>
      <c r="AX129" s="9">
        <v>0</v>
      </c>
      <c r="AY129" s="9">
        <v>0</v>
      </c>
      <c r="AZ129" s="9">
        <v>0</v>
      </c>
      <c r="BA129" s="9">
        <v>0</v>
      </c>
      <c r="BB129" s="9">
        <v>0</v>
      </c>
      <c r="BC129" s="9">
        <v>0</v>
      </c>
      <c r="BD129" s="9">
        <v>0</v>
      </c>
      <c r="BE129" s="9">
        <v>0</v>
      </c>
      <c r="BF129" s="9">
        <v>0</v>
      </c>
      <c r="BG129" s="9">
        <v>0</v>
      </c>
      <c r="BH129" s="9">
        <v>0</v>
      </c>
      <c r="BI129" s="9">
        <v>0</v>
      </c>
      <c r="BJ129" s="9">
        <v>0</v>
      </c>
    </row>
    <row r="130" spans="2:62" x14ac:dyDescent="0.25">
      <c r="B130" s="9">
        <v>71.3924999999997</v>
      </c>
      <c r="C130" s="9">
        <v>86.94</v>
      </c>
      <c r="D130" s="9">
        <v>15.547500000000298</v>
      </c>
      <c r="E130" s="9">
        <f t="shared" si="1"/>
        <v>0.17883022774327464</v>
      </c>
      <c r="F130" s="9">
        <v>49.346147290052613</v>
      </c>
      <c r="G130" s="9">
        <v>93.438852709946786</v>
      </c>
      <c r="H130" s="9">
        <v>22.095356684621358</v>
      </c>
      <c r="I130" s="9">
        <v>120.68964331537805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1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0</v>
      </c>
      <c r="AX130" s="9">
        <v>0</v>
      </c>
      <c r="AY130" s="9">
        <v>0</v>
      </c>
      <c r="AZ130" s="9">
        <v>0</v>
      </c>
      <c r="BA130" s="9">
        <v>0</v>
      </c>
      <c r="BB130" s="9">
        <v>0</v>
      </c>
      <c r="BC130" s="9">
        <v>0</v>
      </c>
      <c r="BD130" s="9">
        <v>0</v>
      </c>
      <c r="BE130" s="9">
        <v>0</v>
      </c>
      <c r="BF130" s="9">
        <v>0</v>
      </c>
      <c r="BG130" s="9">
        <v>0</v>
      </c>
      <c r="BH130" s="9">
        <v>0</v>
      </c>
      <c r="BI130" s="9">
        <v>0</v>
      </c>
      <c r="BJ130" s="9">
        <v>0</v>
      </c>
    </row>
    <row r="131" spans="2:62" x14ac:dyDescent="0.25">
      <c r="B131" s="9">
        <v>74.992500000000263</v>
      </c>
      <c r="C131" s="9">
        <v>89.62</v>
      </c>
      <c r="D131" s="9">
        <v>14.627499999999742</v>
      </c>
      <c r="E131" s="9">
        <f t="shared" si="1"/>
        <v>0.16321691586699108</v>
      </c>
      <c r="F131" s="9">
        <v>52.94614729005324</v>
      </c>
      <c r="G131" s="9">
        <v>97.038852709947292</v>
      </c>
      <c r="H131" s="9">
        <v>25.695356684621963</v>
      </c>
      <c r="I131" s="9">
        <v>124.28964331537856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1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  <c r="AK131" s="9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0</v>
      </c>
      <c r="AZ131" s="9">
        <v>0</v>
      </c>
      <c r="BA131" s="9">
        <v>0</v>
      </c>
      <c r="BB131" s="9">
        <v>0</v>
      </c>
      <c r="BC131" s="9">
        <v>0</v>
      </c>
      <c r="BD131" s="9">
        <v>0</v>
      </c>
      <c r="BE131" s="9">
        <v>0</v>
      </c>
      <c r="BF131" s="9">
        <v>0</v>
      </c>
      <c r="BG131" s="9">
        <v>0</v>
      </c>
      <c r="BH131" s="9">
        <v>0</v>
      </c>
      <c r="BI131" s="9">
        <v>0</v>
      </c>
      <c r="BJ131" s="9">
        <v>0</v>
      </c>
    </row>
    <row r="132" spans="2:62" x14ac:dyDescent="0.25">
      <c r="B132" s="9">
        <v>93.772500000000008</v>
      </c>
      <c r="C132" s="9">
        <v>69.040000000000006</v>
      </c>
      <c r="D132" s="9">
        <v>-24.732500000000002</v>
      </c>
      <c r="E132" s="9">
        <f t="shared" si="1"/>
        <v>0.35823435689455385</v>
      </c>
      <c r="F132" s="9">
        <v>71.726147290052936</v>
      </c>
      <c r="G132" s="9">
        <v>115.81885270994708</v>
      </c>
      <c r="H132" s="9">
        <v>44.47535668462168</v>
      </c>
      <c r="I132" s="9">
        <v>143.06964331537833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1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9">
        <v>0</v>
      </c>
      <c r="BA132" s="9">
        <v>0</v>
      </c>
      <c r="BB132" s="9">
        <v>0</v>
      </c>
      <c r="BC132" s="9">
        <v>0</v>
      </c>
      <c r="BD132" s="9">
        <v>0</v>
      </c>
      <c r="BE132" s="9">
        <v>0</v>
      </c>
      <c r="BF132" s="9">
        <v>0</v>
      </c>
      <c r="BG132" s="9">
        <v>0</v>
      </c>
      <c r="BH132" s="9">
        <v>0</v>
      </c>
      <c r="BI132" s="9">
        <v>0</v>
      </c>
      <c r="BJ132" s="9">
        <v>0</v>
      </c>
    </row>
    <row r="133" spans="2:62" x14ac:dyDescent="0.25">
      <c r="B133" s="9">
        <v>67.52499999999975</v>
      </c>
      <c r="C133" s="9">
        <v>86.41</v>
      </c>
      <c r="D133" s="9">
        <v>18.885000000000247</v>
      </c>
      <c r="E133" s="9">
        <f t="shared" si="1"/>
        <v>0.21855109362342609</v>
      </c>
      <c r="F133" s="9">
        <v>45.478647290052663</v>
      </c>
      <c r="G133" s="9">
        <v>89.571352709946837</v>
      </c>
      <c r="H133" s="9">
        <v>18.227856684621422</v>
      </c>
      <c r="I133" s="9">
        <v>116.82214331537807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1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9">
        <v>0</v>
      </c>
      <c r="BA133" s="9">
        <v>0</v>
      </c>
      <c r="BB133" s="9">
        <v>0</v>
      </c>
      <c r="BC133" s="9">
        <v>0</v>
      </c>
      <c r="BD133" s="9">
        <v>0</v>
      </c>
      <c r="BE133" s="9">
        <v>0</v>
      </c>
      <c r="BF133" s="9">
        <v>0</v>
      </c>
      <c r="BG133" s="9">
        <v>0</v>
      </c>
      <c r="BH133" s="9">
        <v>0</v>
      </c>
      <c r="BI133" s="9">
        <v>0</v>
      </c>
      <c r="BJ133" s="9">
        <v>0</v>
      </c>
    </row>
    <row r="134" spans="2:62" x14ac:dyDescent="0.25">
      <c r="B134" s="9">
        <v>75.894999999999854</v>
      </c>
      <c r="C134" s="9">
        <v>102.31</v>
      </c>
      <c r="D134" s="9">
        <v>26.415000000000148</v>
      </c>
      <c r="E134" s="9">
        <f t="shared" si="1"/>
        <v>0.25818590558107857</v>
      </c>
      <c r="F134" s="9">
        <v>53.848647290052767</v>
      </c>
      <c r="G134" s="9">
        <v>97.941352709946941</v>
      </c>
      <c r="H134" s="9">
        <v>26.597856684621526</v>
      </c>
      <c r="I134" s="9">
        <v>125.19214331537819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1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9">
        <v>0</v>
      </c>
      <c r="BA134" s="9">
        <v>0</v>
      </c>
      <c r="BB134" s="9">
        <v>0</v>
      </c>
      <c r="BC134" s="9">
        <v>0</v>
      </c>
      <c r="BD134" s="9">
        <v>0</v>
      </c>
      <c r="BE134" s="9">
        <v>0</v>
      </c>
      <c r="BF134" s="9">
        <v>0</v>
      </c>
      <c r="BG134" s="9">
        <v>0</v>
      </c>
      <c r="BH134" s="9">
        <v>0</v>
      </c>
      <c r="BI134" s="9">
        <v>0</v>
      </c>
      <c r="BJ134" s="9">
        <v>0</v>
      </c>
    </row>
    <row r="135" spans="2:62" x14ac:dyDescent="0.25">
      <c r="B135" s="9">
        <v>52.05750000000009</v>
      </c>
      <c r="C135" s="9">
        <v>68.47</v>
      </c>
      <c r="D135" s="9">
        <v>16.412499999999909</v>
      </c>
      <c r="E135" s="9">
        <f t="shared" si="1"/>
        <v>0.2397035197896876</v>
      </c>
      <c r="F135" s="9">
        <v>30.011147290053056</v>
      </c>
      <c r="G135" s="9">
        <v>74.10385270994712</v>
      </c>
      <c r="H135" s="9">
        <v>2.760356684621776</v>
      </c>
      <c r="I135" s="9">
        <v>101.35464331537841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1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  <c r="BF135" s="9">
        <v>0</v>
      </c>
      <c r="BG135" s="9">
        <v>0</v>
      </c>
      <c r="BH135" s="9">
        <v>0</v>
      </c>
      <c r="BI135" s="9">
        <v>0</v>
      </c>
      <c r="BJ135" s="9">
        <v>0</v>
      </c>
    </row>
    <row r="136" spans="2:62" x14ac:dyDescent="0.25">
      <c r="B136" s="9">
        <v>58.367500000000021</v>
      </c>
      <c r="C136" s="9">
        <v>84.04</v>
      </c>
      <c r="D136" s="9">
        <v>25.672499999999985</v>
      </c>
      <c r="E136" s="9">
        <f t="shared" si="1"/>
        <v>0.3054795335554496</v>
      </c>
      <c r="F136" s="9">
        <v>36.321147290052977</v>
      </c>
      <c r="G136" s="9">
        <v>80.413852709947065</v>
      </c>
      <c r="H136" s="9">
        <v>9.0703566846217072</v>
      </c>
      <c r="I136" s="9">
        <v>107.66464331537833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1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 s="9">
        <v>0</v>
      </c>
      <c r="BG136" s="9">
        <v>0</v>
      </c>
      <c r="BH136" s="9">
        <v>0</v>
      </c>
      <c r="BI136" s="9">
        <v>0</v>
      </c>
      <c r="BJ136" s="9">
        <v>0</v>
      </c>
    </row>
    <row r="137" spans="2:62" x14ac:dyDescent="0.25">
      <c r="B137" s="9">
        <v>47.487500000000153</v>
      </c>
      <c r="C137" s="9">
        <v>64.58</v>
      </c>
      <c r="D137" s="9">
        <v>17.092499999999845</v>
      </c>
      <c r="E137" s="9">
        <f t="shared" si="1"/>
        <v>0.26467172499225528</v>
      </c>
      <c r="F137" s="9">
        <v>25.441147290053109</v>
      </c>
      <c r="G137" s="9">
        <v>69.533852709947197</v>
      </c>
      <c r="H137" s="9">
        <v>-1.8096433153781604</v>
      </c>
      <c r="I137" s="9">
        <v>96.784643315378474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1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9">
        <v>0</v>
      </c>
      <c r="BA137" s="9">
        <v>0</v>
      </c>
      <c r="BB137" s="9">
        <v>0</v>
      </c>
      <c r="BC137" s="9">
        <v>0</v>
      </c>
      <c r="BD137" s="9">
        <v>0</v>
      </c>
      <c r="BE137" s="9">
        <v>0</v>
      </c>
      <c r="BF137" s="9">
        <v>0</v>
      </c>
      <c r="BG137" s="9">
        <v>0</v>
      </c>
      <c r="BH137" s="9">
        <v>0</v>
      </c>
      <c r="BI137" s="9">
        <v>0</v>
      </c>
      <c r="BJ137" s="9">
        <v>0</v>
      </c>
    </row>
    <row r="138" spans="2:62" x14ac:dyDescent="0.25">
      <c r="B138" s="9">
        <v>45.725000000000179</v>
      </c>
      <c r="C138" s="9">
        <v>45.63</v>
      </c>
      <c r="D138" s="9">
        <v>-9.5000000000176499E-2</v>
      </c>
      <c r="E138" s="9">
        <f t="shared" si="1"/>
        <v>2.0819636204290268E-3</v>
      </c>
      <c r="F138" s="9">
        <v>23.678647290053132</v>
      </c>
      <c r="G138" s="9">
        <v>67.771352709947223</v>
      </c>
      <c r="H138" s="9">
        <v>-3.5721433153781348</v>
      </c>
      <c r="I138" s="9">
        <v>95.022143315378486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1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9">
        <v>0</v>
      </c>
      <c r="BG138" s="9">
        <v>0</v>
      </c>
      <c r="BH138" s="9">
        <v>0</v>
      </c>
      <c r="BI138" s="9">
        <v>0</v>
      </c>
      <c r="BJ138" s="9">
        <v>0</v>
      </c>
    </row>
    <row r="139" spans="2:62" x14ac:dyDescent="0.25">
      <c r="B139" s="9">
        <v>51.06500000000004</v>
      </c>
      <c r="C139" s="9">
        <v>59.38</v>
      </c>
      <c r="D139" s="9">
        <v>8.3149999999999622</v>
      </c>
      <c r="E139" s="9">
        <f t="shared" si="1"/>
        <v>0.14003031323677942</v>
      </c>
      <c r="F139" s="9">
        <v>29.018647290053007</v>
      </c>
      <c r="G139" s="9">
        <v>73.11135270994707</v>
      </c>
      <c r="H139" s="9">
        <v>1.7678566846217265</v>
      </c>
      <c r="I139" s="9">
        <v>100.36214331537835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1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0</v>
      </c>
      <c r="BE139" s="9">
        <v>0</v>
      </c>
      <c r="BF139" s="9">
        <v>0</v>
      </c>
      <c r="BG139" s="9">
        <v>0</v>
      </c>
      <c r="BH139" s="9">
        <v>0</v>
      </c>
      <c r="BI139" s="9">
        <v>0</v>
      </c>
      <c r="BJ139" s="9">
        <v>0</v>
      </c>
    </row>
    <row r="140" spans="2:62" x14ac:dyDescent="0.25">
      <c r="B140" s="9">
        <v>48.502499999999685</v>
      </c>
      <c r="C140" s="9">
        <v>61.05</v>
      </c>
      <c r="D140" s="9">
        <v>12.547500000000312</v>
      </c>
      <c r="E140" s="9">
        <f t="shared" si="1"/>
        <v>0.20552825552826065</v>
      </c>
      <c r="F140" s="9">
        <v>26.456147290052606</v>
      </c>
      <c r="G140" s="9">
        <v>70.548852709946772</v>
      </c>
      <c r="H140" s="9">
        <v>-0.79464331537864297</v>
      </c>
      <c r="I140" s="9">
        <v>97.799643315378006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1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9">
        <v>0</v>
      </c>
      <c r="AV140" s="9">
        <v>0</v>
      </c>
      <c r="AW140" s="9">
        <v>0</v>
      </c>
      <c r="AX140" s="9">
        <v>0</v>
      </c>
      <c r="AY140" s="9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0</v>
      </c>
      <c r="BE140" s="9">
        <v>0</v>
      </c>
      <c r="BF140" s="9">
        <v>0</v>
      </c>
      <c r="BG140" s="9">
        <v>0</v>
      </c>
      <c r="BH140" s="9">
        <v>0</v>
      </c>
      <c r="BI140" s="9">
        <v>0</v>
      </c>
      <c r="BJ140" s="9">
        <v>0</v>
      </c>
    </row>
    <row r="141" spans="2:62" x14ac:dyDescent="0.25">
      <c r="B141" s="9">
        <v>55.642499999999941</v>
      </c>
      <c r="C141" s="9">
        <v>60.38</v>
      </c>
      <c r="D141" s="9">
        <v>4.7375000000000611</v>
      </c>
      <c r="E141" s="9">
        <f t="shared" si="1"/>
        <v>7.8461411063266998E-2</v>
      </c>
      <c r="F141" s="9">
        <v>33.596147290052869</v>
      </c>
      <c r="G141" s="9">
        <v>77.688852709947014</v>
      </c>
      <c r="H141" s="9">
        <v>6.3453566846216134</v>
      </c>
      <c r="I141" s="9">
        <v>104.93964331537828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1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0</v>
      </c>
      <c r="BD141" s="9">
        <v>0</v>
      </c>
      <c r="BE141" s="9">
        <v>0</v>
      </c>
      <c r="BF141" s="9">
        <v>0</v>
      </c>
      <c r="BG141" s="9">
        <v>0</v>
      </c>
      <c r="BH141" s="9">
        <v>0</v>
      </c>
      <c r="BI141" s="9">
        <v>0</v>
      </c>
      <c r="BJ141" s="9">
        <v>0</v>
      </c>
    </row>
    <row r="142" spans="2:62" x14ac:dyDescent="0.25">
      <c r="B142" s="9">
        <v>46.580000000000155</v>
      </c>
      <c r="C142" s="9">
        <v>60.29</v>
      </c>
      <c r="D142" s="9">
        <v>13.709999999999845</v>
      </c>
      <c r="E142" s="9">
        <f t="shared" si="1"/>
        <v>0.22740089567092128</v>
      </c>
      <c r="F142" s="9">
        <v>24.533647290053111</v>
      </c>
      <c r="G142" s="9">
        <v>68.626352709947199</v>
      </c>
      <c r="H142" s="9">
        <v>-2.7171433153781592</v>
      </c>
      <c r="I142" s="9">
        <v>95.877143315378476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1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0</v>
      </c>
      <c r="AT142" s="9">
        <v>0</v>
      </c>
      <c r="AU142" s="9">
        <v>0</v>
      </c>
      <c r="AV142" s="9">
        <v>0</v>
      </c>
      <c r="AW142" s="9">
        <v>0</v>
      </c>
      <c r="AX142" s="9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0</v>
      </c>
      <c r="BE142" s="9">
        <v>0</v>
      </c>
      <c r="BF142" s="9">
        <v>0</v>
      </c>
      <c r="BG142" s="9">
        <v>0</v>
      </c>
      <c r="BH142" s="9">
        <v>0</v>
      </c>
      <c r="BI142" s="9">
        <v>0</v>
      </c>
      <c r="BJ142" s="9">
        <v>0</v>
      </c>
    </row>
    <row r="143" spans="2:62" x14ac:dyDescent="0.25">
      <c r="B143" s="9">
        <v>51.699999999999775</v>
      </c>
      <c r="C143" s="9">
        <v>59.86</v>
      </c>
      <c r="D143" s="9">
        <v>8.160000000000224</v>
      </c>
      <c r="E143" s="9">
        <f t="shared" si="1"/>
        <v>0.13631807550952596</v>
      </c>
      <c r="F143" s="9">
        <v>29.6536472900527</v>
      </c>
      <c r="G143" s="9">
        <v>73.746352709946848</v>
      </c>
      <c r="H143" s="9">
        <v>2.4028566846214474</v>
      </c>
      <c r="I143" s="9">
        <v>100.99714331537811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1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9">
        <v>0</v>
      </c>
      <c r="AS143" s="9">
        <v>0</v>
      </c>
      <c r="AT143" s="9">
        <v>0</v>
      </c>
      <c r="AU143" s="9">
        <v>0</v>
      </c>
      <c r="AV143" s="9">
        <v>0</v>
      </c>
      <c r="AW143" s="9">
        <v>0</v>
      </c>
      <c r="AX143" s="9">
        <v>0</v>
      </c>
      <c r="AY143" s="9">
        <v>0</v>
      </c>
      <c r="AZ143" s="9">
        <v>0</v>
      </c>
      <c r="BA143" s="9">
        <v>0</v>
      </c>
      <c r="BB143" s="9">
        <v>0</v>
      </c>
      <c r="BC143" s="9">
        <v>0</v>
      </c>
      <c r="BD143" s="9">
        <v>0</v>
      </c>
      <c r="BE143" s="9">
        <v>0</v>
      </c>
      <c r="BF143" s="9">
        <v>0</v>
      </c>
      <c r="BG143" s="9">
        <v>0</v>
      </c>
      <c r="BH143" s="9">
        <v>0</v>
      </c>
      <c r="BI143" s="9">
        <v>0</v>
      </c>
      <c r="BJ143" s="9">
        <v>0</v>
      </c>
    </row>
    <row r="144" spans="2:62" x14ac:dyDescent="0.25">
      <c r="B144" s="9">
        <v>43.560000000000073</v>
      </c>
      <c r="C144" s="9">
        <v>60.94</v>
      </c>
      <c r="D144" s="9">
        <v>17.379999999999924</v>
      </c>
      <c r="E144" s="9">
        <f t="shared" si="1"/>
        <v>0.28519855595667748</v>
      </c>
      <c r="F144" s="9">
        <v>21.513647290053019</v>
      </c>
      <c r="G144" s="9">
        <v>65.606352709947132</v>
      </c>
      <c r="H144" s="9">
        <v>-5.7371433153782476</v>
      </c>
      <c r="I144" s="9">
        <v>92.857143315378394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1</v>
      </c>
      <c r="AI144" s="9">
        <v>0</v>
      </c>
      <c r="AJ144" s="9">
        <v>0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AU144" s="9">
        <v>0</v>
      </c>
      <c r="AV144" s="9">
        <v>0</v>
      </c>
      <c r="AW144" s="9">
        <v>0</v>
      </c>
      <c r="AX144" s="9">
        <v>0</v>
      </c>
      <c r="AY144" s="9">
        <v>0</v>
      </c>
      <c r="AZ144" s="9">
        <v>0</v>
      </c>
      <c r="BA144" s="9">
        <v>0</v>
      </c>
      <c r="BB144" s="9">
        <v>0</v>
      </c>
      <c r="BC144" s="9">
        <v>0</v>
      </c>
      <c r="BD144" s="9">
        <v>0</v>
      </c>
      <c r="BE144" s="9">
        <v>0</v>
      </c>
      <c r="BF144" s="9">
        <v>0</v>
      </c>
      <c r="BG144" s="9">
        <v>0</v>
      </c>
      <c r="BH144" s="9">
        <v>0</v>
      </c>
      <c r="BI144" s="9">
        <v>0</v>
      </c>
      <c r="BJ144" s="9">
        <v>0</v>
      </c>
    </row>
    <row r="145" spans="2:62" x14ac:dyDescent="0.25">
      <c r="B145" s="9">
        <v>41.447499999999934</v>
      </c>
      <c r="C145" s="9">
        <v>60.31</v>
      </c>
      <c r="D145" s="9">
        <v>18.862500000000068</v>
      </c>
      <c r="E145" s="9">
        <f t="shared" ref="E145:E208" si="2">ABS(D145/C145)</f>
        <v>0.31275907809650255</v>
      </c>
      <c r="F145" s="9">
        <v>19.401147290052876</v>
      </c>
      <c r="G145" s="9">
        <v>63.493852709946992</v>
      </c>
      <c r="H145" s="9">
        <v>-7.8496433153783869</v>
      </c>
      <c r="I145" s="9">
        <v>90.744643315378255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1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0</v>
      </c>
      <c r="AS145" s="9">
        <v>0</v>
      </c>
      <c r="AT145" s="9">
        <v>0</v>
      </c>
      <c r="AU145" s="9">
        <v>0</v>
      </c>
      <c r="AV145" s="9">
        <v>0</v>
      </c>
      <c r="AW145" s="9">
        <v>0</v>
      </c>
      <c r="AX145" s="9">
        <v>0</v>
      </c>
      <c r="AY145" s="9">
        <v>0</v>
      </c>
      <c r="AZ145" s="9">
        <v>0</v>
      </c>
      <c r="BA145" s="9">
        <v>0</v>
      </c>
      <c r="BB145" s="9">
        <v>0</v>
      </c>
      <c r="BC145" s="9">
        <v>0</v>
      </c>
      <c r="BD145" s="9">
        <v>0</v>
      </c>
      <c r="BE145" s="9">
        <v>0</v>
      </c>
      <c r="BF145" s="9">
        <v>0</v>
      </c>
      <c r="BG145" s="9">
        <v>0</v>
      </c>
      <c r="BH145" s="9">
        <v>0</v>
      </c>
      <c r="BI145" s="9">
        <v>0</v>
      </c>
      <c r="BJ145" s="9">
        <v>0</v>
      </c>
    </row>
    <row r="146" spans="2:62" x14ac:dyDescent="0.25">
      <c r="B146" s="9">
        <v>42.495000000000104</v>
      </c>
      <c r="C146" s="9">
        <v>59.62</v>
      </c>
      <c r="D146" s="9">
        <v>17.124999999999893</v>
      </c>
      <c r="E146" s="9">
        <f t="shared" si="2"/>
        <v>0.28723582690372179</v>
      </c>
      <c r="F146" s="9">
        <v>20.448647290053064</v>
      </c>
      <c r="G146" s="9">
        <v>64.541352709947148</v>
      </c>
      <c r="H146" s="9">
        <v>-6.8021433153782098</v>
      </c>
      <c r="I146" s="9">
        <v>91.792143315378411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1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0</v>
      </c>
      <c r="AV146" s="9">
        <v>0</v>
      </c>
      <c r="AW146" s="9">
        <v>0</v>
      </c>
      <c r="AX146" s="9">
        <v>0</v>
      </c>
      <c r="AY146" s="9">
        <v>0</v>
      </c>
      <c r="AZ146" s="9">
        <v>0</v>
      </c>
      <c r="BA146" s="9">
        <v>0</v>
      </c>
      <c r="BB146" s="9">
        <v>0</v>
      </c>
      <c r="BC146" s="9">
        <v>0</v>
      </c>
      <c r="BD146" s="9">
        <v>0</v>
      </c>
      <c r="BE146" s="9">
        <v>0</v>
      </c>
      <c r="BF146" s="9">
        <v>0</v>
      </c>
      <c r="BG146" s="9">
        <v>0</v>
      </c>
      <c r="BH146" s="9">
        <v>0</v>
      </c>
      <c r="BI146" s="9">
        <v>0</v>
      </c>
      <c r="BJ146" s="9">
        <v>0</v>
      </c>
    </row>
    <row r="147" spans="2:62" x14ac:dyDescent="0.25">
      <c r="B147" s="9">
        <v>38.942499999999683</v>
      </c>
      <c r="C147" s="9">
        <v>38.75</v>
      </c>
      <c r="D147" s="9">
        <v>-0.19249999999968281</v>
      </c>
      <c r="E147" s="9">
        <f t="shared" si="2"/>
        <v>4.9677419354756851E-3</v>
      </c>
      <c r="F147" s="9">
        <v>16.8961472900526</v>
      </c>
      <c r="G147" s="9">
        <v>60.988852709946769</v>
      </c>
      <c r="H147" s="9">
        <v>-10.354643315378645</v>
      </c>
      <c r="I147" s="9">
        <v>88.239643315378004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9">
        <v>0</v>
      </c>
      <c r="AK147" s="9">
        <v>1</v>
      </c>
      <c r="AL147" s="9">
        <v>0</v>
      </c>
      <c r="AM147" s="9">
        <v>0</v>
      </c>
      <c r="AN147" s="9">
        <v>0</v>
      </c>
      <c r="AO147" s="9">
        <v>0</v>
      </c>
      <c r="AP147" s="9">
        <v>0</v>
      </c>
      <c r="AQ147" s="9">
        <v>0</v>
      </c>
      <c r="AR147" s="9">
        <v>0</v>
      </c>
      <c r="AS147" s="9">
        <v>0</v>
      </c>
      <c r="AT147" s="9">
        <v>0</v>
      </c>
      <c r="AU147" s="9">
        <v>0</v>
      </c>
      <c r="AV147" s="9">
        <v>0</v>
      </c>
      <c r="AW147" s="9">
        <v>0</v>
      </c>
      <c r="AX147" s="9">
        <v>0</v>
      </c>
      <c r="AY147" s="9">
        <v>0</v>
      </c>
      <c r="AZ147" s="9">
        <v>0</v>
      </c>
      <c r="BA147" s="9">
        <v>0</v>
      </c>
      <c r="BB147" s="9">
        <v>0</v>
      </c>
      <c r="BC147" s="9">
        <v>0</v>
      </c>
      <c r="BD147" s="9">
        <v>0</v>
      </c>
      <c r="BE147" s="9">
        <v>0</v>
      </c>
      <c r="BF147" s="9">
        <v>0</v>
      </c>
      <c r="BG147" s="9">
        <v>0</v>
      </c>
      <c r="BH147" s="9">
        <v>0</v>
      </c>
      <c r="BI147" s="9">
        <v>0</v>
      </c>
      <c r="BJ147" s="9">
        <v>0</v>
      </c>
    </row>
    <row r="148" spans="2:62" x14ac:dyDescent="0.25">
      <c r="B148" s="9">
        <v>33.475000000000094</v>
      </c>
      <c r="C148" s="9">
        <v>19.05</v>
      </c>
      <c r="D148" s="9">
        <v>-14.425000000000093</v>
      </c>
      <c r="E148" s="9">
        <f t="shared" si="2"/>
        <v>0.75721784776903378</v>
      </c>
      <c r="F148" s="9">
        <v>11.428647290053043</v>
      </c>
      <c r="G148" s="9">
        <v>55.521352709947145</v>
      </c>
      <c r="H148" s="9">
        <v>-15.822143315378227</v>
      </c>
      <c r="I148" s="9">
        <v>82.772143315378415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1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9">
        <v>0</v>
      </c>
      <c r="BI148" s="9">
        <v>0</v>
      </c>
      <c r="BJ148" s="9">
        <v>0</v>
      </c>
    </row>
    <row r="149" spans="2:62" x14ac:dyDescent="0.25">
      <c r="B149" s="9">
        <v>34.32499999999996</v>
      </c>
      <c r="C149" s="9">
        <v>37.590000000000003</v>
      </c>
      <c r="D149" s="9">
        <v>3.2650000000000432</v>
      </c>
      <c r="E149" s="9">
        <f t="shared" si="2"/>
        <v>8.6858206969939955E-2</v>
      </c>
      <c r="F149" s="9">
        <v>12.278647290052895</v>
      </c>
      <c r="G149" s="9">
        <v>56.371352709947026</v>
      </c>
      <c r="H149" s="9">
        <v>-14.972143315378361</v>
      </c>
      <c r="I149" s="9">
        <v>83.622143315378281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>
        <v>0</v>
      </c>
      <c r="AM149" s="9">
        <v>1</v>
      </c>
      <c r="AN149" s="9">
        <v>0</v>
      </c>
      <c r="AO149" s="9">
        <v>0</v>
      </c>
      <c r="AP149" s="9">
        <v>0</v>
      </c>
      <c r="AQ149" s="9">
        <v>0</v>
      </c>
      <c r="AR149" s="9">
        <v>0</v>
      </c>
      <c r="AS149" s="9">
        <v>0</v>
      </c>
      <c r="AT149" s="9">
        <v>0</v>
      </c>
      <c r="AU149" s="9">
        <v>0</v>
      </c>
      <c r="AV149" s="9">
        <v>0</v>
      </c>
      <c r="AW149" s="9">
        <v>0</v>
      </c>
      <c r="AX149" s="9">
        <v>0</v>
      </c>
      <c r="AY149" s="9">
        <v>0</v>
      </c>
      <c r="AZ149" s="9">
        <v>0</v>
      </c>
      <c r="BA149" s="9">
        <v>0</v>
      </c>
      <c r="BB149" s="9">
        <v>0</v>
      </c>
      <c r="BC149" s="9">
        <v>0</v>
      </c>
      <c r="BD149" s="9">
        <v>0</v>
      </c>
      <c r="BE149" s="9">
        <v>0</v>
      </c>
      <c r="BF149" s="9">
        <v>0</v>
      </c>
      <c r="BG149" s="9">
        <v>0</v>
      </c>
      <c r="BH149" s="9">
        <v>0</v>
      </c>
      <c r="BI149" s="9">
        <v>0</v>
      </c>
      <c r="BJ149" s="9">
        <v>0</v>
      </c>
    </row>
    <row r="150" spans="2:62" x14ac:dyDescent="0.25">
      <c r="B150" s="9">
        <v>33.55749999999982</v>
      </c>
      <c r="C150" s="9">
        <v>37.56</v>
      </c>
      <c r="D150" s="9">
        <v>4.0025000000001825</v>
      </c>
      <c r="E150" s="9">
        <f t="shared" si="2"/>
        <v>0.10656283280085682</v>
      </c>
      <c r="F150" s="9">
        <v>11.511147290052751</v>
      </c>
      <c r="G150" s="9">
        <v>55.603852709946892</v>
      </c>
      <c r="H150" s="9">
        <v>-15.739643315378508</v>
      </c>
      <c r="I150" s="9">
        <v>82.854643315378155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>
        <v>0</v>
      </c>
      <c r="AH150" s="9">
        <v>0</v>
      </c>
      <c r="AI150" s="9">
        <v>0</v>
      </c>
      <c r="AJ150" s="9">
        <v>0</v>
      </c>
      <c r="AK150" s="9">
        <v>0</v>
      </c>
      <c r="AL150" s="9">
        <v>0</v>
      </c>
      <c r="AM150" s="9">
        <v>0</v>
      </c>
      <c r="AN150" s="9">
        <v>1</v>
      </c>
      <c r="AO150" s="9">
        <v>0</v>
      </c>
      <c r="AP150" s="9">
        <v>0</v>
      </c>
      <c r="AQ150" s="9">
        <v>0</v>
      </c>
      <c r="AR150" s="9">
        <v>0</v>
      </c>
      <c r="AS150" s="9">
        <v>0</v>
      </c>
      <c r="AT150" s="9">
        <v>0</v>
      </c>
      <c r="AU150" s="9">
        <v>0</v>
      </c>
      <c r="AV150" s="9">
        <v>0</v>
      </c>
      <c r="AW150" s="9">
        <v>0</v>
      </c>
      <c r="AX150" s="9">
        <v>0</v>
      </c>
      <c r="AY150" s="9">
        <v>0</v>
      </c>
      <c r="AZ150" s="9">
        <v>0</v>
      </c>
      <c r="BA150" s="9">
        <v>0</v>
      </c>
      <c r="BB150" s="9">
        <v>0</v>
      </c>
      <c r="BC150" s="9">
        <v>0</v>
      </c>
      <c r="BD150" s="9">
        <v>0</v>
      </c>
      <c r="BE150" s="9">
        <v>0</v>
      </c>
      <c r="BF150" s="9">
        <v>0</v>
      </c>
      <c r="BG150" s="9">
        <v>0</v>
      </c>
      <c r="BH150" s="9">
        <v>0</v>
      </c>
      <c r="BI150" s="9">
        <v>0</v>
      </c>
      <c r="BJ150" s="9">
        <v>0</v>
      </c>
    </row>
    <row r="151" spans="2:62" x14ac:dyDescent="0.25">
      <c r="B151" s="9">
        <v>39.757500000000022</v>
      </c>
      <c r="C151" s="9">
        <v>46.1</v>
      </c>
      <c r="D151" s="9">
        <v>6.3424999999999798</v>
      </c>
      <c r="E151" s="9">
        <f t="shared" si="2"/>
        <v>0.13758134490238569</v>
      </c>
      <c r="F151" s="9">
        <v>17.711147290052963</v>
      </c>
      <c r="G151" s="9">
        <v>61.80385270994708</v>
      </c>
      <c r="H151" s="9">
        <v>-9.5396433153782993</v>
      </c>
      <c r="I151" s="9">
        <v>89.054643315378343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>
        <v>0</v>
      </c>
      <c r="AH151" s="9">
        <v>0</v>
      </c>
      <c r="AI151" s="9">
        <v>0</v>
      </c>
      <c r="AJ151" s="9">
        <v>0</v>
      </c>
      <c r="AK151" s="9">
        <v>0</v>
      </c>
      <c r="AL151" s="9">
        <v>0</v>
      </c>
      <c r="AM151" s="9">
        <v>0</v>
      </c>
      <c r="AN151" s="9">
        <v>0</v>
      </c>
      <c r="AO151" s="9">
        <v>1</v>
      </c>
      <c r="AP151" s="9">
        <v>0</v>
      </c>
      <c r="AQ151" s="9">
        <v>0</v>
      </c>
      <c r="AR151" s="9">
        <v>0</v>
      </c>
      <c r="AS151" s="9">
        <v>0</v>
      </c>
      <c r="AT151" s="9">
        <v>0</v>
      </c>
      <c r="AU151" s="9">
        <v>0</v>
      </c>
      <c r="AV151" s="9">
        <v>0</v>
      </c>
      <c r="AW151" s="9">
        <v>0</v>
      </c>
      <c r="AX151" s="9">
        <v>0</v>
      </c>
      <c r="AY151" s="9">
        <v>0</v>
      </c>
      <c r="AZ151" s="9">
        <v>0</v>
      </c>
      <c r="BA151" s="9">
        <v>0</v>
      </c>
      <c r="BB151" s="9">
        <v>0</v>
      </c>
      <c r="BC151" s="9">
        <v>0</v>
      </c>
      <c r="BD151" s="9">
        <v>0</v>
      </c>
      <c r="BE151" s="9">
        <v>0</v>
      </c>
      <c r="BF151" s="9">
        <v>0</v>
      </c>
      <c r="BG151" s="9">
        <v>0</v>
      </c>
      <c r="BH151" s="9">
        <v>0</v>
      </c>
      <c r="BI151" s="9">
        <v>0</v>
      </c>
      <c r="BJ151" s="9">
        <v>0</v>
      </c>
    </row>
    <row r="152" spans="2:62" x14ac:dyDescent="0.25">
      <c r="B152" s="9">
        <v>41.992500000000035</v>
      </c>
      <c r="C152" s="9">
        <v>50.51</v>
      </c>
      <c r="D152" s="9">
        <v>8.5174999999999628</v>
      </c>
      <c r="E152" s="9">
        <f t="shared" si="2"/>
        <v>0.16862997426252155</v>
      </c>
      <c r="F152" s="9">
        <v>19.946147290052981</v>
      </c>
      <c r="G152" s="9">
        <v>64.038852709947093</v>
      </c>
      <c r="H152" s="9">
        <v>-7.3046433153782857</v>
      </c>
      <c r="I152" s="9">
        <v>91.289643315378356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0</v>
      </c>
      <c r="AO152" s="9">
        <v>0</v>
      </c>
      <c r="AP152" s="9">
        <v>1</v>
      </c>
      <c r="AQ152" s="9">
        <v>0</v>
      </c>
      <c r="AR152" s="9">
        <v>0</v>
      </c>
      <c r="AS152" s="9">
        <v>0</v>
      </c>
      <c r="AT152" s="9">
        <v>0</v>
      </c>
      <c r="AU152" s="9">
        <v>0</v>
      </c>
      <c r="AV152" s="9">
        <v>0</v>
      </c>
      <c r="AW152" s="9">
        <v>0</v>
      </c>
      <c r="AX152" s="9">
        <v>0</v>
      </c>
      <c r="AY152" s="9">
        <v>0</v>
      </c>
      <c r="AZ152" s="9">
        <v>0</v>
      </c>
      <c r="BA152" s="9">
        <v>0</v>
      </c>
      <c r="BB152" s="9">
        <v>0</v>
      </c>
      <c r="BC152" s="9">
        <v>0</v>
      </c>
      <c r="BD152" s="9">
        <v>0</v>
      </c>
      <c r="BE152" s="9">
        <v>0</v>
      </c>
      <c r="BF152" s="9">
        <v>0</v>
      </c>
      <c r="BG152" s="9">
        <v>0</v>
      </c>
      <c r="BH152" s="9">
        <v>0</v>
      </c>
      <c r="BI152" s="9">
        <v>0</v>
      </c>
      <c r="BJ152" s="9">
        <v>0</v>
      </c>
    </row>
    <row r="153" spans="2:62" x14ac:dyDescent="0.25">
      <c r="B153" s="9">
        <v>40.039999999999935</v>
      </c>
      <c r="C153" s="9">
        <v>41.83</v>
      </c>
      <c r="D153" s="9">
        <v>1.7900000000000631</v>
      </c>
      <c r="E153" s="9">
        <f t="shared" si="2"/>
        <v>4.2792254362898949E-2</v>
      </c>
      <c r="F153" s="9">
        <v>17.99364729005287</v>
      </c>
      <c r="G153" s="9">
        <v>62.086352709947001</v>
      </c>
      <c r="H153" s="9">
        <v>-9.2571433153783858</v>
      </c>
      <c r="I153" s="9">
        <v>89.337143315378256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9">
        <v>0</v>
      </c>
      <c r="AK153" s="9">
        <v>0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9">
        <v>1</v>
      </c>
      <c r="AR153" s="9">
        <v>0</v>
      </c>
      <c r="AS153" s="9">
        <v>0</v>
      </c>
      <c r="AT153" s="9">
        <v>0</v>
      </c>
      <c r="AU153" s="9">
        <v>0</v>
      </c>
      <c r="AV153" s="9">
        <v>0</v>
      </c>
      <c r="AW153" s="9">
        <v>0</v>
      </c>
      <c r="AX153" s="9">
        <v>0</v>
      </c>
      <c r="AY153" s="9">
        <v>0</v>
      </c>
      <c r="AZ153" s="9">
        <v>0</v>
      </c>
      <c r="BA153" s="9">
        <v>0</v>
      </c>
      <c r="BB153" s="9">
        <v>0</v>
      </c>
      <c r="BC153" s="9">
        <v>0</v>
      </c>
      <c r="BD153" s="9">
        <v>0</v>
      </c>
      <c r="BE153" s="9">
        <v>0</v>
      </c>
      <c r="BF153" s="9">
        <v>0</v>
      </c>
      <c r="BG153" s="9">
        <v>0</v>
      </c>
      <c r="BH153" s="9">
        <v>0</v>
      </c>
      <c r="BI153" s="9">
        <v>0</v>
      </c>
      <c r="BJ153" s="9">
        <v>0</v>
      </c>
    </row>
    <row r="154" spans="2:62" x14ac:dyDescent="0.25">
      <c r="B154" s="9">
        <v>35.082500000000124</v>
      </c>
      <c r="C154" s="9">
        <v>39.799999999999997</v>
      </c>
      <c r="D154" s="9">
        <v>4.7174999999998732</v>
      </c>
      <c r="E154" s="9">
        <f t="shared" si="2"/>
        <v>0.11853015075376566</v>
      </c>
      <c r="F154" s="9">
        <v>13.03614729005308</v>
      </c>
      <c r="G154" s="9">
        <v>57.128852709947168</v>
      </c>
      <c r="H154" s="9">
        <v>-14.21464331537819</v>
      </c>
      <c r="I154" s="9">
        <v>84.379643315378445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9">
        <v>1</v>
      </c>
      <c r="AS154" s="9">
        <v>0</v>
      </c>
      <c r="AT154" s="9">
        <v>0</v>
      </c>
      <c r="AU154" s="9">
        <v>0</v>
      </c>
      <c r="AV154" s="9">
        <v>0</v>
      </c>
      <c r="AW154" s="9">
        <v>0</v>
      </c>
      <c r="AX154" s="9">
        <v>0</v>
      </c>
      <c r="AY154" s="9">
        <v>0</v>
      </c>
      <c r="AZ154" s="9">
        <v>0</v>
      </c>
      <c r="BA154" s="9">
        <v>0</v>
      </c>
      <c r="BB154" s="9">
        <v>0</v>
      </c>
      <c r="BC154" s="9">
        <v>0</v>
      </c>
      <c r="BD154" s="9">
        <v>0</v>
      </c>
      <c r="BE154" s="9">
        <v>0</v>
      </c>
      <c r="BF154" s="9">
        <v>0</v>
      </c>
      <c r="BG154" s="9">
        <v>0</v>
      </c>
      <c r="BH154" s="9">
        <v>0</v>
      </c>
      <c r="BI154" s="9">
        <v>0</v>
      </c>
      <c r="BJ154" s="9">
        <v>0</v>
      </c>
    </row>
    <row r="155" spans="2:62" x14ac:dyDescent="0.25">
      <c r="B155" s="9">
        <v>36.517500000000069</v>
      </c>
      <c r="C155" s="9">
        <v>43.14</v>
      </c>
      <c r="D155" s="9">
        <v>6.6224999999999312</v>
      </c>
      <c r="E155" s="9">
        <f t="shared" si="2"/>
        <v>0.15351182197496363</v>
      </c>
      <c r="F155" s="9">
        <v>14.471147290053018</v>
      </c>
      <c r="G155" s="9">
        <v>58.56385270994712</v>
      </c>
      <c r="H155" s="9">
        <v>-12.779643315378252</v>
      </c>
      <c r="I155" s="9">
        <v>85.81464331537839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  <c r="AK155" s="9">
        <v>0</v>
      </c>
      <c r="AL155" s="9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0</v>
      </c>
      <c r="AR155" s="9">
        <v>0</v>
      </c>
      <c r="AS155" s="9">
        <v>1</v>
      </c>
      <c r="AT155" s="9">
        <v>0</v>
      </c>
      <c r="AU155" s="9">
        <v>0</v>
      </c>
      <c r="AV155" s="9">
        <v>0</v>
      </c>
      <c r="AW155" s="9">
        <v>0</v>
      </c>
      <c r="AX155" s="9">
        <v>0</v>
      </c>
      <c r="AY155" s="9">
        <v>0</v>
      </c>
      <c r="AZ155" s="9">
        <v>0</v>
      </c>
      <c r="BA155" s="9">
        <v>0</v>
      </c>
      <c r="BB155" s="9">
        <v>0</v>
      </c>
      <c r="BC155" s="9">
        <v>0</v>
      </c>
      <c r="BD155" s="9">
        <v>0</v>
      </c>
      <c r="BE155" s="9">
        <v>0</v>
      </c>
      <c r="BF155" s="9">
        <v>0</v>
      </c>
      <c r="BG155" s="9">
        <v>0</v>
      </c>
      <c r="BH155" s="9">
        <v>0</v>
      </c>
      <c r="BI155" s="9">
        <v>0</v>
      </c>
      <c r="BJ155" s="9">
        <v>0</v>
      </c>
    </row>
    <row r="156" spans="2:62" x14ac:dyDescent="0.25">
      <c r="B156" s="9">
        <v>35.925000000000111</v>
      </c>
      <c r="C156" s="9">
        <v>41.78</v>
      </c>
      <c r="D156" s="9">
        <v>5.8549999999998903</v>
      </c>
      <c r="E156" s="9">
        <f t="shared" si="2"/>
        <v>0.14013882240306103</v>
      </c>
      <c r="F156" s="9">
        <v>13.878647290053067</v>
      </c>
      <c r="G156" s="9">
        <v>57.971352709947155</v>
      </c>
      <c r="H156" s="9">
        <v>-13.372143315378203</v>
      </c>
      <c r="I156" s="9">
        <v>85.222143315378418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9">
        <v>0</v>
      </c>
      <c r="AK156" s="9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9">
        <v>0</v>
      </c>
      <c r="AS156" s="9">
        <v>0</v>
      </c>
      <c r="AT156" s="9">
        <v>1</v>
      </c>
      <c r="AU156" s="9">
        <v>0</v>
      </c>
      <c r="AV156" s="9">
        <v>0</v>
      </c>
      <c r="AW156" s="9">
        <v>0</v>
      </c>
      <c r="AX156" s="9">
        <v>0</v>
      </c>
      <c r="AY156" s="9">
        <v>0</v>
      </c>
      <c r="AZ156" s="9">
        <v>0</v>
      </c>
      <c r="BA156" s="9">
        <v>0</v>
      </c>
      <c r="BB156" s="9">
        <v>0</v>
      </c>
      <c r="BC156" s="9">
        <v>0</v>
      </c>
      <c r="BD156" s="9">
        <v>0</v>
      </c>
      <c r="BE156" s="9">
        <v>0</v>
      </c>
      <c r="BF156" s="9">
        <v>0</v>
      </c>
      <c r="BG156" s="9">
        <v>0</v>
      </c>
      <c r="BH156" s="9">
        <v>0</v>
      </c>
      <c r="BI156" s="9">
        <v>0</v>
      </c>
      <c r="BJ156" s="9">
        <v>0</v>
      </c>
    </row>
    <row r="157" spans="2:62" x14ac:dyDescent="0.25">
      <c r="B157" s="9">
        <v>35.187500000000185</v>
      </c>
      <c r="C157" s="9">
        <v>51.52</v>
      </c>
      <c r="D157" s="9">
        <v>16.332499999999818</v>
      </c>
      <c r="E157" s="9">
        <f t="shared" si="2"/>
        <v>0.31701281055900266</v>
      </c>
      <c r="F157" s="9">
        <v>13.141147290053141</v>
      </c>
      <c r="G157" s="9">
        <v>57.233852709947229</v>
      </c>
      <c r="H157" s="9">
        <v>-14.109643315378129</v>
      </c>
      <c r="I157" s="9">
        <v>84.484643315378491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9">
        <v>0</v>
      </c>
      <c r="AK157" s="9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9">
        <v>0</v>
      </c>
      <c r="AS157" s="9">
        <v>0</v>
      </c>
      <c r="AT157" s="9">
        <v>0</v>
      </c>
      <c r="AU157" s="9">
        <v>1</v>
      </c>
      <c r="AV157" s="9">
        <v>0</v>
      </c>
      <c r="AW157" s="9">
        <v>0</v>
      </c>
      <c r="AX157" s="9">
        <v>0</v>
      </c>
      <c r="AY157" s="9">
        <v>0</v>
      </c>
      <c r="AZ157" s="9">
        <v>0</v>
      </c>
      <c r="BA157" s="9">
        <v>0</v>
      </c>
      <c r="BB157" s="9">
        <v>0</v>
      </c>
      <c r="BC157" s="9">
        <v>0</v>
      </c>
      <c r="BD157" s="9">
        <v>0</v>
      </c>
      <c r="BE157" s="9">
        <v>0</v>
      </c>
      <c r="BF157" s="9">
        <v>0</v>
      </c>
      <c r="BG157" s="9">
        <v>0</v>
      </c>
      <c r="BH157" s="9">
        <v>0</v>
      </c>
      <c r="BI157" s="9">
        <v>0</v>
      </c>
      <c r="BJ157" s="9">
        <v>0</v>
      </c>
    </row>
    <row r="158" spans="2:62" x14ac:dyDescent="0.25">
      <c r="B158" s="9">
        <v>47.24249999999995</v>
      </c>
      <c r="C158" s="9">
        <v>76.92</v>
      </c>
      <c r="D158" s="9">
        <v>29.677500000000052</v>
      </c>
      <c r="E158" s="9">
        <f t="shared" si="2"/>
        <v>0.38582293291731734</v>
      </c>
      <c r="F158" s="9">
        <v>25.196147290052892</v>
      </c>
      <c r="G158" s="9">
        <v>69.288852709947008</v>
      </c>
      <c r="H158" s="9">
        <v>-2.054643315378371</v>
      </c>
      <c r="I158" s="9">
        <v>96.539643315378271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>
        <v>0</v>
      </c>
      <c r="AK158" s="9">
        <v>0</v>
      </c>
      <c r="AL158" s="9">
        <v>0</v>
      </c>
      <c r="AM158" s="9">
        <v>0</v>
      </c>
      <c r="AN158" s="9">
        <v>0</v>
      </c>
      <c r="AO158" s="9">
        <v>0</v>
      </c>
      <c r="AP158" s="9">
        <v>0</v>
      </c>
      <c r="AQ158" s="9">
        <v>0</v>
      </c>
      <c r="AR158" s="9">
        <v>0</v>
      </c>
      <c r="AS158" s="9">
        <v>0</v>
      </c>
      <c r="AT158" s="9">
        <v>0</v>
      </c>
      <c r="AU158" s="9">
        <v>0</v>
      </c>
      <c r="AV158" s="9">
        <v>1</v>
      </c>
      <c r="AW158" s="9">
        <v>0</v>
      </c>
      <c r="AX158" s="9">
        <v>0</v>
      </c>
      <c r="AY158" s="9">
        <v>0</v>
      </c>
      <c r="AZ158" s="9">
        <v>0</v>
      </c>
      <c r="BA158" s="9">
        <v>0</v>
      </c>
      <c r="BB158" s="9">
        <v>0</v>
      </c>
      <c r="BC158" s="9">
        <v>0</v>
      </c>
      <c r="BD158" s="9">
        <v>0</v>
      </c>
      <c r="BE158" s="9">
        <v>0</v>
      </c>
      <c r="BF158" s="9">
        <v>0</v>
      </c>
      <c r="BG158" s="9">
        <v>0</v>
      </c>
      <c r="BH158" s="9">
        <v>0</v>
      </c>
      <c r="BI158" s="9">
        <v>0</v>
      </c>
      <c r="BJ158" s="9">
        <v>0</v>
      </c>
    </row>
    <row r="159" spans="2:62" x14ac:dyDescent="0.25">
      <c r="B159" s="9">
        <v>64.707499999999982</v>
      </c>
      <c r="C159" s="9">
        <v>95.23</v>
      </c>
      <c r="D159" s="9">
        <v>30.522500000000022</v>
      </c>
      <c r="E159" s="9">
        <f t="shared" si="2"/>
        <v>0.32051349364696019</v>
      </c>
      <c r="F159" s="9">
        <v>42.661147290052924</v>
      </c>
      <c r="G159" s="9">
        <v>86.75385270994704</v>
      </c>
      <c r="H159" s="9">
        <v>15.410356684621661</v>
      </c>
      <c r="I159" s="9">
        <v>114.0046433153783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>
        <v>0</v>
      </c>
      <c r="AH159" s="9">
        <v>0</v>
      </c>
      <c r="AI159" s="9">
        <v>0</v>
      </c>
      <c r="AJ159" s="9">
        <v>0</v>
      </c>
      <c r="AK159" s="9">
        <v>0</v>
      </c>
      <c r="AL159" s="9">
        <v>0</v>
      </c>
      <c r="AM159" s="9">
        <v>0</v>
      </c>
      <c r="AN159" s="9">
        <v>0</v>
      </c>
      <c r="AO159" s="9">
        <v>0</v>
      </c>
      <c r="AP159" s="9">
        <v>0</v>
      </c>
      <c r="AQ159" s="9">
        <v>0</v>
      </c>
      <c r="AR159" s="9">
        <v>0</v>
      </c>
      <c r="AS159" s="9">
        <v>0</v>
      </c>
      <c r="AT159" s="9">
        <v>0</v>
      </c>
      <c r="AU159" s="9">
        <v>0</v>
      </c>
      <c r="AV159" s="9">
        <v>0</v>
      </c>
      <c r="AW159" s="9">
        <v>1</v>
      </c>
      <c r="AX159" s="9">
        <v>0</v>
      </c>
      <c r="AY159" s="9">
        <v>0</v>
      </c>
      <c r="AZ159" s="9">
        <v>0</v>
      </c>
      <c r="BA159" s="9">
        <v>0</v>
      </c>
      <c r="BB159" s="9">
        <v>0</v>
      </c>
      <c r="BC159" s="9">
        <v>0</v>
      </c>
      <c r="BD159" s="9">
        <v>0</v>
      </c>
      <c r="BE159" s="9">
        <v>0</v>
      </c>
      <c r="BF159" s="9">
        <v>0</v>
      </c>
      <c r="BG159" s="9">
        <v>0</v>
      </c>
      <c r="BH159" s="9">
        <v>0</v>
      </c>
      <c r="BI159" s="9">
        <v>0</v>
      </c>
      <c r="BJ159" s="9">
        <v>0</v>
      </c>
    </row>
    <row r="160" spans="2:62" x14ac:dyDescent="0.25">
      <c r="B160" s="9">
        <v>75.275000000000034</v>
      </c>
      <c r="C160" s="9">
        <v>104.54</v>
      </c>
      <c r="D160" s="9">
        <v>29.264999999999972</v>
      </c>
      <c r="E160" s="9">
        <f t="shared" si="2"/>
        <v>0.27994069255787229</v>
      </c>
      <c r="F160" s="9">
        <v>53.22864729005299</v>
      </c>
      <c r="G160" s="9">
        <v>97.321352709947078</v>
      </c>
      <c r="H160" s="9">
        <v>25.97785668462172</v>
      </c>
      <c r="I160" s="9">
        <v>124.57214331537836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>
        <v>0</v>
      </c>
      <c r="AH160" s="9">
        <v>0</v>
      </c>
      <c r="AI160" s="9">
        <v>0</v>
      </c>
      <c r="AJ160" s="9">
        <v>0</v>
      </c>
      <c r="AK160" s="9">
        <v>0</v>
      </c>
      <c r="AL160" s="9">
        <v>0</v>
      </c>
      <c r="AM160" s="9">
        <v>0</v>
      </c>
      <c r="AN160" s="9">
        <v>0</v>
      </c>
      <c r="AO160" s="9">
        <v>0</v>
      </c>
      <c r="AP160" s="9">
        <v>0</v>
      </c>
      <c r="AQ160" s="9">
        <v>0</v>
      </c>
      <c r="AR160" s="9">
        <v>0</v>
      </c>
      <c r="AS160" s="9">
        <v>0</v>
      </c>
      <c r="AT160" s="9">
        <v>0</v>
      </c>
      <c r="AU160" s="9">
        <v>0</v>
      </c>
      <c r="AV160" s="9">
        <v>0</v>
      </c>
      <c r="AW160" s="9">
        <v>0</v>
      </c>
      <c r="AX160" s="9">
        <v>1</v>
      </c>
      <c r="AY160" s="9">
        <v>0</v>
      </c>
      <c r="AZ160" s="9">
        <v>0</v>
      </c>
      <c r="BA160" s="9">
        <v>0</v>
      </c>
      <c r="BB160" s="9">
        <v>0</v>
      </c>
      <c r="BC160" s="9">
        <v>0</v>
      </c>
      <c r="BD160" s="9">
        <v>0</v>
      </c>
      <c r="BE160" s="9">
        <v>0</v>
      </c>
      <c r="BF160" s="9">
        <v>0</v>
      </c>
      <c r="BG160" s="9">
        <v>0</v>
      </c>
      <c r="BH160" s="9">
        <v>0</v>
      </c>
      <c r="BI160" s="9">
        <v>0</v>
      </c>
      <c r="BJ160" s="9">
        <v>0</v>
      </c>
    </row>
    <row r="161" spans="2:62" x14ac:dyDescent="0.25">
      <c r="B161" s="9">
        <v>65.720000000000027</v>
      </c>
      <c r="C161" s="9">
        <v>63.97</v>
      </c>
      <c r="D161" s="9">
        <v>-1.7500000000000284</v>
      </c>
      <c r="E161" s="9">
        <f t="shared" si="2"/>
        <v>2.7356573393778779E-2</v>
      </c>
      <c r="F161" s="9">
        <v>43.673647290052969</v>
      </c>
      <c r="G161" s="9">
        <v>87.766352709947085</v>
      </c>
      <c r="H161" s="9">
        <v>16.422856684621706</v>
      </c>
      <c r="I161" s="9">
        <v>115.01714331537835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>
        <v>0</v>
      </c>
      <c r="AH161" s="9">
        <v>0</v>
      </c>
      <c r="AI161" s="9">
        <v>0</v>
      </c>
      <c r="AJ161" s="9">
        <v>0</v>
      </c>
      <c r="AK161" s="9">
        <v>0</v>
      </c>
      <c r="AL161" s="9">
        <v>0</v>
      </c>
      <c r="AM161" s="9">
        <v>0</v>
      </c>
      <c r="AN161" s="9">
        <v>0</v>
      </c>
      <c r="AO161" s="9">
        <v>0</v>
      </c>
      <c r="AP161" s="9">
        <v>0</v>
      </c>
      <c r="AQ161" s="9">
        <v>0</v>
      </c>
      <c r="AR161" s="9">
        <v>0</v>
      </c>
      <c r="AS161" s="9">
        <v>0</v>
      </c>
      <c r="AT161" s="9">
        <v>0</v>
      </c>
      <c r="AU161" s="9">
        <v>0</v>
      </c>
      <c r="AV161" s="9">
        <v>0</v>
      </c>
      <c r="AW161" s="9">
        <v>0</v>
      </c>
      <c r="AX161" s="9">
        <v>0</v>
      </c>
      <c r="AY161" s="9">
        <v>1</v>
      </c>
      <c r="AZ161" s="9">
        <v>0</v>
      </c>
      <c r="BA161" s="9">
        <v>0</v>
      </c>
      <c r="BB161" s="9">
        <v>0</v>
      </c>
      <c r="BC161" s="9">
        <v>0</v>
      </c>
      <c r="BD161" s="9">
        <v>0</v>
      </c>
      <c r="BE161" s="9">
        <v>0</v>
      </c>
      <c r="BF161" s="9">
        <v>0</v>
      </c>
      <c r="BG161" s="9">
        <v>0</v>
      </c>
      <c r="BH161" s="9">
        <v>0</v>
      </c>
      <c r="BI161" s="9">
        <v>0</v>
      </c>
      <c r="BJ161" s="9">
        <v>0</v>
      </c>
    </row>
    <row r="162" spans="2:62" x14ac:dyDescent="0.25">
      <c r="B162" s="9">
        <v>74.069999999999965</v>
      </c>
      <c r="C162" s="9">
        <v>90.31</v>
      </c>
      <c r="D162" s="9">
        <v>16.240000000000038</v>
      </c>
      <c r="E162" s="9">
        <f t="shared" si="2"/>
        <v>0.17982504706012664</v>
      </c>
      <c r="F162" s="9">
        <v>52.023647290052907</v>
      </c>
      <c r="G162" s="9">
        <v>96.116352709947023</v>
      </c>
      <c r="H162" s="9">
        <v>24.772856684621644</v>
      </c>
      <c r="I162" s="9">
        <v>123.36714331537829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9">
        <v>0</v>
      </c>
      <c r="AK162" s="9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9">
        <v>0</v>
      </c>
      <c r="AS162" s="9">
        <v>0</v>
      </c>
      <c r="AT162" s="9">
        <v>0</v>
      </c>
      <c r="AU162" s="9">
        <v>0</v>
      </c>
      <c r="AV162" s="9">
        <v>0</v>
      </c>
      <c r="AW162" s="9">
        <v>0</v>
      </c>
      <c r="AX162" s="9">
        <v>0</v>
      </c>
      <c r="AY162" s="9">
        <v>0</v>
      </c>
      <c r="AZ162" s="9">
        <v>1</v>
      </c>
      <c r="BA162" s="9">
        <v>0</v>
      </c>
      <c r="BB162" s="9">
        <v>0</v>
      </c>
      <c r="BC162" s="9">
        <v>0</v>
      </c>
      <c r="BD162" s="9">
        <v>0</v>
      </c>
      <c r="BE162" s="9">
        <v>0</v>
      </c>
      <c r="BF162" s="9">
        <v>0</v>
      </c>
      <c r="BG162" s="9">
        <v>0</v>
      </c>
      <c r="BH162" s="9">
        <v>0</v>
      </c>
      <c r="BI162" s="9">
        <v>0</v>
      </c>
      <c r="BJ162" s="9">
        <v>0</v>
      </c>
    </row>
    <row r="163" spans="2:62" x14ac:dyDescent="0.25">
      <c r="B163" s="9">
        <v>86.152500000000089</v>
      </c>
      <c r="C163" s="9">
        <v>68.930000000000007</v>
      </c>
      <c r="D163" s="9">
        <v>-17.222500000000082</v>
      </c>
      <c r="E163" s="9">
        <f t="shared" si="2"/>
        <v>0.24985492528652373</v>
      </c>
      <c r="F163" s="9">
        <v>64.106147290053045</v>
      </c>
      <c r="G163" s="9">
        <v>108.19885270994713</v>
      </c>
      <c r="H163" s="9">
        <v>36.855356684621775</v>
      </c>
      <c r="I163" s="9">
        <v>135.44964331537841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9">
        <v>0</v>
      </c>
      <c r="AK163" s="9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0</v>
      </c>
      <c r="AR163" s="9">
        <v>0</v>
      </c>
      <c r="AS163" s="9">
        <v>0</v>
      </c>
      <c r="AT163" s="9">
        <v>0</v>
      </c>
      <c r="AU163" s="9">
        <v>0</v>
      </c>
      <c r="AV163" s="9">
        <v>0</v>
      </c>
      <c r="AW163" s="9">
        <v>0</v>
      </c>
      <c r="AX163" s="9">
        <v>0</v>
      </c>
      <c r="AY163" s="9">
        <v>0</v>
      </c>
      <c r="AZ163" s="9">
        <v>0</v>
      </c>
      <c r="BA163" s="9">
        <v>1</v>
      </c>
      <c r="BB163" s="9">
        <v>0</v>
      </c>
      <c r="BC163" s="9">
        <v>0</v>
      </c>
      <c r="BD163" s="9">
        <v>0</v>
      </c>
      <c r="BE163" s="9">
        <v>0</v>
      </c>
      <c r="BF163" s="9">
        <v>0</v>
      </c>
      <c r="BG163" s="9">
        <v>0</v>
      </c>
      <c r="BH163" s="9">
        <v>0</v>
      </c>
      <c r="BI163" s="9">
        <v>0</v>
      </c>
      <c r="BJ163" s="9">
        <v>0</v>
      </c>
    </row>
    <row r="164" spans="2:62" x14ac:dyDescent="0.25">
      <c r="B164" s="9">
        <v>69.872500000000073</v>
      </c>
      <c r="C164" s="9">
        <v>97.01</v>
      </c>
      <c r="D164" s="9">
        <v>27.137499999999932</v>
      </c>
      <c r="E164" s="9">
        <f t="shared" si="2"/>
        <v>0.27973920214410813</v>
      </c>
      <c r="F164" s="9">
        <v>47.826147290053029</v>
      </c>
      <c r="G164" s="9">
        <v>91.918852709947117</v>
      </c>
      <c r="H164" s="9">
        <v>20.575356684621759</v>
      </c>
      <c r="I164" s="9">
        <v>119.16964331537838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9">
        <v>0</v>
      </c>
      <c r="AK164" s="9">
        <v>0</v>
      </c>
      <c r="AL164" s="9">
        <v>0</v>
      </c>
      <c r="AM164" s="9">
        <v>0</v>
      </c>
      <c r="AN164" s="9">
        <v>0</v>
      </c>
      <c r="AO164" s="9">
        <v>0</v>
      </c>
      <c r="AP164" s="9">
        <v>0</v>
      </c>
      <c r="AQ164" s="9">
        <v>0</v>
      </c>
      <c r="AR164" s="9">
        <v>0</v>
      </c>
      <c r="AS164" s="9">
        <v>0</v>
      </c>
      <c r="AT164" s="9">
        <v>0</v>
      </c>
      <c r="AU164" s="9">
        <v>0</v>
      </c>
      <c r="AV164" s="9">
        <v>0</v>
      </c>
      <c r="AW164" s="9">
        <v>0</v>
      </c>
      <c r="AX164" s="9">
        <v>0</v>
      </c>
      <c r="AY164" s="9">
        <v>0</v>
      </c>
      <c r="AZ164" s="9">
        <v>0</v>
      </c>
      <c r="BA164" s="9">
        <v>0</v>
      </c>
      <c r="BB164" s="9">
        <v>1</v>
      </c>
      <c r="BC164" s="9">
        <v>0</v>
      </c>
      <c r="BD164" s="9">
        <v>0</v>
      </c>
      <c r="BE164" s="9">
        <v>0</v>
      </c>
      <c r="BF164" s="9">
        <v>0</v>
      </c>
      <c r="BG164" s="9">
        <v>0</v>
      </c>
      <c r="BH164" s="9">
        <v>0</v>
      </c>
      <c r="BI164" s="9">
        <v>0</v>
      </c>
      <c r="BJ164" s="9">
        <v>0</v>
      </c>
    </row>
    <row r="165" spans="2:62" x14ac:dyDescent="0.25">
      <c r="B165" s="9">
        <v>92.307500000000033</v>
      </c>
      <c r="C165" s="9">
        <v>112.34</v>
      </c>
      <c r="D165" s="9">
        <v>20.03249999999997</v>
      </c>
      <c r="E165" s="9">
        <f t="shared" si="2"/>
        <v>0.17832027772832446</v>
      </c>
      <c r="F165" s="9">
        <v>70.261147290052975</v>
      </c>
      <c r="G165" s="9">
        <v>114.35385270994709</v>
      </c>
      <c r="H165" s="9">
        <v>43.010356684621712</v>
      </c>
      <c r="I165" s="9">
        <v>141.60464331537835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  <c r="AK165" s="9">
        <v>0</v>
      </c>
      <c r="AL165" s="9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9">
        <v>0</v>
      </c>
      <c r="AS165" s="9">
        <v>0</v>
      </c>
      <c r="AT165" s="9">
        <v>0</v>
      </c>
      <c r="AU165" s="9">
        <v>0</v>
      </c>
      <c r="AV165" s="9">
        <v>0</v>
      </c>
      <c r="AW165" s="9">
        <v>0</v>
      </c>
      <c r="AX165" s="9">
        <v>0</v>
      </c>
      <c r="AY165" s="9">
        <v>0</v>
      </c>
      <c r="AZ165" s="9">
        <v>0</v>
      </c>
      <c r="BA165" s="9">
        <v>0</v>
      </c>
      <c r="BB165" s="9">
        <v>0</v>
      </c>
      <c r="BC165" s="9">
        <v>1</v>
      </c>
      <c r="BD165" s="9">
        <v>0</v>
      </c>
      <c r="BE165" s="9">
        <v>0</v>
      </c>
      <c r="BF165" s="9">
        <v>0</v>
      </c>
      <c r="BG165" s="9">
        <v>0</v>
      </c>
      <c r="BH165" s="9">
        <v>0</v>
      </c>
      <c r="BI165" s="9">
        <v>0</v>
      </c>
      <c r="BJ165" s="9">
        <v>0</v>
      </c>
    </row>
    <row r="166" spans="2:62" x14ac:dyDescent="0.25">
      <c r="B166" s="9">
        <v>102.25999999999999</v>
      </c>
      <c r="C166" s="9">
        <v>110.52</v>
      </c>
      <c r="D166" s="9">
        <v>8.2600000000000051</v>
      </c>
      <c r="E166" s="9">
        <f t="shared" si="2"/>
        <v>7.4737604053565013E-2</v>
      </c>
      <c r="F166" s="9">
        <v>80.213647290052933</v>
      </c>
      <c r="G166" s="9">
        <v>124.30635270994705</v>
      </c>
      <c r="H166" s="9">
        <v>52.96285668462167</v>
      </c>
      <c r="I166" s="9">
        <v>151.55714331537831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9">
        <v>0</v>
      </c>
      <c r="AK166" s="9">
        <v>0</v>
      </c>
      <c r="AL166" s="9">
        <v>0</v>
      </c>
      <c r="AM166" s="9">
        <v>0</v>
      </c>
      <c r="AN166" s="9">
        <v>0</v>
      </c>
      <c r="AO166" s="9">
        <v>0</v>
      </c>
      <c r="AP166" s="9">
        <v>0</v>
      </c>
      <c r="AQ166" s="9">
        <v>0</v>
      </c>
      <c r="AR166" s="9">
        <v>0</v>
      </c>
      <c r="AS166" s="9">
        <v>0</v>
      </c>
      <c r="AT166" s="9">
        <v>0</v>
      </c>
      <c r="AU166" s="9">
        <v>0</v>
      </c>
      <c r="AV166" s="9">
        <v>0</v>
      </c>
      <c r="AW166" s="9">
        <v>0</v>
      </c>
      <c r="AX166" s="9">
        <v>0</v>
      </c>
      <c r="AY166" s="9">
        <v>0</v>
      </c>
      <c r="AZ166" s="9">
        <v>0</v>
      </c>
      <c r="BA166" s="9">
        <v>0</v>
      </c>
      <c r="BB166" s="9">
        <v>0</v>
      </c>
      <c r="BC166" s="9">
        <v>0</v>
      </c>
      <c r="BD166" s="9">
        <v>1</v>
      </c>
      <c r="BE166" s="9">
        <v>0</v>
      </c>
      <c r="BF166" s="9">
        <v>0</v>
      </c>
      <c r="BG166" s="9">
        <v>0</v>
      </c>
      <c r="BH166" s="9">
        <v>0</v>
      </c>
      <c r="BI166" s="9">
        <v>0</v>
      </c>
      <c r="BJ166" s="9">
        <v>0</v>
      </c>
    </row>
    <row r="167" spans="2:62" x14ac:dyDescent="0.25">
      <c r="B167" s="9">
        <v>74.722499999999968</v>
      </c>
      <c r="C167" s="9">
        <v>89.9</v>
      </c>
      <c r="D167" s="9">
        <v>15.177500000000038</v>
      </c>
      <c r="E167" s="9">
        <f t="shared" si="2"/>
        <v>0.16882647385984467</v>
      </c>
      <c r="F167" s="9">
        <v>52.67614729005291</v>
      </c>
      <c r="G167" s="9">
        <v>96.768852709947026</v>
      </c>
      <c r="H167" s="9">
        <v>25.425356684621647</v>
      </c>
      <c r="I167" s="9">
        <v>124.01964331537829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  <c r="AK167" s="9">
        <v>0</v>
      </c>
      <c r="AL167" s="9">
        <v>0</v>
      </c>
      <c r="AM167" s="9">
        <v>0</v>
      </c>
      <c r="AN167" s="9">
        <v>0</v>
      </c>
      <c r="AO167" s="9">
        <v>0</v>
      </c>
      <c r="AP167" s="9">
        <v>0</v>
      </c>
      <c r="AQ167" s="9">
        <v>0</v>
      </c>
      <c r="AR167" s="9">
        <v>0</v>
      </c>
      <c r="AS167" s="9">
        <v>0</v>
      </c>
      <c r="AT167" s="9">
        <v>0</v>
      </c>
      <c r="AU167" s="9">
        <v>0</v>
      </c>
      <c r="AV167" s="9">
        <v>0</v>
      </c>
      <c r="AW167" s="9">
        <v>0</v>
      </c>
      <c r="AX167" s="9">
        <v>0</v>
      </c>
      <c r="AY167" s="9">
        <v>0</v>
      </c>
      <c r="AZ167" s="9">
        <v>0</v>
      </c>
      <c r="BA167" s="9">
        <v>0</v>
      </c>
      <c r="BB167" s="9">
        <v>0</v>
      </c>
      <c r="BC167" s="9">
        <v>0</v>
      </c>
      <c r="BD167" s="9">
        <v>0</v>
      </c>
      <c r="BE167" s="9">
        <v>1</v>
      </c>
      <c r="BF167" s="9">
        <v>0</v>
      </c>
      <c r="BG167" s="9">
        <v>0</v>
      </c>
      <c r="BH167" s="9">
        <v>0</v>
      </c>
      <c r="BI167" s="9">
        <v>0</v>
      </c>
      <c r="BJ167" s="9">
        <v>0</v>
      </c>
    </row>
    <row r="168" spans="2:62" x14ac:dyDescent="0.25">
      <c r="B168" s="9">
        <v>73.842500000000001</v>
      </c>
      <c r="C168" s="9">
        <v>79.89</v>
      </c>
      <c r="D168" s="9">
        <v>6.0474999999999994</v>
      </c>
      <c r="E168" s="9">
        <f t="shared" si="2"/>
        <v>7.569783452246838E-2</v>
      </c>
      <c r="F168" s="9">
        <v>51.796147290052943</v>
      </c>
      <c r="G168" s="9">
        <v>95.888852709947059</v>
      </c>
      <c r="H168" s="9">
        <v>24.54535668462168</v>
      </c>
      <c r="I168" s="9">
        <v>123.13964331537832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9">
        <v>0</v>
      </c>
      <c r="AK168" s="9">
        <v>0</v>
      </c>
      <c r="AL168" s="9">
        <v>0</v>
      </c>
      <c r="AM168" s="9">
        <v>0</v>
      </c>
      <c r="AN168" s="9">
        <v>0</v>
      </c>
      <c r="AO168" s="9">
        <v>0</v>
      </c>
      <c r="AP168" s="9">
        <v>0</v>
      </c>
      <c r="AQ168" s="9">
        <v>0</v>
      </c>
      <c r="AR168" s="9">
        <v>0</v>
      </c>
      <c r="AS168" s="9">
        <v>0</v>
      </c>
      <c r="AT168" s="9">
        <v>0</v>
      </c>
      <c r="AU168" s="9">
        <v>0</v>
      </c>
      <c r="AV168" s="9">
        <v>0</v>
      </c>
      <c r="AW168" s="9">
        <v>0</v>
      </c>
      <c r="AX168" s="9">
        <v>0</v>
      </c>
      <c r="AY168" s="9">
        <v>0</v>
      </c>
      <c r="AZ168" s="9">
        <v>0</v>
      </c>
      <c r="BA168" s="9">
        <v>0</v>
      </c>
      <c r="BB168" s="9">
        <v>0</v>
      </c>
      <c r="BC168" s="9">
        <v>0</v>
      </c>
      <c r="BD168" s="9">
        <v>0</v>
      </c>
      <c r="BE168" s="9">
        <v>0</v>
      </c>
      <c r="BF168" s="9">
        <v>1</v>
      </c>
      <c r="BG168" s="9">
        <v>0</v>
      </c>
      <c r="BH168" s="9">
        <v>0</v>
      </c>
      <c r="BI168" s="9">
        <v>0</v>
      </c>
      <c r="BJ168" s="9">
        <v>0</v>
      </c>
    </row>
    <row r="169" spans="2:62" x14ac:dyDescent="0.25">
      <c r="B169" s="9">
        <v>83.81750000000001</v>
      </c>
      <c r="C169" s="9">
        <v>99.88</v>
      </c>
      <c r="D169" s="9">
        <v>16.062499999999986</v>
      </c>
      <c r="E169" s="9">
        <f t="shared" si="2"/>
        <v>0.16081798157789334</v>
      </c>
      <c r="F169" s="9">
        <v>61.771147290052951</v>
      </c>
      <c r="G169" s="9">
        <v>105.86385270994707</v>
      </c>
      <c r="H169" s="9">
        <v>34.520356684621689</v>
      </c>
      <c r="I169" s="9">
        <v>133.11464331537832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K169" s="9">
        <v>0</v>
      </c>
      <c r="AL169" s="9">
        <v>0</v>
      </c>
      <c r="AM169" s="9">
        <v>0</v>
      </c>
      <c r="AN169" s="9">
        <v>0</v>
      </c>
      <c r="AO169" s="9">
        <v>0</v>
      </c>
      <c r="AP169" s="9">
        <v>0</v>
      </c>
      <c r="AQ169" s="9">
        <v>0</v>
      </c>
      <c r="AR169" s="9">
        <v>0</v>
      </c>
      <c r="AS169" s="9">
        <v>0</v>
      </c>
      <c r="AT169" s="9">
        <v>0</v>
      </c>
      <c r="AU169" s="9">
        <v>0</v>
      </c>
      <c r="AV169" s="9">
        <v>0</v>
      </c>
      <c r="AW169" s="9">
        <v>0</v>
      </c>
      <c r="AX169" s="9">
        <v>0</v>
      </c>
      <c r="AY169" s="9">
        <v>0</v>
      </c>
      <c r="AZ169" s="9">
        <v>0</v>
      </c>
      <c r="BA169" s="9">
        <v>0</v>
      </c>
      <c r="BB169" s="9">
        <v>0</v>
      </c>
      <c r="BC169" s="9">
        <v>0</v>
      </c>
      <c r="BD169" s="9">
        <v>0</v>
      </c>
      <c r="BE169" s="9">
        <v>0</v>
      </c>
      <c r="BF169" s="9">
        <v>0</v>
      </c>
      <c r="BG169" s="9">
        <v>1</v>
      </c>
      <c r="BH169" s="9">
        <v>0</v>
      </c>
      <c r="BI169" s="9">
        <v>0</v>
      </c>
      <c r="BJ169" s="9">
        <v>0</v>
      </c>
    </row>
    <row r="170" spans="2:62" x14ac:dyDescent="0.25">
      <c r="B170" s="9">
        <v>71.247500000000059</v>
      </c>
      <c r="C170" s="9">
        <v>66.75</v>
      </c>
      <c r="D170" s="9">
        <v>-4.4975000000000591</v>
      </c>
      <c r="E170" s="9">
        <f t="shared" si="2"/>
        <v>6.7378277153558944E-2</v>
      </c>
      <c r="F170" s="9">
        <v>49.201147290053008</v>
      </c>
      <c r="G170" s="9">
        <v>93.293852709947117</v>
      </c>
      <c r="H170" s="9">
        <v>21.950356684621738</v>
      </c>
      <c r="I170" s="9">
        <v>120.54464331537838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9">
        <v>0</v>
      </c>
      <c r="AK170" s="9">
        <v>0</v>
      </c>
      <c r="AL170" s="9">
        <v>0</v>
      </c>
      <c r="AM170" s="9">
        <v>0</v>
      </c>
      <c r="AN170" s="9">
        <v>0</v>
      </c>
      <c r="AO170" s="9">
        <v>0</v>
      </c>
      <c r="AP170" s="9">
        <v>0</v>
      </c>
      <c r="AQ170" s="9">
        <v>0</v>
      </c>
      <c r="AR170" s="9">
        <v>0</v>
      </c>
      <c r="AS170" s="9">
        <v>0</v>
      </c>
      <c r="AT170" s="9">
        <v>0</v>
      </c>
      <c r="AU170" s="9">
        <v>0</v>
      </c>
      <c r="AV170" s="9">
        <v>0</v>
      </c>
      <c r="AW170" s="9">
        <v>0</v>
      </c>
      <c r="AX170" s="9">
        <v>0</v>
      </c>
      <c r="AY170" s="9">
        <v>0</v>
      </c>
      <c r="AZ170" s="9">
        <v>0</v>
      </c>
      <c r="BA170" s="9">
        <v>0</v>
      </c>
      <c r="BB170" s="9">
        <v>0</v>
      </c>
      <c r="BC170" s="9">
        <v>0</v>
      </c>
      <c r="BD170" s="9">
        <v>0</v>
      </c>
      <c r="BE170" s="9">
        <v>0</v>
      </c>
      <c r="BF170" s="9">
        <v>0</v>
      </c>
      <c r="BG170" s="9">
        <v>0</v>
      </c>
      <c r="BH170" s="9">
        <v>1</v>
      </c>
      <c r="BI170" s="9">
        <v>0</v>
      </c>
      <c r="BJ170" s="9">
        <v>0</v>
      </c>
    </row>
    <row r="171" spans="2:62" x14ac:dyDescent="0.25">
      <c r="B171" s="9">
        <v>81.140000000000015</v>
      </c>
      <c r="C171" s="9">
        <v>88.54</v>
      </c>
      <c r="D171" s="9">
        <v>7.3999999999999915</v>
      </c>
      <c r="E171" s="9">
        <f t="shared" si="2"/>
        <v>8.3578043822001249E-2</v>
      </c>
      <c r="F171" s="9">
        <v>59.093647290052957</v>
      </c>
      <c r="G171" s="9">
        <v>103.18635270994707</v>
      </c>
      <c r="H171" s="9">
        <v>31.842856684621694</v>
      </c>
      <c r="I171" s="9">
        <v>130.43714331537834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K171" s="9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0</v>
      </c>
      <c r="AQ171" s="9">
        <v>0</v>
      </c>
      <c r="AR171" s="9">
        <v>0</v>
      </c>
      <c r="AS171" s="9">
        <v>0</v>
      </c>
      <c r="AT171" s="9">
        <v>0</v>
      </c>
      <c r="AU171" s="9">
        <v>0</v>
      </c>
      <c r="AV171" s="9">
        <v>0</v>
      </c>
      <c r="AW171" s="9">
        <v>0</v>
      </c>
      <c r="AX171" s="9">
        <v>0</v>
      </c>
      <c r="AY171" s="9">
        <v>0</v>
      </c>
      <c r="AZ171" s="9">
        <v>0</v>
      </c>
      <c r="BA171" s="9">
        <v>0</v>
      </c>
      <c r="BB171" s="9">
        <v>0</v>
      </c>
      <c r="BC171" s="9">
        <v>0</v>
      </c>
      <c r="BD171" s="9">
        <v>0</v>
      </c>
      <c r="BE171" s="9">
        <v>0</v>
      </c>
      <c r="BF171" s="9">
        <v>0</v>
      </c>
      <c r="BG171" s="9">
        <v>0</v>
      </c>
      <c r="BH171" s="9">
        <v>0</v>
      </c>
      <c r="BI171" s="9">
        <v>1</v>
      </c>
      <c r="BJ171" s="9">
        <v>0</v>
      </c>
    </row>
    <row r="172" spans="2:62" x14ac:dyDescent="0.25">
      <c r="B172" s="9">
        <v>80.785000000000053</v>
      </c>
      <c r="C172" s="9">
        <v>77.849999999999994</v>
      </c>
      <c r="D172" s="9">
        <v>-2.9350000000000591</v>
      </c>
      <c r="E172" s="9">
        <f t="shared" si="2"/>
        <v>3.7700706486834414E-2</v>
      </c>
      <c r="F172" s="9">
        <v>58.738647290053002</v>
      </c>
      <c r="G172" s="9">
        <v>102.83135270994711</v>
      </c>
      <c r="H172" s="9">
        <v>31.487856684621732</v>
      </c>
      <c r="I172" s="9">
        <v>130.08214331537837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9">
        <v>0</v>
      </c>
      <c r="AK172" s="9">
        <v>0</v>
      </c>
      <c r="AL172" s="9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0</v>
      </c>
      <c r="AR172" s="9">
        <v>0</v>
      </c>
      <c r="AS172" s="9">
        <v>0</v>
      </c>
      <c r="AT172" s="9">
        <v>0</v>
      </c>
      <c r="AU172" s="9">
        <v>0</v>
      </c>
      <c r="AV172" s="9">
        <v>0</v>
      </c>
      <c r="AW172" s="9">
        <v>0</v>
      </c>
      <c r="AX172" s="9">
        <v>0</v>
      </c>
      <c r="AY172" s="9">
        <v>0</v>
      </c>
      <c r="AZ172" s="9">
        <v>0</v>
      </c>
      <c r="BA172" s="9">
        <v>0</v>
      </c>
      <c r="BB172" s="9">
        <v>0</v>
      </c>
      <c r="BC172" s="9">
        <v>0</v>
      </c>
      <c r="BD172" s="9">
        <v>0</v>
      </c>
      <c r="BE172" s="9">
        <v>0</v>
      </c>
      <c r="BF172" s="9">
        <v>0</v>
      </c>
      <c r="BG172" s="9">
        <v>0</v>
      </c>
      <c r="BH172" s="9">
        <v>0</v>
      </c>
      <c r="BI172" s="9">
        <v>0</v>
      </c>
      <c r="BJ172" s="9">
        <v>1</v>
      </c>
    </row>
    <row r="173" spans="2:62" x14ac:dyDescent="0.25">
      <c r="B173" s="9">
        <v>76.459999999999894</v>
      </c>
      <c r="C173" s="9">
        <v>67.260000000000005</v>
      </c>
      <c r="D173" s="9">
        <v>-9.1999999999998892</v>
      </c>
      <c r="E173" s="9">
        <f t="shared" si="2"/>
        <v>0.13678263455248124</v>
      </c>
      <c r="F173" s="9">
        <v>54.413647290052836</v>
      </c>
      <c r="G173" s="9">
        <v>98.506352709946952</v>
      </c>
      <c r="H173" s="9">
        <v>27.162856684621573</v>
      </c>
      <c r="I173" s="9">
        <v>125.75714331537822</v>
      </c>
      <c r="K173" s="9">
        <v>1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9">
        <v>0</v>
      </c>
      <c r="AK173" s="9">
        <v>0</v>
      </c>
      <c r="AL173" s="9">
        <v>0</v>
      </c>
      <c r="AM173" s="9">
        <v>0</v>
      </c>
      <c r="AN173" s="9">
        <v>0</v>
      </c>
      <c r="AO173" s="9">
        <v>0</v>
      </c>
      <c r="AP173" s="9">
        <v>0</v>
      </c>
      <c r="AQ173" s="9">
        <v>0</v>
      </c>
      <c r="AR173" s="9">
        <v>0</v>
      </c>
      <c r="AS173" s="9">
        <v>0</v>
      </c>
      <c r="AT173" s="9">
        <v>0</v>
      </c>
      <c r="AU173" s="9">
        <v>0</v>
      </c>
      <c r="AV173" s="9">
        <v>0</v>
      </c>
      <c r="AW173" s="9">
        <v>0</v>
      </c>
      <c r="AX173" s="9">
        <v>0</v>
      </c>
      <c r="AY173" s="9">
        <v>0</v>
      </c>
      <c r="AZ173" s="9">
        <v>0</v>
      </c>
      <c r="BA173" s="9">
        <v>0</v>
      </c>
      <c r="BB173" s="9">
        <v>0</v>
      </c>
      <c r="BC173" s="9">
        <v>0</v>
      </c>
      <c r="BD173" s="9">
        <v>0</v>
      </c>
      <c r="BE173" s="9">
        <v>0</v>
      </c>
      <c r="BF173" s="9">
        <v>0</v>
      </c>
      <c r="BG173" s="9">
        <v>0</v>
      </c>
      <c r="BH173" s="9">
        <v>0</v>
      </c>
      <c r="BI173" s="9">
        <v>0</v>
      </c>
      <c r="BJ173" s="9">
        <v>0</v>
      </c>
    </row>
    <row r="174" spans="2:62" x14ac:dyDescent="0.25">
      <c r="B174" s="9">
        <v>68.159999999999911</v>
      </c>
      <c r="C174" s="9">
        <v>72.38</v>
      </c>
      <c r="D174" s="9">
        <v>4.2200000000000841</v>
      </c>
      <c r="E174" s="9">
        <f t="shared" si="2"/>
        <v>5.830339872893181E-2</v>
      </c>
      <c r="F174" s="9">
        <v>46.113647290052839</v>
      </c>
      <c r="G174" s="9">
        <v>90.206352709946984</v>
      </c>
      <c r="H174" s="9">
        <v>18.862856684621583</v>
      </c>
      <c r="I174" s="9">
        <v>117.45714331537823</v>
      </c>
      <c r="K174" s="9">
        <v>0</v>
      </c>
      <c r="L174" s="9">
        <v>1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0</v>
      </c>
      <c r="AM174" s="9">
        <v>0</v>
      </c>
      <c r="AN174" s="9">
        <v>0</v>
      </c>
      <c r="AO174" s="9">
        <v>0</v>
      </c>
      <c r="AP174" s="9">
        <v>0</v>
      </c>
      <c r="AQ174" s="9">
        <v>0</v>
      </c>
      <c r="AR174" s="9">
        <v>0</v>
      </c>
      <c r="AS174" s="9">
        <v>0</v>
      </c>
      <c r="AT174" s="9">
        <v>0</v>
      </c>
      <c r="AU174" s="9">
        <v>0</v>
      </c>
      <c r="AV174" s="9">
        <v>0</v>
      </c>
      <c r="AW174" s="9">
        <v>0</v>
      </c>
      <c r="AX174" s="9">
        <v>0</v>
      </c>
      <c r="AY174" s="9">
        <v>0</v>
      </c>
      <c r="AZ174" s="9">
        <v>0</v>
      </c>
      <c r="BA174" s="9">
        <v>0</v>
      </c>
      <c r="BB174" s="9">
        <v>0</v>
      </c>
      <c r="BC174" s="9">
        <v>0</v>
      </c>
      <c r="BD174" s="9">
        <v>0</v>
      </c>
      <c r="BE174" s="9">
        <v>0</v>
      </c>
      <c r="BF174" s="9">
        <v>0</v>
      </c>
      <c r="BG174" s="9">
        <v>0</v>
      </c>
      <c r="BH174" s="9">
        <v>0</v>
      </c>
      <c r="BI174" s="9">
        <v>0</v>
      </c>
      <c r="BJ174" s="9">
        <v>0</v>
      </c>
    </row>
    <row r="175" spans="2:62" x14ac:dyDescent="0.25">
      <c r="B175" s="9">
        <v>68.805000000000149</v>
      </c>
      <c r="C175" s="9">
        <v>68.709999999999994</v>
      </c>
      <c r="D175" s="9">
        <v>-9.5000000000155183E-2</v>
      </c>
      <c r="E175" s="9">
        <f t="shared" si="2"/>
        <v>1.3826226167974848E-3</v>
      </c>
      <c r="F175" s="9">
        <v>46.758647290053119</v>
      </c>
      <c r="G175" s="9">
        <v>90.851352709947179</v>
      </c>
      <c r="H175" s="9">
        <v>19.507856684621849</v>
      </c>
      <c r="I175" s="9">
        <v>118.10214331537844</v>
      </c>
      <c r="K175" s="9">
        <v>0</v>
      </c>
      <c r="L175" s="9">
        <v>0</v>
      </c>
      <c r="M175" s="9">
        <v>1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9">
        <v>0</v>
      </c>
      <c r="AN175" s="9">
        <v>0</v>
      </c>
      <c r="AO175" s="9">
        <v>0</v>
      </c>
      <c r="AP175" s="9">
        <v>0</v>
      </c>
      <c r="AQ175" s="9">
        <v>0</v>
      </c>
      <c r="AR175" s="9">
        <v>0</v>
      </c>
      <c r="AS175" s="9">
        <v>0</v>
      </c>
      <c r="AT175" s="9">
        <v>0</v>
      </c>
      <c r="AU175" s="9">
        <v>0</v>
      </c>
      <c r="AV175" s="9">
        <v>0</v>
      </c>
      <c r="AW175" s="9">
        <v>0</v>
      </c>
      <c r="AX175" s="9">
        <v>0</v>
      </c>
      <c r="AY175" s="9">
        <v>0</v>
      </c>
      <c r="AZ175" s="9">
        <v>0</v>
      </c>
      <c r="BA175" s="9">
        <v>0</v>
      </c>
      <c r="BB175" s="9">
        <v>0</v>
      </c>
      <c r="BC175" s="9">
        <v>0</v>
      </c>
      <c r="BD175" s="9">
        <v>0</v>
      </c>
      <c r="BE175" s="9">
        <v>0</v>
      </c>
      <c r="BF175" s="9">
        <v>0</v>
      </c>
      <c r="BG175" s="9">
        <v>0</v>
      </c>
      <c r="BH175" s="9">
        <v>0</v>
      </c>
      <c r="BI175" s="9">
        <v>0</v>
      </c>
      <c r="BJ175" s="9">
        <v>0</v>
      </c>
    </row>
    <row r="176" spans="2:62" x14ac:dyDescent="0.25">
      <c r="B176" s="9">
        <v>67.107499999999817</v>
      </c>
      <c r="C176" s="9">
        <v>57.62</v>
      </c>
      <c r="D176" s="9">
        <v>-9.4874999999998195</v>
      </c>
      <c r="E176" s="9">
        <f t="shared" si="2"/>
        <v>0.16465636931620653</v>
      </c>
      <c r="F176" s="9">
        <v>45.061147290052745</v>
      </c>
      <c r="G176" s="9">
        <v>89.153852709946889</v>
      </c>
      <c r="H176" s="9">
        <v>17.810356684621489</v>
      </c>
      <c r="I176" s="9">
        <v>116.40464331537814</v>
      </c>
      <c r="K176" s="9">
        <v>0</v>
      </c>
      <c r="L176" s="9">
        <v>0</v>
      </c>
      <c r="M176" s="9">
        <v>0</v>
      </c>
      <c r="N176" s="9">
        <v>1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  <c r="AK176" s="9">
        <v>0</v>
      </c>
      <c r="AL176" s="9">
        <v>0</v>
      </c>
      <c r="AM176" s="9">
        <v>0</v>
      </c>
      <c r="AN176" s="9">
        <v>0</v>
      </c>
      <c r="AO176" s="9">
        <v>0</v>
      </c>
      <c r="AP176" s="9">
        <v>0</v>
      </c>
      <c r="AQ176" s="9">
        <v>0</v>
      </c>
      <c r="AR176" s="9">
        <v>0</v>
      </c>
      <c r="AS176" s="9">
        <v>0</v>
      </c>
      <c r="AT176" s="9">
        <v>0</v>
      </c>
      <c r="AU176" s="9">
        <v>0</v>
      </c>
      <c r="AV176" s="9">
        <v>0</v>
      </c>
      <c r="AW176" s="9">
        <v>0</v>
      </c>
      <c r="AX176" s="9">
        <v>0</v>
      </c>
      <c r="AY176" s="9">
        <v>0</v>
      </c>
      <c r="AZ176" s="9">
        <v>0</v>
      </c>
      <c r="BA176" s="9">
        <v>0</v>
      </c>
      <c r="BB176" s="9">
        <v>0</v>
      </c>
      <c r="BC176" s="9">
        <v>0</v>
      </c>
      <c r="BD176" s="9">
        <v>0</v>
      </c>
      <c r="BE176" s="9">
        <v>0</v>
      </c>
      <c r="BF176" s="9">
        <v>0</v>
      </c>
      <c r="BG176" s="9">
        <v>0</v>
      </c>
      <c r="BH176" s="9">
        <v>0</v>
      </c>
      <c r="BI176" s="9">
        <v>0</v>
      </c>
      <c r="BJ176" s="9">
        <v>0</v>
      </c>
    </row>
    <row r="177" spans="2:62" x14ac:dyDescent="0.25">
      <c r="B177" s="9">
        <v>68.594999999999786</v>
      </c>
      <c r="C177" s="9">
        <v>67.459999999999994</v>
      </c>
      <c r="D177" s="9">
        <v>-1.134999999999792</v>
      </c>
      <c r="E177" s="9">
        <f t="shared" si="2"/>
        <v>1.6824785057808954E-2</v>
      </c>
      <c r="F177" s="9">
        <v>46.548647290052699</v>
      </c>
      <c r="G177" s="9">
        <v>90.641352709946872</v>
      </c>
      <c r="H177" s="9">
        <v>19.297856684621443</v>
      </c>
      <c r="I177" s="9">
        <v>117.89214331537812</v>
      </c>
      <c r="K177" s="9">
        <v>0</v>
      </c>
      <c r="L177" s="9">
        <v>0</v>
      </c>
      <c r="M177" s="9">
        <v>0</v>
      </c>
      <c r="N177" s="9">
        <v>0</v>
      </c>
      <c r="O177" s="9">
        <v>1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9">
        <v>0</v>
      </c>
      <c r="AK177" s="9">
        <v>0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0</v>
      </c>
      <c r="AR177" s="9">
        <v>0</v>
      </c>
      <c r="AS177" s="9">
        <v>0</v>
      </c>
      <c r="AT177" s="9">
        <v>0</v>
      </c>
      <c r="AU177" s="9">
        <v>0</v>
      </c>
      <c r="AV177" s="9">
        <v>0</v>
      </c>
      <c r="AW177" s="9">
        <v>0</v>
      </c>
      <c r="AX177" s="9">
        <v>0</v>
      </c>
      <c r="AY177" s="9">
        <v>0</v>
      </c>
      <c r="AZ177" s="9">
        <v>0</v>
      </c>
      <c r="BA177" s="9">
        <v>0</v>
      </c>
      <c r="BB177" s="9">
        <v>0</v>
      </c>
      <c r="BC177" s="9">
        <v>0</v>
      </c>
      <c r="BD177" s="9">
        <v>0</v>
      </c>
      <c r="BE177" s="9">
        <v>0</v>
      </c>
      <c r="BF177" s="9">
        <v>0</v>
      </c>
      <c r="BG177" s="9">
        <v>0</v>
      </c>
      <c r="BH177" s="9">
        <v>0</v>
      </c>
      <c r="BI177" s="9">
        <v>0</v>
      </c>
      <c r="BJ177" s="9">
        <v>0</v>
      </c>
    </row>
    <row r="178" spans="2:62" x14ac:dyDescent="0.25">
      <c r="B178" s="9">
        <v>71.162500000000136</v>
      </c>
      <c r="C178" s="9">
        <v>59.2</v>
      </c>
      <c r="D178" s="9">
        <v>-11.962500000000134</v>
      </c>
      <c r="E178" s="9">
        <f t="shared" si="2"/>
        <v>0.20206925675675899</v>
      </c>
      <c r="F178" s="9">
        <v>49.116147290053092</v>
      </c>
      <c r="G178" s="9">
        <v>93.20885270994718</v>
      </c>
      <c r="H178" s="9">
        <v>21.865356684621823</v>
      </c>
      <c r="I178" s="9">
        <v>120.45964331537846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1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9">
        <v>0</v>
      </c>
      <c r="AK178" s="9">
        <v>0</v>
      </c>
      <c r="AL178" s="9">
        <v>0</v>
      </c>
      <c r="AM178" s="9">
        <v>0</v>
      </c>
      <c r="AN178" s="9">
        <v>0</v>
      </c>
      <c r="AO178" s="9">
        <v>0</v>
      </c>
      <c r="AP178" s="9">
        <v>0</v>
      </c>
      <c r="AQ178" s="9">
        <v>0</v>
      </c>
      <c r="AR178" s="9">
        <v>0</v>
      </c>
      <c r="AS178" s="9">
        <v>0</v>
      </c>
      <c r="AT178" s="9">
        <v>0</v>
      </c>
      <c r="AU178" s="9">
        <v>0</v>
      </c>
      <c r="AV178" s="9">
        <v>0</v>
      </c>
      <c r="AW178" s="9">
        <v>0</v>
      </c>
      <c r="AX178" s="9">
        <v>0</v>
      </c>
      <c r="AY178" s="9">
        <v>0</v>
      </c>
      <c r="AZ178" s="9">
        <v>0</v>
      </c>
      <c r="BA178" s="9">
        <v>0</v>
      </c>
      <c r="BB178" s="9">
        <v>0</v>
      </c>
      <c r="BC178" s="9">
        <v>0</v>
      </c>
      <c r="BD178" s="9">
        <v>0</v>
      </c>
      <c r="BE178" s="9">
        <v>0</v>
      </c>
      <c r="BF178" s="9">
        <v>0</v>
      </c>
      <c r="BG178" s="9">
        <v>0</v>
      </c>
      <c r="BH178" s="9">
        <v>0</v>
      </c>
      <c r="BI178" s="9">
        <v>0</v>
      </c>
      <c r="BJ178" s="9">
        <v>0</v>
      </c>
    </row>
    <row r="179" spans="2:62" x14ac:dyDescent="0.25">
      <c r="B179" s="9">
        <v>75.962499999999721</v>
      </c>
      <c r="C179" s="9">
        <v>54.3</v>
      </c>
      <c r="D179" s="9">
        <v>-21.662499999999724</v>
      </c>
      <c r="E179" s="9">
        <f t="shared" si="2"/>
        <v>0.39894106813995811</v>
      </c>
      <c r="F179" s="9">
        <v>53.916147290052635</v>
      </c>
      <c r="G179" s="9">
        <v>98.008852709946808</v>
      </c>
      <c r="H179" s="9">
        <v>26.665356684621393</v>
      </c>
      <c r="I179" s="9">
        <v>125.25964331537804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1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9">
        <v>0</v>
      </c>
      <c r="AK179" s="9">
        <v>0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</v>
      </c>
      <c r="AR179" s="9">
        <v>0</v>
      </c>
      <c r="AS179" s="9">
        <v>0</v>
      </c>
      <c r="AT179" s="9">
        <v>0</v>
      </c>
      <c r="AU179" s="9">
        <v>0</v>
      </c>
      <c r="AV179" s="9">
        <v>0</v>
      </c>
      <c r="AW179" s="9">
        <v>0</v>
      </c>
      <c r="AX179" s="9">
        <v>0</v>
      </c>
      <c r="AY179" s="9">
        <v>0</v>
      </c>
      <c r="AZ179" s="9">
        <v>0</v>
      </c>
      <c r="BA179" s="9">
        <v>0</v>
      </c>
      <c r="BB179" s="9">
        <v>0</v>
      </c>
      <c r="BC179" s="9">
        <v>0</v>
      </c>
      <c r="BD179" s="9">
        <v>0</v>
      </c>
      <c r="BE179" s="9">
        <v>0</v>
      </c>
      <c r="BF179" s="9">
        <v>0</v>
      </c>
      <c r="BG179" s="9">
        <v>0</v>
      </c>
      <c r="BH179" s="9">
        <v>0</v>
      </c>
      <c r="BI179" s="9">
        <v>0</v>
      </c>
      <c r="BJ179" s="9">
        <v>0</v>
      </c>
    </row>
    <row r="180" spans="2:62" x14ac:dyDescent="0.25">
      <c r="B180" s="9">
        <v>77.537499999999909</v>
      </c>
      <c r="C180" s="9">
        <v>59.72</v>
      </c>
      <c r="D180" s="9">
        <v>-17.81749999999991</v>
      </c>
      <c r="E180" s="9">
        <f t="shared" si="2"/>
        <v>0.29835063630274467</v>
      </c>
      <c r="F180" s="9">
        <v>55.491147290052865</v>
      </c>
      <c r="G180" s="9">
        <v>99.583852709946953</v>
      </c>
      <c r="H180" s="9">
        <v>28.240356684621595</v>
      </c>
      <c r="I180" s="9">
        <v>126.83464331537823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1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>
        <v>0</v>
      </c>
      <c r="AH180" s="9">
        <v>0</v>
      </c>
      <c r="AI180" s="9">
        <v>0</v>
      </c>
      <c r="AJ180" s="9">
        <v>0</v>
      </c>
      <c r="AK180" s="9">
        <v>0</v>
      </c>
      <c r="AL180" s="9">
        <v>0</v>
      </c>
      <c r="AM180" s="9">
        <v>0</v>
      </c>
      <c r="AN180" s="9">
        <v>0</v>
      </c>
      <c r="AO180" s="9">
        <v>0</v>
      </c>
      <c r="AP180" s="9">
        <v>0</v>
      </c>
      <c r="AQ180" s="9">
        <v>0</v>
      </c>
      <c r="AR180" s="9">
        <v>0</v>
      </c>
      <c r="AS180" s="9">
        <v>0</v>
      </c>
      <c r="AT180" s="9">
        <v>0</v>
      </c>
      <c r="AU180" s="9">
        <v>0</v>
      </c>
      <c r="AV180" s="9">
        <v>0</v>
      </c>
      <c r="AW180" s="9">
        <v>0</v>
      </c>
      <c r="AX180" s="9">
        <v>0</v>
      </c>
      <c r="AY180" s="9">
        <v>0</v>
      </c>
      <c r="AZ180" s="9">
        <v>0</v>
      </c>
      <c r="BA180" s="9">
        <v>0</v>
      </c>
      <c r="BB180" s="9">
        <v>0</v>
      </c>
      <c r="BC180" s="9">
        <v>0</v>
      </c>
      <c r="BD180" s="9">
        <v>0</v>
      </c>
      <c r="BE180" s="9">
        <v>0</v>
      </c>
      <c r="BF180" s="9">
        <v>0</v>
      </c>
      <c r="BG180" s="9">
        <v>0</v>
      </c>
      <c r="BH180" s="9">
        <v>0</v>
      </c>
      <c r="BI180" s="9">
        <v>0</v>
      </c>
      <c r="BJ180" s="9">
        <v>0</v>
      </c>
    </row>
    <row r="181" spans="2:62" x14ac:dyDescent="0.25">
      <c r="B181" s="9">
        <v>106.67500000000017</v>
      </c>
      <c r="C181" s="9">
        <v>171.7</v>
      </c>
      <c r="D181" s="9">
        <v>65.024999999999821</v>
      </c>
      <c r="E181" s="9">
        <f t="shared" si="2"/>
        <v>0.37871287128712772</v>
      </c>
      <c r="F181" s="9">
        <v>84.628647290053124</v>
      </c>
      <c r="G181" s="9">
        <v>128.72135270994721</v>
      </c>
      <c r="H181" s="9">
        <v>57.377856684621854</v>
      </c>
      <c r="I181" s="9">
        <v>155.97214331537847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1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9">
        <v>0</v>
      </c>
      <c r="AK181" s="9">
        <v>0</v>
      </c>
      <c r="AL181" s="9">
        <v>0</v>
      </c>
      <c r="AM181" s="9">
        <v>0</v>
      </c>
      <c r="AN181" s="9">
        <v>0</v>
      </c>
      <c r="AO181" s="9">
        <v>0</v>
      </c>
      <c r="AP181" s="9">
        <v>0</v>
      </c>
      <c r="AQ181" s="9">
        <v>0</v>
      </c>
      <c r="AR181" s="9">
        <v>0</v>
      </c>
      <c r="AS181" s="9">
        <v>0</v>
      </c>
      <c r="AT181" s="9">
        <v>0</v>
      </c>
      <c r="AU181" s="9">
        <v>0</v>
      </c>
      <c r="AV181" s="9">
        <v>0</v>
      </c>
      <c r="AW181" s="9">
        <v>0</v>
      </c>
      <c r="AX181" s="9">
        <v>0</v>
      </c>
      <c r="AY181" s="9">
        <v>0</v>
      </c>
      <c r="AZ181" s="9">
        <v>0</v>
      </c>
      <c r="BA181" s="9">
        <v>0</v>
      </c>
      <c r="BB181" s="9">
        <v>0</v>
      </c>
      <c r="BC181" s="9">
        <v>0</v>
      </c>
      <c r="BD181" s="9">
        <v>0</v>
      </c>
      <c r="BE181" s="9">
        <v>0</v>
      </c>
      <c r="BF181" s="9">
        <v>0</v>
      </c>
      <c r="BG181" s="9">
        <v>0</v>
      </c>
      <c r="BH181" s="9">
        <v>0</v>
      </c>
      <c r="BI181" s="9">
        <v>0</v>
      </c>
      <c r="BJ181" s="9">
        <v>0</v>
      </c>
    </row>
    <row r="182" spans="2:62" x14ac:dyDescent="0.25">
      <c r="B182" s="9">
        <v>71.3924999999997</v>
      </c>
      <c r="C182" s="9">
        <v>73.5</v>
      </c>
      <c r="D182" s="9">
        <v>2.1075000000003001</v>
      </c>
      <c r="E182" s="9">
        <f t="shared" si="2"/>
        <v>2.8673469387759186E-2</v>
      </c>
      <c r="F182" s="9">
        <v>49.346147290052613</v>
      </c>
      <c r="G182" s="9">
        <v>93.438852709946786</v>
      </c>
      <c r="H182" s="9">
        <v>22.095356684621358</v>
      </c>
      <c r="I182" s="9">
        <v>120.68964331537805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1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>
        <v>0</v>
      </c>
      <c r="AH182" s="9">
        <v>0</v>
      </c>
      <c r="AI182" s="9">
        <v>0</v>
      </c>
      <c r="AJ182" s="9">
        <v>0</v>
      </c>
      <c r="AK182" s="9">
        <v>0</v>
      </c>
      <c r="AL182" s="9">
        <v>0</v>
      </c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9">
        <v>0</v>
      </c>
      <c r="AS182" s="9">
        <v>0</v>
      </c>
      <c r="AT182" s="9">
        <v>0</v>
      </c>
      <c r="AU182" s="9">
        <v>0</v>
      </c>
      <c r="AV182" s="9">
        <v>0</v>
      </c>
      <c r="AW182" s="9">
        <v>0</v>
      </c>
      <c r="AX182" s="9">
        <v>0</v>
      </c>
      <c r="AY182" s="9">
        <v>0</v>
      </c>
      <c r="AZ182" s="9">
        <v>0</v>
      </c>
      <c r="BA182" s="9">
        <v>0</v>
      </c>
      <c r="BB182" s="9">
        <v>0</v>
      </c>
      <c r="BC182" s="9">
        <v>0</v>
      </c>
      <c r="BD182" s="9">
        <v>0</v>
      </c>
      <c r="BE182" s="9">
        <v>0</v>
      </c>
      <c r="BF182" s="9">
        <v>0</v>
      </c>
      <c r="BG182" s="9">
        <v>0</v>
      </c>
      <c r="BH182" s="9">
        <v>0</v>
      </c>
      <c r="BI182" s="9">
        <v>0</v>
      </c>
      <c r="BJ182" s="9">
        <v>0</v>
      </c>
    </row>
    <row r="183" spans="2:62" x14ac:dyDescent="0.25">
      <c r="B183" s="9">
        <v>74.992500000000263</v>
      </c>
      <c r="C183" s="9">
        <v>74.3</v>
      </c>
      <c r="D183" s="9">
        <v>-0.69250000000026546</v>
      </c>
      <c r="E183" s="9">
        <f t="shared" si="2"/>
        <v>9.3203230148084185E-3</v>
      </c>
      <c r="F183" s="9">
        <v>52.94614729005324</v>
      </c>
      <c r="G183" s="9">
        <v>97.038852709947292</v>
      </c>
      <c r="H183" s="9">
        <v>25.695356684621963</v>
      </c>
      <c r="I183" s="9">
        <v>124.28964331537856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1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>
        <v>0</v>
      </c>
      <c r="AH183" s="9">
        <v>0</v>
      </c>
      <c r="AI183" s="9">
        <v>0</v>
      </c>
      <c r="AJ183" s="9">
        <v>0</v>
      </c>
      <c r="AK183" s="9">
        <v>0</v>
      </c>
      <c r="AL183" s="9">
        <v>0</v>
      </c>
      <c r="AM183" s="9">
        <v>0</v>
      </c>
      <c r="AN183" s="9">
        <v>0</v>
      </c>
      <c r="AO183" s="9">
        <v>0</v>
      </c>
      <c r="AP183" s="9">
        <v>0</v>
      </c>
      <c r="AQ183" s="9">
        <v>0</v>
      </c>
      <c r="AR183" s="9">
        <v>0</v>
      </c>
      <c r="AS183" s="9">
        <v>0</v>
      </c>
      <c r="AT183" s="9">
        <v>0</v>
      </c>
      <c r="AU183" s="9">
        <v>0</v>
      </c>
      <c r="AV183" s="9">
        <v>0</v>
      </c>
      <c r="AW183" s="9">
        <v>0</v>
      </c>
      <c r="AX183" s="9">
        <v>0</v>
      </c>
      <c r="AY183" s="9">
        <v>0</v>
      </c>
      <c r="AZ183" s="9">
        <v>0</v>
      </c>
      <c r="BA183" s="9">
        <v>0</v>
      </c>
      <c r="BB183" s="9">
        <v>0</v>
      </c>
      <c r="BC183" s="9">
        <v>0</v>
      </c>
      <c r="BD183" s="9">
        <v>0</v>
      </c>
      <c r="BE183" s="9">
        <v>0</v>
      </c>
      <c r="BF183" s="9">
        <v>0</v>
      </c>
      <c r="BG183" s="9">
        <v>0</v>
      </c>
      <c r="BH183" s="9">
        <v>0</v>
      </c>
      <c r="BI183" s="9">
        <v>0</v>
      </c>
      <c r="BJ183" s="9">
        <v>0</v>
      </c>
    </row>
    <row r="184" spans="2:62" x14ac:dyDescent="0.25">
      <c r="B184" s="9">
        <v>93.772500000000008</v>
      </c>
      <c r="C184" s="9">
        <v>67.739999999999995</v>
      </c>
      <c r="D184" s="9">
        <v>-26.032500000000013</v>
      </c>
      <c r="E184" s="9">
        <f t="shared" si="2"/>
        <v>0.38430026572187798</v>
      </c>
      <c r="F184" s="9">
        <v>71.726147290052936</v>
      </c>
      <c r="G184" s="9">
        <v>115.81885270994708</v>
      </c>
      <c r="H184" s="9">
        <v>44.47535668462168</v>
      </c>
      <c r="I184" s="9">
        <v>143.06964331537833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1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9">
        <v>0</v>
      </c>
      <c r="AK184" s="9">
        <v>0</v>
      </c>
      <c r="AL184" s="9">
        <v>0</v>
      </c>
      <c r="AM184" s="9">
        <v>0</v>
      </c>
      <c r="AN184" s="9">
        <v>0</v>
      </c>
      <c r="AO184" s="9">
        <v>0</v>
      </c>
      <c r="AP184" s="9">
        <v>0</v>
      </c>
      <c r="AQ184" s="9">
        <v>0</v>
      </c>
      <c r="AR184" s="9">
        <v>0</v>
      </c>
      <c r="AS184" s="9">
        <v>0</v>
      </c>
      <c r="AT184" s="9">
        <v>0</v>
      </c>
      <c r="AU184" s="9">
        <v>0</v>
      </c>
      <c r="AV184" s="9">
        <v>0</v>
      </c>
      <c r="AW184" s="9">
        <v>0</v>
      </c>
      <c r="AX184" s="9">
        <v>0</v>
      </c>
      <c r="AY184" s="9">
        <v>0</v>
      </c>
      <c r="AZ184" s="9">
        <v>0</v>
      </c>
      <c r="BA184" s="9">
        <v>0</v>
      </c>
      <c r="BB184" s="9">
        <v>0</v>
      </c>
      <c r="BC184" s="9">
        <v>0</v>
      </c>
      <c r="BD184" s="9">
        <v>0</v>
      </c>
      <c r="BE184" s="9">
        <v>0</v>
      </c>
      <c r="BF184" s="9">
        <v>0</v>
      </c>
      <c r="BG184" s="9">
        <v>0</v>
      </c>
      <c r="BH184" s="9">
        <v>0</v>
      </c>
      <c r="BI184" s="9">
        <v>0</v>
      </c>
      <c r="BJ184" s="9">
        <v>0</v>
      </c>
    </row>
    <row r="185" spans="2:62" x14ac:dyDescent="0.25">
      <c r="B185" s="9">
        <v>67.52499999999975</v>
      </c>
      <c r="C185" s="9">
        <v>51.72</v>
      </c>
      <c r="D185" s="9">
        <v>-15.804999999999751</v>
      </c>
      <c r="E185" s="9">
        <f t="shared" si="2"/>
        <v>0.30558778035575701</v>
      </c>
      <c r="F185" s="9">
        <v>45.478647290052663</v>
      </c>
      <c r="G185" s="9">
        <v>89.571352709946837</v>
      </c>
      <c r="H185" s="9">
        <v>18.227856684621422</v>
      </c>
      <c r="I185" s="9">
        <v>116.82214331537807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1</v>
      </c>
      <c r="X185" s="9">
        <v>0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9">
        <v>0</v>
      </c>
      <c r="AK185" s="9">
        <v>0</v>
      </c>
      <c r="AL185" s="9">
        <v>0</v>
      </c>
      <c r="AM185" s="9">
        <v>0</v>
      </c>
      <c r="AN185" s="9">
        <v>0</v>
      </c>
      <c r="AO185" s="9">
        <v>0</v>
      </c>
      <c r="AP185" s="9">
        <v>0</v>
      </c>
      <c r="AQ185" s="9">
        <v>0</v>
      </c>
      <c r="AR185" s="9">
        <v>0</v>
      </c>
      <c r="AS185" s="9">
        <v>0</v>
      </c>
      <c r="AT185" s="9">
        <v>0</v>
      </c>
      <c r="AU185" s="9">
        <v>0</v>
      </c>
      <c r="AV185" s="9">
        <v>0</v>
      </c>
      <c r="AW185" s="9">
        <v>0</v>
      </c>
      <c r="AX185" s="9">
        <v>0</v>
      </c>
      <c r="AY185" s="9">
        <v>0</v>
      </c>
      <c r="AZ185" s="9">
        <v>0</v>
      </c>
      <c r="BA185" s="9">
        <v>0</v>
      </c>
      <c r="BB185" s="9">
        <v>0</v>
      </c>
      <c r="BC185" s="9">
        <v>0</v>
      </c>
      <c r="BD185" s="9">
        <v>0</v>
      </c>
      <c r="BE185" s="9">
        <v>0</v>
      </c>
      <c r="BF185" s="9">
        <v>0</v>
      </c>
      <c r="BG185" s="9">
        <v>0</v>
      </c>
      <c r="BH185" s="9">
        <v>0</v>
      </c>
      <c r="BI185" s="9">
        <v>0</v>
      </c>
      <c r="BJ185" s="9">
        <v>0</v>
      </c>
    </row>
    <row r="186" spans="2:62" x14ac:dyDescent="0.25">
      <c r="B186" s="9">
        <v>75.894999999999854</v>
      </c>
      <c r="C186" s="9">
        <v>63.25</v>
      </c>
      <c r="D186" s="9">
        <v>-12.644999999999854</v>
      </c>
      <c r="E186" s="9">
        <f t="shared" si="2"/>
        <v>0.19992094861659848</v>
      </c>
      <c r="F186" s="9">
        <v>53.848647290052767</v>
      </c>
      <c r="G186" s="9">
        <v>97.941352709946941</v>
      </c>
      <c r="H186" s="9">
        <v>26.597856684621526</v>
      </c>
      <c r="I186" s="9">
        <v>125.19214331537819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1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9">
        <v>0</v>
      </c>
      <c r="AK186" s="9">
        <v>0</v>
      </c>
      <c r="AL186" s="9">
        <v>0</v>
      </c>
      <c r="AM186" s="9">
        <v>0</v>
      </c>
      <c r="AN186" s="9">
        <v>0</v>
      </c>
      <c r="AO186" s="9">
        <v>0</v>
      </c>
      <c r="AP186" s="9">
        <v>0</v>
      </c>
      <c r="AQ186" s="9">
        <v>0</v>
      </c>
      <c r="AR186" s="9">
        <v>0</v>
      </c>
      <c r="AS186" s="9">
        <v>0</v>
      </c>
      <c r="AT186" s="9">
        <v>0</v>
      </c>
      <c r="AU186" s="9">
        <v>0</v>
      </c>
      <c r="AV186" s="9">
        <v>0</v>
      </c>
      <c r="AW186" s="9">
        <v>0</v>
      </c>
      <c r="AX186" s="9">
        <v>0</v>
      </c>
      <c r="AY186" s="9">
        <v>0</v>
      </c>
      <c r="AZ186" s="9">
        <v>0</v>
      </c>
      <c r="BA186" s="9">
        <v>0</v>
      </c>
      <c r="BB186" s="9">
        <v>0</v>
      </c>
      <c r="BC186" s="9">
        <v>0</v>
      </c>
      <c r="BD186" s="9">
        <v>0</v>
      </c>
      <c r="BE186" s="9">
        <v>0</v>
      </c>
      <c r="BF186" s="9">
        <v>0</v>
      </c>
      <c r="BG186" s="9">
        <v>0</v>
      </c>
      <c r="BH186" s="9">
        <v>0</v>
      </c>
      <c r="BI186" s="9">
        <v>0</v>
      </c>
      <c r="BJ186" s="9">
        <v>0</v>
      </c>
    </row>
    <row r="187" spans="2:62" x14ac:dyDescent="0.25">
      <c r="B187" s="9">
        <v>52.05750000000009</v>
      </c>
      <c r="C187" s="9">
        <v>48.67</v>
      </c>
      <c r="D187" s="9">
        <v>-3.3875000000000881</v>
      </c>
      <c r="E187" s="9">
        <f t="shared" si="2"/>
        <v>6.9601397164579581E-2</v>
      </c>
      <c r="F187" s="9">
        <v>30.011147290053056</v>
      </c>
      <c r="G187" s="9">
        <v>74.10385270994712</v>
      </c>
      <c r="H187" s="9">
        <v>2.760356684621776</v>
      </c>
      <c r="I187" s="9">
        <v>101.35464331537841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1</v>
      </c>
      <c r="Z187" s="9">
        <v>0</v>
      </c>
      <c r="AA187" s="9">
        <v>0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9">
        <v>0</v>
      </c>
      <c r="AK187" s="9">
        <v>0</v>
      </c>
      <c r="AL187" s="9">
        <v>0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>
        <v>0</v>
      </c>
      <c r="AU187" s="9">
        <v>0</v>
      </c>
      <c r="AV187" s="9">
        <v>0</v>
      </c>
      <c r="AW187" s="9">
        <v>0</v>
      </c>
      <c r="AX187" s="9">
        <v>0</v>
      </c>
      <c r="AY187" s="9">
        <v>0</v>
      </c>
      <c r="AZ187" s="9">
        <v>0</v>
      </c>
      <c r="BA187" s="9">
        <v>0</v>
      </c>
      <c r="BB187" s="9">
        <v>0</v>
      </c>
      <c r="BC187" s="9">
        <v>0</v>
      </c>
      <c r="BD187" s="9">
        <v>0</v>
      </c>
      <c r="BE187" s="9">
        <v>0</v>
      </c>
      <c r="BF187" s="9">
        <v>0</v>
      </c>
      <c r="BG187" s="9">
        <v>0</v>
      </c>
      <c r="BH187" s="9">
        <v>0</v>
      </c>
      <c r="BI187" s="9">
        <v>0</v>
      </c>
      <c r="BJ187" s="9">
        <v>0</v>
      </c>
    </row>
    <row r="188" spans="2:62" x14ac:dyDescent="0.25">
      <c r="B188" s="9">
        <v>58.367500000000021</v>
      </c>
      <c r="C188" s="9">
        <v>46.99</v>
      </c>
      <c r="D188" s="9">
        <v>-11.377500000000019</v>
      </c>
      <c r="E188" s="9">
        <f t="shared" si="2"/>
        <v>0.24212598425196891</v>
      </c>
      <c r="F188" s="9">
        <v>36.321147290052977</v>
      </c>
      <c r="G188" s="9">
        <v>80.413852709947065</v>
      </c>
      <c r="H188" s="9">
        <v>9.0703566846217072</v>
      </c>
      <c r="I188" s="9">
        <v>107.66464331537833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1</v>
      </c>
      <c r="AA188" s="9">
        <v>0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J188" s="9">
        <v>0</v>
      </c>
      <c r="AK188" s="9">
        <v>0</v>
      </c>
      <c r="AL188" s="9">
        <v>0</v>
      </c>
      <c r="AM188" s="9">
        <v>0</v>
      </c>
      <c r="AN188" s="9">
        <v>0</v>
      </c>
      <c r="AO188" s="9">
        <v>0</v>
      </c>
      <c r="AP188" s="9">
        <v>0</v>
      </c>
      <c r="AQ188" s="9">
        <v>0</v>
      </c>
      <c r="AR188" s="9">
        <v>0</v>
      </c>
      <c r="AS188" s="9">
        <v>0</v>
      </c>
      <c r="AT188" s="9">
        <v>0</v>
      </c>
      <c r="AU188" s="9">
        <v>0</v>
      </c>
      <c r="AV188" s="9">
        <v>0</v>
      </c>
      <c r="AW188" s="9">
        <v>0</v>
      </c>
      <c r="AX188" s="9">
        <v>0</v>
      </c>
      <c r="AY188" s="9">
        <v>0</v>
      </c>
      <c r="AZ188" s="9">
        <v>0</v>
      </c>
      <c r="BA188" s="9">
        <v>0</v>
      </c>
      <c r="BB188" s="9">
        <v>0</v>
      </c>
      <c r="BC188" s="9">
        <v>0</v>
      </c>
      <c r="BD188" s="9">
        <v>0</v>
      </c>
      <c r="BE188" s="9">
        <v>0</v>
      </c>
      <c r="BF188" s="9">
        <v>0</v>
      </c>
      <c r="BG188" s="9">
        <v>0</v>
      </c>
      <c r="BH188" s="9">
        <v>0</v>
      </c>
      <c r="BI188" s="9">
        <v>0</v>
      </c>
      <c r="BJ188" s="9">
        <v>0</v>
      </c>
    </row>
    <row r="189" spans="2:62" x14ac:dyDescent="0.25">
      <c r="B189" s="9">
        <v>47.487500000000153</v>
      </c>
      <c r="C189" s="9">
        <v>44.15</v>
      </c>
      <c r="D189" s="9">
        <v>-3.3375000000001549</v>
      </c>
      <c r="E189" s="9">
        <f t="shared" si="2"/>
        <v>7.5594563986413482E-2</v>
      </c>
      <c r="F189" s="9">
        <v>25.441147290053109</v>
      </c>
      <c r="G189" s="9">
        <v>69.533852709947197</v>
      </c>
      <c r="H189" s="9">
        <v>-1.8096433153781604</v>
      </c>
      <c r="I189" s="9">
        <v>96.784643315378474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1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>
        <v>0</v>
      </c>
      <c r="AJ189" s="9">
        <v>0</v>
      </c>
      <c r="AK189" s="9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9">
        <v>0</v>
      </c>
      <c r="AS189" s="9">
        <v>0</v>
      </c>
      <c r="AT189" s="9">
        <v>0</v>
      </c>
      <c r="AU189" s="9">
        <v>0</v>
      </c>
      <c r="AV189" s="9">
        <v>0</v>
      </c>
      <c r="AW189" s="9">
        <v>0</v>
      </c>
      <c r="AX189" s="9">
        <v>0</v>
      </c>
      <c r="AY189" s="9">
        <v>0</v>
      </c>
      <c r="AZ189" s="9">
        <v>0</v>
      </c>
      <c r="BA189" s="9">
        <v>0</v>
      </c>
      <c r="BB189" s="9">
        <v>0</v>
      </c>
      <c r="BC189" s="9">
        <v>0</v>
      </c>
      <c r="BD189" s="9">
        <v>0</v>
      </c>
      <c r="BE189" s="9">
        <v>0</v>
      </c>
      <c r="BF189" s="9">
        <v>0</v>
      </c>
      <c r="BG189" s="9">
        <v>0</v>
      </c>
      <c r="BH189" s="9">
        <v>0</v>
      </c>
      <c r="BI189" s="9">
        <v>0</v>
      </c>
      <c r="BJ189" s="9">
        <v>0</v>
      </c>
    </row>
    <row r="190" spans="2:62" x14ac:dyDescent="0.25">
      <c r="B190" s="9">
        <v>45.725000000000179</v>
      </c>
      <c r="C190" s="9">
        <v>44.63</v>
      </c>
      <c r="D190" s="9">
        <v>-1.0950000000001765</v>
      </c>
      <c r="E190" s="9">
        <f t="shared" si="2"/>
        <v>2.4535066099040475E-2</v>
      </c>
      <c r="F190" s="9">
        <v>23.678647290053132</v>
      </c>
      <c r="G190" s="9">
        <v>67.771352709947223</v>
      </c>
      <c r="H190" s="9">
        <v>-3.5721433153781348</v>
      </c>
      <c r="I190" s="9">
        <v>95.022143315378486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1</v>
      </c>
      <c r="AC190" s="9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9">
        <v>0</v>
      </c>
      <c r="AK190" s="9">
        <v>0</v>
      </c>
      <c r="AL190" s="9">
        <v>0</v>
      </c>
      <c r="AM190" s="9">
        <v>0</v>
      </c>
      <c r="AN190" s="9">
        <v>0</v>
      </c>
      <c r="AO190" s="9">
        <v>0</v>
      </c>
      <c r="AP190" s="9">
        <v>0</v>
      </c>
      <c r="AQ190" s="9">
        <v>0</v>
      </c>
      <c r="AR190" s="9">
        <v>0</v>
      </c>
      <c r="AS190" s="9">
        <v>0</v>
      </c>
      <c r="AT190" s="9">
        <v>0</v>
      </c>
      <c r="AU190" s="9">
        <v>0</v>
      </c>
      <c r="AV190" s="9">
        <v>0</v>
      </c>
      <c r="AW190" s="9">
        <v>0</v>
      </c>
      <c r="AX190" s="9">
        <v>0</v>
      </c>
      <c r="AY190" s="9">
        <v>0</v>
      </c>
      <c r="AZ190" s="9">
        <v>0</v>
      </c>
      <c r="BA190" s="9">
        <v>0</v>
      </c>
      <c r="BB190" s="9">
        <v>0</v>
      </c>
      <c r="BC190" s="9">
        <v>0</v>
      </c>
      <c r="BD190" s="9">
        <v>0</v>
      </c>
      <c r="BE190" s="9">
        <v>0</v>
      </c>
      <c r="BF190" s="9">
        <v>0</v>
      </c>
      <c r="BG190" s="9">
        <v>0</v>
      </c>
      <c r="BH190" s="9">
        <v>0</v>
      </c>
      <c r="BI190" s="9">
        <v>0</v>
      </c>
      <c r="BJ190" s="9">
        <v>0</v>
      </c>
    </row>
    <row r="191" spans="2:62" x14ac:dyDescent="0.25">
      <c r="B191" s="9">
        <v>51.06500000000004</v>
      </c>
      <c r="C191" s="9">
        <v>43.37</v>
      </c>
      <c r="D191" s="9">
        <v>-7.6950000000000429</v>
      </c>
      <c r="E191" s="9">
        <f t="shared" si="2"/>
        <v>0.1774267927138585</v>
      </c>
      <c r="F191" s="9">
        <v>29.018647290053007</v>
      </c>
      <c r="G191" s="9">
        <v>73.11135270994707</v>
      </c>
      <c r="H191" s="9">
        <v>1.7678566846217265</v>
      </c>
      <c r="I191" s="9">
        <v>100.36214331537835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  <c r="AC191" s="9">
        <v>1</v>
      </c>
      <c r="AD191" s="9">
        <v>0</v>
      </c>
      <c r="AE191" s="9">
        <v>0</v>
      </c>
      <c r="AF191" s="9">
        <v>0</v>
      </c>
      <c r="AG191" s="9">
        <v>0</v>
      </c>
      <c r="AH191" s="9">
        <v>0</v>
      </c>
      <c r="AI191" s="9">
        <v>0</v>
      </c>
      <c r="AJ191" s="9">
        <v>0</v>
      </c>
      <c r="AK191" s="9">
        <v>0</v>
      </c>
      <c r="AL191" s="9">
        <v>0</v>
      </c>
      <c r="AM191" s="9">
        <v>0</v>
      </c>
      <c r="AN191" s="9">
        <v>0</v>
      </c>
      <c r="AO191" s="9">
        <v>0</v>
      </c>
      <c r="AP191" s="9">
        <v>0</v>
      </c>
      <c r="AQ191" s="9">
        <v>0</v>
      </c>
      <c r="AR191" s="9">
        <v>0</v>
      </c>
      <c r="AS191" s="9">
        <v>0</v>
      </c>
      <c r="AT191" s="9">
        <v>0</v>
      </c>
      <c r="AU191" s="9">
        <v>0</v>
      </c>
      <c r="AV191" s="9">
        <v>0</v>
      </c>
      <c r="AW191" s="9">
        <v>0</v>
      </c>
      <c r="AX191" s="9">
        <v>0</v>
      </c>
      <c r="AY191" s="9">
        <v>0</v>
      </c>
      <c r="AZ191" s="9">
        <v>0</v>
      </c>
      <c r="BA191" s="9">
        <v>0</v>
      </c>
      <c r="BB191" s="9">
        <v>0</v>
      </c>
      <c r="BC191" s="9">
        <v>0</v>
      </c>
      <c r="BD191" s="9">
        <v>0</v>
      </c>
      <c r="BE191" s="9">
        <v>0</v>
      </c>
      <c r="BF191" s="9">
        <v>0</v>
      </c>
      <c r="BG191" s="9">
        <v>0</v>
      </c>
      <c r="BH191" s="9">
        <v>0</v>
      </c>
      <c r="BI191" s="9">
        <v>0</v>
      </c>
      <c r="BJ191" s="9">
        <v>0</v>
      </c>
    </row>
    <row r="192" spans="2:62" x14ac:dyDescent="0.25">
      <c r="B192" s="9">
        <v>48.502499999999685</v>
      </c>
      <c r="C192" s="9">
        <v>50.09</v>
      </c>
      <c r="D192" s="9">
        <v>1.5875000000003183</v>
      </c>
      <c r="E192" s="9">
        <f t="shared" si="2"/>
        <v>3.1692952685173054E-2</v>
      </c>
      <c r="F192" s="9">
        <v>26.456147290052606</v>
      </c>
      <c r="G192" s="9">
        <v>70.548852709946772</v>
      </c>
      <c r="H192" s="9">
        <v>-0.79464331537864297</v>
      </c>
      <c r="I192" s="9">
        <v>97.799643315378006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  <c r="AD192" s="9">
        <v>1</v>
      </c>
      <c r="AE192" s="9">
        <v>0</v>
      </c>
      <c r="AF192" s="9">
        <v>0</v>
      </c>
      <c r="AG192" s="9">
        <v>0</v>
      </c>
      <c r="AH192" s="9">
        <v>0</v>
      </c>
      <c r="AI192" s="9">
        <v>0</v>
      </c>
      <c r="AJ192" s="9">
        <v>0</v>
      </c>
      <c r="AK192" s="9">
        <v>0</v>
      </c>
      <c r="AL192" s="9">
        <v>0</v>
      </c>
      <c r="AM192" s="9">
        <v>0</v>
      </c>
      <c r="AN192" s="9">
        <v>0</v>
      </c>
      <c r="AO192" s="9">
        <v>0</v>
      </c>
      <c r="AP192" s="9">
        <v>0</v>
      </c>
      <c r="AQ192" s="9">
        <v>0</v>
      </c>
      <c r="AR192" s="9">
        <v>0</v>
      </c>
      <c r="AS192" s="9">
        <v>0</v>
      </c>
      <c r="AT192" s="9">
        <v>0</v>
      </c>
      <c r="AU192" s="9">
        <v>0</v>
      </c>
      <c r="AV192" s="9">
        <v>0</v>
      </c>
      <c r="AW192" s="9">
        <v>0</v>
      </c>
      <c r="AX192" s="9">
        <v>0</v>
      </c>
      <c r="AY192" s="9">
        <v>0</v>
      </c>
      <c r="AZ192" s="9">
        <v>0</v>
      </c>
      <c r="BA192" s="9">
        <v>0</v>
      </c>
      <c r="BB192" s="9">
        <v>0</v>
      </c>
      <c r="BC192" s="9">
        <v>0</v>
      </c>
      <c r="BD192" s="9">
        <v>0</v>
      </c>
      <c r="BE192" s="9">
        <v>0</v>
      </c>
      <c r="BF192" s="9">
        <v>0</v>
      </c>
      <c r="BG192" s="9">
        <v>0</v>
      </c>
      <c r="BH192" s="9">
        <v>0</v>
      </c>
      <c r="BI192" s="9">
        <v>0</v>
      </c>
      <c r="BJ192" s="9">
        <v>0</v>
      </c>
    </row>
    <row r="193" spans="2:62" x14ac:dyDescent="0.25">
      <c r="B193" s="9">
        <v>55.642499999999941</v>
      </c>
      <c r="C193" s="9">
        <v>55.29</v>
      </c>
      <c r="D193" s="9">
        <v>-0.3524999999999423</v>
      </c>
      <c r="E193" s="9">
        <f t="shared" si="2"/>
        <v>6.3754747693966773E-3</v>
      </c>
      <c r="F193" s="9">
        <v>33.596147290052869</v>
      </c>
      <c r="G193" s="9">
        <v>77.688852709947014</v>
      </c>
      <c r="H193" s="9">
        <v>6.3453566846216134</v>
      </c>
      <c r="I193" s="9">
        <v>104.93964331537828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  <c r="AD193" s="9">
        <v>0</v>
      </c>
      <c r="AE193" s="9">
        <v>1</v>
      </c>
      <c r="AF193" s="9">
        <v>0</v>
      </c>
      <c r="AG193" s="9">
        <v>0</v>
      </c>
      <c r="AH193" s="9">
        <v>0</v>
      </c>
      <c r="AI193" s="9">
        <v>0</v>
      </c>
      <c r="AJ193" s="9">
        <v>0</v>
      </c>
      <c r="AK193" s="9">
        <v>0</v>
      </c>
      <c r="AL193" s="9">
        <v>0</v>
      </c>
      <c r="AM193" s="9">
        <v>0</v>
      </c>
      <c r="AN193" s="9">
        <v>0</v>
      </c>
      <c r="AO193" s="9">
        <v>0</v>
      </c>
      <c r="AP193" s="9">
        <v>0</v>
      </c>
      <c r="AQ193" s="9">
        <v>0</v>
      </c>
      <c r="AR193" s="9">
        <v>0</v>
      </c>
      <c r="AS193" s="9">
        <v>0</v>
      </c>
      <c r="AT193" s="9">
        <v>0</v>
      </c>
      <c r="AU193" s="9">
        <v>0</v>
      </c>
      <c r="AV193" s="9">
        <v>0</v>
      </c>
      <c r="AW193" s="9">
        <v>0</v>
      </c>
      <c r="AX193" s="9">
        <v>0</v>
      </c>
      <c r="AY193" s="9">
        <v>0</v>
      </c>
      <c r="AZ193" s="9">
        <v>0</v>
      </c>
      <c r="BA193" s="9">
        <v>0</v>
      </c>
      <c r="BB193" s="9">
        <v>0</v>
      </c>
      <c r="BC193" s="9">
        <v>0</v>
      </c>
      <c r="BD193" s="9">
        <v>0</v>
      </c>
      <c r="BE193" s="9">
        <v>0</v>
      </c>
      <c r="BF193" s="9">
        <v>0</v>
      </c>
      <c r="BG193" s="9">
        <v>0</v>
      </c>
      <c r="BH193" s="9">
        <v>0</v>
      </c>
      <c r="BI193" s="9">
        <v>0</v>
      </c>
      <c r="BJ193" s="9">
        <v>0</v>
      </c>
    </row>
    <row r="194" spans="2:62" x14ac:dyDescent="0.25">
      <c r="B194" s="9">
        <v>46.580000000000155</v>
      </c>
      <c r="C194" s="9">
        <v>57.52</v>
      </c>
      <c r="D194" s="9">
        <v>10.939999999999849</v>
      </c>
      <c r="E194" s="9">
        <f t="shared" si="2"/>
        <v>0.19019471488177761</v>
      </c>
      <c r="F194" s="9">
        <v>24.533647290053111</v>
      </c>
      <c r="G194" s="9">
        <v>68.626352709947199</v>
      </c>
      <c r="H194" s="9">
        <v>-2.7171433153781592</v>
      </c>
      <c r="I194" s="9">
        <v>95.877143315378476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  <c r="AD194" s="9">
        <v>0</v>
      </c>
      <c r="AE194" s="9">
        <v>0</v>
      </c>
      <c r="AF194" s="9">
        <v>1</v>
      </c>
      <c r="AG194" s="9">
        <v>0</v>
      </c>
      <c r="AH194" s="9">
        <v>0</v>
      </c>
      <c r="AI194" s="9">
        <v>0</v>
      </c>
      <c r="AJ194" s="9">
        <v>0</v>
      </c>
      <c r="AK194" s="9">
        <v>0</v>
      </c>
      <c r="AL194" s="9">
        <v>0</v>
      </c>
      <c r="AM194" s="9">
        <v>0</v>
      </c>
      <c r="AN194" s="9">
        <v>0</v>
      </c>
      <c r="AO194" s="9">
        <v>0</v>
      </c>
      <c r="AP194" s="9">
        <v>0</v>
      </c>
      <c r="AQ194" s="9">
        <v>0</v>
      </c>
      <c r="AR194" s="9">
        <v>0</v>
      </c>
      <c r="AS194" s="9">
        <v>0</v>
      </c>
      <c r="AT194" s="9">
        <v>0</v>
      </c>
      <c r="AU194" s="9">
        <v>0</v>
      </c>
      <c r="AV194" s="9">
        <v>0</v>
      </c>
      <c r="AW194" s="9">
        <v>0</v>
      </c>
      <c r="AX194" s="9">
        <v>0</v>
      </c>
      <c r="AY194" s="9">
        <v>0</v>
      </c>
      <c r="AZ194" s="9">
        <v>0</v>
      </c>
      <c r="BA194" s="9">
        <v>0</v>
      </c>
      <c r="BB194" s="9">
        <v>0</v>
      </c>
      <c r="BC194" s="9">
        <v>0</v>
      </c>
      <c r="BD194" s="9">
        <v>0</v>
      </c>
      <c r="BE194" s="9">
        <v>0</v>
      </c>
      <c r="BF194" s="9">
        <v>0</v>
      </c>
      <c r="BG194" s="9">
        <v>0</v>
      </c>
      <c r="BH194" s="9">
        <v>0</v>
      </c>
      <c r="BI194" s="9">
        <v>0</v>
      </c>
      <c r="BJ194" s="9">
        <v>0</v>
      </c>
    </row>
    <row r="195" spans="2:62" x14ac:dyDescent="0.25">
      <c r="B195" s="9">
        <v>51.699999999999775</v>
      </c>
      <c r="C195" s="9">
        <v>41.51</v>
      </c>
      <c r="D195" s="9">
        <v>-10.189999999999777</v>
      </c>
      <c r="E195" s="9">
        <f t="shared" si="2"/>
        <v>0.24548301614068363</v>
      </c>
      <c r="F195" s="9">
        <v>29.6536472900527</v>
      </c>
      <c r="G195" s="9">
        <v>73.746352709946848</v>
      </c>
      <c r="H195" s="9">
        <v>2.4028566846214474</v>
      </c>
      <c r="I195" s="9">
        <v>100.99714331537811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>
        <v>1</v>
      </c>
      <c r="AH195" s="9">
        <v>0</v>
      </c>
      <c r="AI195" s="9">
        <v>0</v>
      </c>
      <c r="AJ195" s="9">
        <v>0</v>
      </c>
      <c r="AK195" s="9">
        <v>0</v>
      </c>
      <c r="AL195" s="9">
        <v>0</v>
      </c>
      <c r="AM195" s="9">
        <v>0</v>
      </c>
      <c r="AN195" s="9">
        <v>0</v>
      </c>
      <c r="AO195" s="9">
        <v>0</v>
      </c>
      <c r="AP195" s="9">
        <v>0</v>
      </c>
      <c r="AQ195" s="9">
        <v>0</v>
      </c>
      <c r="AR195" s="9">
        <v>0</v>
      </c>
      <c r="AS195" s="9">
        <v>0</v>
      </c>
      <c r="AT195" s="9">
        <v>0</v>
      </c>
      <c r="AU195" s="9">
        <v>0</v>
      </c>
      <c r="AV195" s="9">
        <v>0</v>
      </c>
      <c r="AW195" s="9">
        <v>0</v>
      </c>
      <c r="AX195" s="9">
        <v>0</v>
      </c>
      <c r="AY195" s="9">
        <v>0</v>
      </c>
      <c r="AZ195" s="9">
        <v>0</v>
      </c>
      <c r="BA195" s="9">
        <v>0</v>
      </c>
      <c r="BB195" s="9">
        <v>0</v>
      </c>
      <c r="BC195" s="9">
        <v>0</v>
      </c>
      <c r="BD195" s="9">
        <v>0</v>
      </c>
      <c r="BE195" s="9">
        <v>0</v>
      </c>
      <c r="BF195" s="9">
        <v>0</v>
      </c>
      <c r="BG195" s="9">
        <v>0</v>
      </c>
      <c r="BH195" s="9">
        <v>0</v>
      </c>
      <c r="BI195" s="9">
        <v>0</v>
      </c>
      <c r="BJ195" s="9">
        <v>0</v>
      </c>
    </row>
    <row r="196" spans="2:62" x14ac:dyDescent="0.25">
      <c r="B196" s="9">
        <v>43.560000000000073</v>
      </c>
      <c r="C196" s="9">
        <v>42.42</v>
      </c>
      <c r="D196" s="9">
        <v>-1.1400000000000716</v>
      </c>
      <c r="E196" s="9">
        <f t="shared" si="2"/>
        <v>2.6874115983028562E-2</v>
      </c>
      <c r="F196" s="9">
        <v>21.513647290053019</v>
      </c>
      <c r="G196" s="9">
        <v>65.606352709947132</v>
      </c>
      <c r="H196" s="9">
        <v>-5.7371433153782476</v>
      </c>
      <c r="I196" s="9">
        <v>92.857143315378394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1</v>
      </c>
      <c r="AI196" s="9">
        <v>0</v>
      </c>
      <c r="AJ196" s="9">
        <v>0</v>
      </c>
      <c r="AK196" s="9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9">
        <v>0</v>
      </c>
      <c r="AS196" s="9">
        <v>0</v>
      </c>
      <c r="AT196" s="9">
        <v>0</v>
      </c>
      <c r="AU196" s="9">
        <v>0</v>
      </c>
      <c r="AV196" s="9">
        <v>0</v>
      </c>
      <c r="AW196" s="9">
        <v>0</v>
      </c>
      <c r="AX196" s="9">
        <v>0</v>
      </c>
      <c r="AY196" s="9">
        <v>0</v>
      </c>
      <c r="AZ196" s="9">
        <v>0</v>
      </c>
      <c r="BA196" s="9">
        <v>0</v>
      </c>
      <c r="BB196" s="9">
        <v>0</v>
      </c>
      <c r="BC196" s="9">
        <v>0</v>
      </c>
      <c r="BD196" s="9">
        <v>0</v>
      </c>
      <c r="BE196" s="9">
        <v>0</v>
      </c>
      <c r="BF196" s="9">
        <v>0</v>
      </c>
      <c r="BG196" s="9">
        <v>0</v>
      </c>
      <c r="BH196" s="9">
        <v>0</v>
      </c>
      <c r="BI196" s="9">
        <v>0</v>
      </c>
      <c r="BJ196" s="9">
        <v>0</v>
      </c>
    </row>
    <row r="197" spans="2:62" x14ac:dyDescent="0.25">
      <c r="B197" s="9">
        <v>41.447499999999934</v>
      </c>
      <c r="C197" s="9">
        <v>41.52</v>
      </c>
      <c r="D197" s="9">
        <v>7.2500000000069065E-2</v>
      </c>
      <c r="E197" s="9">
        <f t="shared" si="2"/>
        <v>1.7461464354544571E-3</v>
      </c>
      <c r="F197" s="9">
        <v>19.401147290052876</v>
      </c>
      <c r="G197" s="9">
        <v>63.493852709946992</v>
      </c>
      <c r="H197" s="9">
        <v>-7.8496433153783869</v>
      </c>
      <c r="I197" s="9">
        <v>90.744643315378255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1</v>
      </c>
      <c r="AJ197" s="9">
        <v>0</v>
      </c>
      <c r="AK197" s="9">
        <v>0</v>
      </c>
      <c r="AL197" s="9">
        <v>0</v>
      </c>
      <c r="AM197" s="9">
        <v>0</v>
      </c>
      <c r="AN197" s="9">
        <v>0</v>
      </c>
      <c r="AO197" s="9">
        <v>0</v>
      </c>
      <c r="AP197" s="9">
        <v>0</v>
      </c>
      <c r="AQ197" s="9">
        <v>0</v>
      </c>
      <c r="AR197" s="9">
        <v>0</v>
      </c>
      <c r="AS197" s="9">
        <v>0</v>
      </c>
      <c r="AT197" s="9">
        <v>0</v>
      </c>
      <c r="AU197" s="9">
        <v>0</v>
      </c>
      <c r="AV197" s="9">
        <v>0</v>
      </c>
      <c r="AW197" s="9">
        <v>0</v>
      </c>
      <c r="AX197" s="9">
        <v>0</v>
      </c>
      <c r="AY197" s="9">
        <v>0</v>
      </c>
      <c r="AZ197" s="9">
        <v>0</v>
      </c>
      <c r="BA197" s="9">
        <v>0</v>
      </c>
      <c r="BB197" s="9">
        <v>0</v>
      </c>
      <c r="BC197" s="9">
        <v>0</v>
      </c>
      <c r="BD197" s="9">
        <v>0</v>
      </c>
      <c r="BE197" s="9">
        <v>0</v>
      </c>
      <c r="BF197" s="9">
        <v>0</v>
      </c>
      <c r="BG197" s="9">
        <v>0</v>
      </c>
      <c r="BH197" s="9">
        <v>0</v>
      </c>
      <c r="BI197" s="9">
        <v>0</v>
      </c>
      <c r="BJ197" s="9">
        <v>0</v>
      </c>
    </row>
    <row r="198" spans="2:62" x14ac:dyDescent="0.25">
      <c r="B198" s="9">
        <v>42.495000000000104</v>
      </c>
      <c r="C198" s="9">
        <v>43.6</v>
      </c>
      <c r="D198" s="9">
        <v>1.1049999999998974</v>
      </c>
      <c r="E198" s="9">
        <f t="shared" si="2"/>
        <v>2.5344036697245352E-2</v>
      </c>
      <c r="F198" s="9">
        <v>20.448647290053064</v>
      </c>
      <c r="G198" s="9">
        <v>64.541352709947148</v>
      </c>
      <c r="H198" s="9">
        <v>-6.8021433153782098</v>
      </c>
      <c r="I198" s="9">
        <v>91.792143315378411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  <c r="AJ198" s="9">
        <v>1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9">
        <v>0</v>
      </c>
      <c r="AS198" s="9">
        <v>0</v>
      </c>
      <c r="AT198" s="9">
        <v>0</v>
      </c>
      <c r="AU198" s="9">
        <v>0</v>
      </c>
      <c r="AV198" s="9">
        <v>0</v>
      </c>
      <c r="AW198" s="9">
        <v>0</v>
      </c>
      <c r="AX198" s="9">
        <v>0</v>
      </c>
      <c r="AY198" s="9">
        <v>0</v>
      </c>
      <c r="AZ198" s="9">
        <v>0</v>
      </c>
      <c r="BA198" s="9">
        <v>0</v>
      </c>
      <c r="BB198" s="9">
        <v>0</v>
      </c>
      <c r="BC198" s="9">
        <v>0</v>
      </c>
      <c r="BD198" s="9">
        <v>0</v>
      </c>
      <c r="BE198" s="9">
        <v>0</v>
      </c>
      <c r="BF198" s="9">
        <v>0</v>
      </c>
      <c r="BG198" s="9">
        <v>0</v>
      </c>
      <c r="BH198" s="9">
        <v>0</v>
      </c>
      <c r="BI198" s="9">
        <v>0</v>
      </c>
      <c r="BJ198" s="9">
        <v>0</v>
      </c>
    </row>
    <row r="199" spans="2:62" x14ac:dyDescent="0.25">
      <c r="B199" s="9">
        <v>38.942499999999683</v>
      </c>
      <c r="C199" s="9">
        <v>46.73</v>
      </c>
      <c r="D199" s="9">
        <v>7.7875000000003141</v>
      </c>
      <c r="E199" s="9">
        <f t="shared" si="2"/>
        <v>0.16664883372566477</v>
      </c>
      <c r="F199" s="9">
        <v>16.8961472900526</v>
      </c>
      <c r="G199" s="9">
        <v>60.988852709946769</v>
      </c>
      <c r="H199" s="9">
        <v>-10.354643315378645</v>
      </c>
      <c r="I199" s="9">
        <v>88.239643315378004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>
        <v>0</v>
      </c>
      <c r="AH199" s="9">
        <v>0</v>
      </c>
      <c r="AI199" s="9">
        <v>0</v>
      </c>
      <c r="AJ199" s="9">
        <v>0</v>
      </c>
      <c r="AK199" s="9">
        <v>1</v>
      </c>
      <c r="AL199" s="9">
        <v>0</v>
      </c>
      <c r="AM199" s="9">
        <v>0</v>
      </c>
      <c r="AN199" s="9">
        <v>0</v>
      </c>
      <c r="AO199" s="9">
        <v>0</v>
      </c>
      <c r="AP199" s="9">
        <v>0</v>
      </c>
      <c r="AQ199" s="9">
        <v>0</v>
      </c>
      <c r="AR199" s="9">
        <v>0</v>
      </c>
      <c r="AS199" s="9">
        <v>0</v>
      </c>
      <c r="AT199" s="9">
        <v>0</v>
      </c>
      <c r="AU199" s="9">
        <v>0</v>
      </c>
      <c r="AV199" s="9">
        <v>0</v>
      </c>
      <c r="AW199" s="9">
        <v>0</v>
      </c>
      <c r="AX199" s="9">
        <v>0</v>
      </c>
      <c r="AY199" s="9">
        <v>0</v>
      </c>
      <c r="AZ199" s="9">
        <v>0</v>
      </c>
      <c r="BA199" s="9">
        <v>0</v>
      </c>
      <c r="BB199" s="9">
        <v>0</v>
      </c>
      <c r="BC199" s="9">
        <v>0</v>
      </c>
      <c r="BD199" s="9">
        <v>0</v>
      </c>
      <c r="BE199" s="9">
        <v>0</v>
      </c>
      <c r="BF199" s="9">
        <v>0</v>
      </c>
      <c r="BG199" s="9">
        <v>0</v>
      </c>
      <c r="BH199" s="9">
        <v>0</v>
      </c>
      <c r="BI199" s="9">
        <v>0</v>
      </c>
      <c r="BJ199" s="9">
        <v>0</v>
      </c>
    </row>
    <row r="200" spans="2:62" x14ac:dyDescent="0.25">
      <c r="B200" s="9">
        <v>33.475000000000094</v>
      </c>
      <c r="C200" s="9">
        <v>46.01</v>
      </c>
      <c r="D200" s="9">
        <v>12.534999999999904</v>
      </c>
      <c r="E200" s="9">
        <f t="shared" si="2"/>
        <v>0.272440773744836</v>
      </c>
      <c r="F200" s="9">
        <v>11.428647290053043</v>
      </c>
      <c r="G200" s="9">
        <v>55.521352709947145</v>
      </c>
      <c r="H200" s="9">
        <v>-15.822143315378227</v>
      </c>
      <c r="I200" s="9">
        <v>82.772143315378415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9">
        <v>0</v>
      </c>
      <c r="AK200" s="9">
        <v>0</v>
      </c>
      <c r="AL200" s="9">
        <v>1</v>
      </c>
      <c r="AM200" s="9">
        <v>0</v>
      </c>
      <c r="AN200" s="9">
        <v>0</v>
      </c>
      <c r="AO200" s="9">
        <v>0</v>
      </c>
      <c r="AP200" s="9">
        <v>0</v>
      </c>
      <c r="AQ200" s="9">
        <v>0</v>
      </c>
      <c r="AR200" s="9">
        <v>0</v>
      </c>
      <c r="AS200" s="9">
        <v>0</v>
      </c>
      <c r="AT200" s="9">
        <v>0</v>
      </c>
      <c r="AU200" s="9">
        <v>0</v>
      </c>
      <c r="AV200" s="9">
        <v>0</v>
      </c>
      <c r="AW200" s="9">
        <v>0</v>
      </c>
      <c r="AX200" s="9">
        <v>0</v>
      </c>
      <c r="AY200" s="9">
        <v>0</v>
      </c>
      <c r="AZ200" s="9">
        <v>0</v>
      </c>
      <c r="BA200" s="9">
        <v>0</v>
      </c>
      <c r="BB200" s="9">
        <v>0</v>
      </c>
      <c r="BC200" s="9">
        <v>0</v>
      </c>
      <c r="BD200" s="9">
        <v>0</v>
      </c>
      <c r="BE200" s="9">
        <v>0</v>
      </c>
      <c r="BF200" s="9">
        <v>0</v>
      </c>
      <c r="BG200" s="9">
        <v>0</v>
      </c>
      <c r="BH200" s="9">
        <v>0</v>
      </c>
      <c r="BI200" s="9">
        <v>0</v>
      </c>
      <c r="BJ200" s="9">
        <v>0</v>
      </c>
    </row>
    <row r="201" spans="2:62" x14ac:dyDescent="0.25">
      <c r="B201" s="9">
        <v>34.32499999999996</v>
      </c>
      <c r="C201" s="9">
        <v>38.380000000000003</v>
      </c>
      <c r="D201" s="9">
        <v>4.0550000000000423</v>
      </c>
      <c r="E201" s="9">
        <f t="shared" si="2"/>
        <v>0.1056539864512778</v>
      </c>
      <c r="F201" s="9">
        <v>12.278647290052895</v>
      </c>
      <c r="G201" s="9">
        <v>56.371352709947026</v>
      </c>
      <c r="H201" s="9">
        <v>-14.972143315378361</v>
      </c>
      <c r="I201" s="9">
        <v>83.622143315378281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  <c r="AJ201" s="9">
        <v>0</v>
      </c>
      <c r="AK201" s="9">
        <v>0</v>
      </c>
      <c r="AL201" s="9">
        <v>0</v>
      </c>
      <c r="AM201" s="9">
        <v>1</v>
      </c>
      <c r="AN201" s="9">
        <v>0</v>
      </c>
      <c r="AO201" s="9">
        <v>0</v>
      </c>
      <c r="AP201" s="9">
        <v>0</v>
      </c>
      <c r="AQ201" s="9">
        <v>0</v>
      </c>
      <c r="AR201" s="9">
        <v>0</v>
      </c>
      <c r="AS201" s="9">
        <v>0</v>
      </c>
      <c r="AT201" s="9">
        <v>0</v>
      </c>
      <c r="AU201" s="9">
        <v>0</v>
      </c>
      <c r="AV201" s="9">
        <v>0</v>
      </c>
      <c r="AW201" s="9">
        <v>0</v>
      </c>
      <c r="AX201" s="9">
        <v>0</v>
      </c>
      <c r="AY201" s="9">
        <v>0</v>
      </c>
      <c r="AZ201" s="9">
        <v>0</v>
      </c>
      <c r="BA201" s="9">
        <v>0</v>
      </c>
      <c r="BB201" s="9">
        <v>0</v>
      </c>
      <c r="BC201" s="9">
        <v>0</v>
      </c>
      <c r="BD201" s="9">
        <v>0</v>
      </c>
      <c r="BE201" s="9">
        <v>0</v>
      </c>
      <c r="BF201" s="9">
        <v>0</v>
      </c>
      <c r="BG201" s="9">
        <v>0</v>
      </c>
      <c r="BH201" s="9">
        <v>0</v>
      </c>
      <c r="BI201" s="9">
        <v>0</v>
      </c>
      <c r="BJ201" s="9">
        <v>0</v>
      </c>
    </row>
    <row r="202" spans="2:62" x14ac:dyDescent="0.25">
      <c r="B202" s="9">
        <v>33.55749999999982</v>
      </c>
      <c r="C202" s="9">
        <v>38.44</v>
      </c>
      <c r="D202" s="9">
        <v>4.8825000000001779</v>
      </c>
      <c r="E202" s="9">
        <f t="shared" si="2"/>
        <v>0.1270161290322627</v>
      </c>
      <c r="F202" s="9">
        <v>11.511147290052751</v>
      </c>
      <c r="G202" s="9">
        <v>55.603852709946892</v>
      </c>
      <c r="H202" s="9">
        <v>-15.739643315378508</v>
      </c>
      <c r="I202" s="9">
        <v>82.854643315378155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9">
        <v>0</v>
      </c>
      <c r="AK202" s="9">
        <v>0</v>
      </c>
      <c r="AL202" s="9">
        <v>0</v>
      </c>
      <c r="AM202" s="9">
        <v>0</v>
      </c>
      <c r="AN202" s="9">
        <v>1</v>
      </c>
      <c r="AO202" s="9">
        <v>0</v>
      </c>
      <c r="AP202" s="9">
        <v>0</v>
      </c>
      <c r="AQ202" s="9">
        <v>0</v>
      </c>
      <c r="AR202" s="9">
        <v>0</v>
      </c>
      <c r="AS202" s="9">
        <v>0</v>
      </c>
      <c r="AT202" s="9">
        <v>0</v>
      </c>
      <c r="AU202" s="9">
        <v>0</v>
      </c>
      <c r="AV202" s="9">
        <v>0</v>
      </c>
      <c r="AW202" s="9">
        <v>0</v>
      </c>
      <c r="AX202" s="9">
        <v>0</v>
      </c>
      <c r="AY202" s="9">
        <v>0</v>
      </c>
      <c r="AZ202" s="9">
        <v>0</v>
      </c>
      <c r="BA202" s="9">
        <v>0</v>
      </c>
      <c r="BB202" s="9">
        <v>0</v>
      </c>
      <c r="BC202" s="9">
        <v>0</v>
      </c>
      <c r="BD202" s="9">
        <v>0</v>
      </c>
      <c r="BE202" s="9">
        <v>0</v>
      </c>
      <c r="BF202" s="9">
        <v>0</v>
      </c>
      <c r="BG202" s="9">
        <v>0</v>
      </c>
      <c r="BH202" s="9">
        <v>0</v>
      </c>
      <c r="BI202" s="9">
        <v>0</v>
      </c>
      <c r="BJ202" s="9">
        <v>0</v>
      </c>
    </row>
    <row r="203" spans="2:62" x14ac:dyDescent="0.25">
      <c r="B203" s="9">
        <v>39.757500000000022</v>
      </c>
      <c r="C203" s="9">
        <v>50.8</v>
      </c>
      <c r="D203" s="9">
        <v>11.042499999999976</v>
      </c>
      <c r="E203" s="9">
        <f t="shared" si="2"/>
        <v>0.21737204724409401</v>
      </c>
      <c r="F203" s="9">
        <v>17.711147290052963</v>
      </c>
      <c r="G203" s="9">
        <v>61.80385270994708</v>
      </c>
      <c r="H203" s="9">
        <v>-9.5396433153782993</v>
      </c>
      <c r="I203" s="9">
        <v>89.054643315378343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9">
        <v>0</v>
      </c>
      <c r="AK203" s="9">
        <v>0</v>
      </c>
      <c r="AL203" s="9">
        <v>0</v>
      </c>
      <c r="AM203" s="9">
        <v>0</v>
      </c>
      <c r="AN203" s="9">
        <v>0</v>
      </c>
      <c r="AO203" s="9">
        <v>1</v>
      </c>
      <c r="AP203" s="9">
        <v>0</v>
      </c>
      <c r="AQ203" s="9">
        <v>0</v>
      </c>
      <c r="AR203" s="9">
        <v>0</v>
      </c>
      <c r="AS203" s="9">
        <v>0</v>
      </c>
      <c r="AT203" s="9">
        <v>0</v>
      </c>
      <c r="AU203" s="9">
        <v>0</v>
      </c>
      <c r="AV203" s="9">
        <v>0</v>
      </c>
      <c r="AW203" s="9">
        <v>0</v>
      </c>
      <c r="AX203" s="9">
        <v>0</v>
      </c>
      <c r="AY203" s="9">
        <v>0</v>
      </c>
      <c r="AZ203" s="9">
        <v>0</v>
      </c>
      <c r="BA203" s="9">
        <v>0</v>
      </c>
      <c r="BB203" s="9">
        <v>0</v>
      </c>
      <c r="BC203" s="9">
        <v>0</v>
      </c>
      <c r="BD203" s="9">
        <v>0</v>
      </c>
      <c r="BE203" s="9">
        <v>0</v>
      </c>
      <c r="BF203" s="9">
        <v>0</v>
      </c>
      <c r="BG203" s="9">
        <v>0</v>
      </c>
      <c r="BH203" s="9">
        <v>0</v>
      </c>
      <c r="BI203" s="9">
        <v>0</v>
      </c>
      <c r="BJ203" s="9">
        <v>0</v>
      </c>
    </row>
    <row r="204" spans="2:62" x14ac:dyDescent="0.25">
      <c r="B204" s="9">
        <v>41.992500000000035</v>
      </c>
      <c r="C204" s="9">
        <v>52.17</v>
      </c>
      <c r="D204" s="9">
        <v>10.177499999999966</v>
      </c>
      <c r="E204" s="9">
        <f t="shared" si="2"/>
        <v>0.19508338125359337</v>
      </c>
      <c r="F204" s="9">
        <v>19.946147290052981</v>
      </c>
      <c r="G204" s="9">
        <v>64.038852709947093</v>
      </c>
      <c r="H204" s="9">
        <v>-7.3046433153782857</v>
      </c>
      <c r="I204" s="9">
        <v>91.289643315378356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9">
        <v>0</v>
      </c>
      <c r="AK204" s="9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1</v>
      </c>
      <c r="AQ204" s="9">
        <v>0</v>
      </c>
      <c r="AR204" s="9">
        <v>0</v>
      </c>
      <c r="AS204" s="9">
        <v>0</v>
      </c>
      <c r="AT204" s="9">
        <v>0</v>
      </c>
      <c r="AU204" s="9">
        <v>0</v>
      </c>
      <c r="AV204" s="9">
        <v>0</v>
      </c>
      <c r="AW204" s="9">
        <v>0</v>
      </c>
      <c r="AX204" s="9">
        <v>0</v>
      </c>
      <c r="AY204" s="9">
        <v>0</v>
      </c>
      <c r="AZ204" s="9">
        <v>0</v>
      </c>
      <c r="BA204" s="9">
        <v>0</v>
      </c>
      <c r="BB204" s="9">
        <v>0</v>
      </c>
      <c r="BC204" s="9">
        <v>0</v>
      </c>
      <c r="BD204" s="9">
        <v>0</v>
      </c>
      <c r="BE204" s="9">
        <v>0</v>
      </c>
      <c r="BF204" s="9">
        <v>0</v>
      </c>
      <c r="BG204" s="9">
        <v>0</v>
      </c>
      <c r="BH204" s="9">
        <v>0</v>
      </c>
      <c r="BI204" s="9">
        <v>0</v>
      </c>
      <c r="BJ204" s="9">
        <v>0</v>
      </c>
    </row>
    <row r="205" spans="2:62" x14ac:dyDescent="0.25">
      <c r="B205" s="9">
        <v>40.039999999999935</v>
      </c>
      <c r="C205" s="9">
        <v>48.28</v>
      </c>
      <c r="D205" s="9">
        <v>8.2400000000000659</v>
      </c>
      <c r="E205" s="9">
        <f t="shared" si="2"/>
        <v>0.17067108533554404</v>
      </c>
      <c r="F205" s="9">
        <v>17.99364729005287</v>
      </c>
      <c r="G205" s="9">
        <v>62.086352709947001</v>
      </c>
      <c r="H205" s="9">
        <v>-9.2571433153783858</v>
      </c>
      <c r="I205" s="9">
        <v>89.337143315378256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  <c r="AJ205" s="9">
        <v>0</v>
      </c>
      <c r="AK205" s="9">
        <v>0</v>
      </c>
      <c r="AL205" s="9">
        <v>0</v>
      </c>
      <c r="AM205" s="9">
        <v>0</v>
      </c>
      <c r="AN205" s="9">
        <v>0</v>
      </c>
      <c r="AO205" s="9">
        <v>0</v>
      </c>
      <c r="AP205" s="9">
        <v>0</v>
      </c>
      <c r="AQ205" s="9">
        <v>1</v>
      </c>
      <c r="AR205" s="9">
        <v>0</v>
      </c>
      <c r="AS205" s="9">
        <v>0</v>
      </c>
      <c r="AT205" s="9">
        <v>0</v>
      </c>
      <c r="AU205" s="9">
        <v>0</v>
      </c>
      <c r="AV205" s="9">
        <v>0</v>
      </c>
      <c r="AW205" s="9">
        <v>0</v>
      </c>
      <c r="AX205" s="9">
        <v>0</v>
      </c>
      <c r="AY205" s="9">
        <v>0</v>
      </c>
      <c r="AZ205" s="9">
        <v>0</v>
      </c>
      <c r="BA205" s="9">
        <v>0</v>
      </c>
      <c r="BB205" s="9">
        <v>0</v>
      </c>
      <c r="BC205" s="9">
        <v>0</v>
      </c>
      <c r="BD205" s="9">
        <v>0</v>
      </c>
      <c r="BE205" s="9">
        <v>0</v>
      </c>
      <c r="BF205" s="9">
        <v>0</v>
      </c>
      <c r="BG205" s="9">
        <v>0</v>
      </c>
      <c r="BH205" s="9">
        <v>0</v>
      </c>
      <c r="BI205" s="9">
        <v>0</v>
      </c>
      <c r="BJ205" s="9">
        <v>0</v>
      </c>
    </row>
    <row r="206" spans="2:62" x14ac:dyDescent="0.25">
      <c r="B206" s="9">
        <v>35.082500000000124</v>
      </c>
      <c r="C206" s="9">
        <v>40.89</v>
      </c>
      <c r="D206" s="9">
        <v>5.8074999999998766</v>
      </c>
      <c r="E206" s="9">
        <f t="shared" si="2"/>
        <v>0.1420273905600361</v>
      </c>
      <c r="F206" s="9">
        <v>13.03614729005308</v>
      </c>
      <c r="G206" s="9">
        <v>57.128852709947168</v>
      </c>
      <c r="H206" s="9">
        <v>-14.21464331537819</v>
      </c>
      <c r="I206" s="9">
        <v>84.379643315378445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9">
        <v>0</v>
      </c>
      <c r="AK206" s="9">
        <v>0</v>
      </c>
      <c r="AL206" s="9">
        <v>0</v>
      </c>
      <c r="AM206" s="9">
        <v>0</v>
      </c>
      <c r="AN206" s="9">
        <v>0</v>
      </c>
      <c r="AO206" s="9">
        <v>0</v>
      </c>
      <c r="AP206" s="9">
        <v>0</v>
      </c>
      <c r="AQ206" s="9">
        <v>0</v>
      </c>
      <c r="AR206" s="9">
        <v>1</v>
      </c>
      <c r="AS206" s="9">
        <v>0</v>
      </c>
      <c r="AT206" s="9">
        <v>0</v>
      </c>
      <c r="AU206" s="9">
        <v>0</v>
      </c>
      <c r="AV206" s="9">
        <v>0</v>
      </c>
      <c r="AW206" s="9">
        <v>0</v>
      </c>
      <c r="AX206" s="9">
        <v>0</v>
      </c>
      <c r="AY206" s="9">
        <v>0</v>
      </c>
      <c r="AZ206" s="9">
        <v>0</v>
      </c>
      <c r="BA206" s="9">
        <v>0</v>
      </c>
      <c r="BB206" s="9">
        <v>0</v>
      </c>
      <c r="BC206" s="9">
        <v>0</v>
      </c>
      <c r="BD206" s="9">
        <v>0</v>
      </c>
      <c r="BE206" s="9">
        <v>0</v>
      </c>
      <c r="BF206" s="9">
        <v>0</v>
      </c>
      <c r="BG206" s="9">
        <v>0</v>
      </c>
      <c r="BH206" s="9">
        <v>0</v>
      </c>
      <c r="BI206" s="9">
        <v>0</v>
      </c>
      <c r="BJ206" s="9">
        <v>0</v>
      </c>
    </row>
    <row r="207" spans="2:62" x14ac:dyDescent="0.25">
      <c r="B207" s="9">
        <v>36.517500000000069</v>
      </c>
      <c r="C207" s="9">
        <v>41.98</v>
      </c>
      <c r="D207" s="9">
        <v>5.4624999999999275</v>
      </c>
      <c r="E207" s="9">
        <f t="shared" si="2"/>
        <v>0.13012148642210405</v>
      </c>
      <c r="F207" s="9">
        <v>14.471147290053018</v>
      </c>
      <c r="G207" s="9">
        <v>58.56385270994712</v>
      </c>
      <c r="H207" s="9">
        <v>-12.779643315378252</v>
      </c>
      <c r="I207" s="9">
        <v>85.81464331537839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>
        <v>0</v>
      </c>
      <c r="AH207" s="9">
        <v>0</v>
      </c>
      <c r="AI207" s="9">
        <v>0</v>
      </c>
      <c r="AJ207" s="9">
        <v>0</v>
      </c>
      <c r="AK207" s="9">
        <v>0</v>
      </c>
      <c r="AL207" s="9">
        <v>0</v>
      </c>
      <c r="AM207" s="9">
        <v>0</v>
      </c>
      <c r="AN207" s="9">
        <v>0</v>
      </c>
      <c r="AO207" s="9">
        <v>0</v>
      </c>
      <c r="AP207" s="9">
        <v>0</v>
      </c>
      <c r="AQ207" s="9">
        <v>0</v>
      </c>
      <c r="AR207" s="9">
        <v>0</v>
      </c>
      <c r="AS207" s="9">
        <v>1</v>
      </c>
      <c r="AT207" s="9">
        <v>0</v>
      </c>
      <c r="AU207" s="9">
        <v>0</v>
      </c>
      <c r="AV207" s="9">
        <v>0</v>
      </c>
      <c r="AW207" s="9">
        <v>0</v>
      </c>
      <c r="AX207" s="9">
        <v>0</v>
      </c>
      <c r="AY207" s="9">
        <v>0</v>
      </c>
      <c r="AZ207" s="9">
        <v>0</v>
      </c>
      <c r="BA207" s="9">
        <v>0</v>
      </c>
      <c r="BB207" s="9">
        <v>0</v>
      </c>
      <c r="BC207" s="9">
        <v>0</v>
      </c>
      <c r="BD207" s="9">
        <v>0</v>
      </c>
      <c r="BE207" s="9">
        <v>0</v>
      </c>
      <c r="BF207" s="9">
        <v>0</v>
      </c>
      <c r="BG207" s="9">
        <v>0</v>
      </c>
      <c r="BH207" s="9">
        <v>0</v>
      </c>
      <c r="BI207" s="9">
        <v>0</v>
      </c>
      <c r="BJ207" s="9">
        <v>0</v>
      </c>
    </row>
    <row r="208" spans="2:62" x14ac:dyDescent="0.25">
      <c r="B208" s="9">
        <v>35.925000000000111</v>
      </c>
      <c r="C208" s="9">
        <v>48.16</v>
      </c>
      <c r="D208" s="9">
        <v>12.234999999999886</v>
      </c>
      <c r="E208" s="9">
        <f t="shared" si="2"/>
        <v>0.25404900332225677</v>
      </c>
      <c r="F208" s="9">
        <v>13.878647290053067</v>
      </c>
      <c r="G208" s="9">
        <v>57.971352709947155</v>
      </c>
      <c r="H208" s="9">
        <v>-13.372143315378203</v>
      </c>
      <c r="I208" s="9">
        <v>85.222143315378418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9">
        <v>0</v>
      </c>
      <c r="AK208" s="9">
        <v>0</v>
      </c>
      <c r="AL208" s="9">
        <v>0</v>
      </c>
      <c r="AM208" s="9">
        <v>0</v>
      </c>
      <c r="AN208" s="9">
        <v>0</v>
      </c>
      <c r="AO208" s="9">
        <v>0</v>
      </c>
      <c r="AP208" s="9">
        <v>0</v>
      </c>
      <c r="AQ208" s="9">
        <v>0</v>
      </c>
      <c r="AR208" s="9">
        <v>0</v>
      </c>
      <c r="AS208" s="9">
        <v>0</v>
      </c>
      <c r="AT208" s="9">
        <v>1</v>
      </c>
      <c r="AU208" s="9">
        <v>0</v>
      </c>
      <c r="AV208" s="9">
        <v>0</v>
      </c>
      <c r="AW208" s="9">
        <v>0</v>
      </c>
      <c r="AX208" s="9">
        <v>0</v>
      </c>
      <c r="AY208" s="9">
        <v>0</v>
      </c>
      <c r="AZ208" s="9">
        <v>0</v>
      </c>
      <c r="BA208" s="9">
        <v>0</v>
      </c>
      <c r="BB208" s="9">
        <v>0</v>
      </c>
      <c r="BC208" s="9">
        <v>0</v>
      </c>
      <c r="BD208" s="9">
        <v>0</v>
      </c>
      <c r="BE208" s="9">
        <v>0</v>
      </c>
      <c r="BF208" s="9">
        <v>0</v>
      </c>
      <c r="BG208" s="9">
        <v>0</v>
      </c>
      <c r="BH208" s="9">
        <v>0</v>
      </c>
      <c r="BI208" s="9">
        <v>0</v>
      </c>
      <c r="BJ208" s="9">
        <v>0</v>
      </c>
    </row>
    <row r="209" spans="2:62" x14ac:dyDescent="0.25">
      <c r="B209" s="9">
        <v>35.187500000000185</v>
      </c>
      <c r="C209" s="9">
        <v>39.44</v>
      </c>
      <c r="D209" s="9">
        <v>4.252499999999813</v>
      </c>
      <c r="E209" s="9">
        <f t="shared" ref="E209:E224" si="3">ABS(D209/C209)</f>
        <v>0.10782200811358553</v>
      </c>
      <c r="F209" s="9">
        <v>13.141147290053141</v>
      </c>
      <c r="G209" s="9">
        <v>57.233852709947229</v>
      </c>
      <c r="H209" s="9">
        <v>-14.109643315378129</v>
      </c>
      <c r="I209" s="9">
        <v>84.484643315378491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  <c r="AJ209" s="9">
        <v>0</v>
      </c>
      <c r="AK209" s="9">
        <v>0</v>
      </c>
      <c r="AL209" s="9">
        <v>0</v>
      </c>
      <c r="AM209" s="9">
        <v>0</v>
      </c>
      <c r="AN209" s="9">
        <v>0</v>
      </c>
      <c r="AO209" s="9">
        <v>0</v>
      </c>
      <c r="AP209" s="9">
        <v>0</v>
      </c>
      <c r="AQ209" s="9">
        <v>0</v>
      </c>
      <c r="AR209" s="9">
        <v>0</v>
      </c>
      <c r="AS209" s="9">
        <v>0</v>
      </c>
      <c r="AT209" s="9">
        <v>0</v>
      </c>
      <c r="AU209" s="9">
        <v>1</v>
      </c>
      <c r="AV209" s="9">
        <v>0</v>
      </c>
      <c r="AW209" s="9">
        <v>0</v>
      </c>
      <c r="AX209" s="9">
        <v>0</v>
      </c>
      <c r="AY209" s="9">
        <v>0</v>
      </c>
      <c r="AZ209" s="9">
        <v>0</v>
      </c>
      <c r="BA209" s="9">
        <v>0</v>
      </c>
      <c r="BB209" s="9">
        <v>0</v>
      </c>
      <c r="BC209" s="9">
        <v>0</v>
      </c>
      <c r="BD209" s="9">
        <v>0</v>
      </c>
      <c r="BE209" s="9">
        <v>0</v>
      </c>
      <c r="BF209" s="9">
        <v>0</v>
      </c>
      <c r="BG209" s="9">
        <v>0</v>
      </c>
      <c r="BH209" s="9">
        <v>0</v>
      </c>
      <c r="BI209" s="9">
        <v>0</v>
      </c>
      <c r="BJ209" s="9">
        <v>0</v>
      </c>
    </row>
    <row r="210" spans="2:62" x14ac:dyDescent="0.25">
      <c r="B210" s="9">
        <v>47.24249999999995</v>
      </c>
      <c r="C210" s="9">
        <v>50.18</v>
      </c>
      <c r="D210" s="9">
        <v>2.9375000000000497</v>
      </c>
      <c r="E210" s="9">
        <f t="shared" si="3"/>
        <v>5.8539258668793337E-2</v>
      </c>
      <c r="F210" s="9">
        <v>25.196147290052892</v>
      </c>
      <c r="G210" s="9">
        <v>69.288852709947008</v>
      </c>
      <c r="H210" s="9">
        <v>-2.054643315378371</v>
      </c>
      <c r="I210" s="9">
        <v>96.539643315378271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9">
        <v>0</v>
      </c>
      <c r="AK210" s="9">
        <v>0</v>
      </c>
      <c r="AL210" s="9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9">
        <v>0</v>
      </c>
      <c r="AS210" s="9">
        <v>0</v>
      </c>
      <c r="AT210" s="9">
        <v>0</v>
      </c>
      <c r="AU210" s="9">
        <v>0</v>
      </c>
      <c r="AV210" s="9">
        <v>1</v>
      </c>
      <c r="AW210" s="9">
        <v>0</v>
      </c>
      <c r="AX210" s="9">
        <v>0</v>
      </c>
      <c r="AY210" s="9">
        <v>0</v>
      </c>
      <c r="AZ210" s="9">
        <v>0</v>
      </c>
      <c r="BA210" s="9">
        <v>0</v>
      </c>
      <c r="BB210" s="9">
        <v>0</v>
      </c>
      <c r="BC210" s="9">
        <v>0</v>
      </c>
      <c r="BD210" s="9">
        <v>0</v>
      </c>
      <c r="BE210" s="9">
        <v>0</v>
      </c>
      <c r="BF210" s="9">
        <v>0</v>
      </c>
      <c r="BG210" s="9">
        <v>0</v>
      </c>
      <c r="BH210" s="9">
        <v>0</v>
      </c>
      <c r="BI210" s="9">
        <v>0</v>
      </c>
      <c r="BJ210" s="9">
        <v>0</v>
      </c>
    </row>
    <row r="211" spans="2:62" x14ac:dyDescent="0.25">
      <c r="B211" s="9">
        <v>64.707499999999982</v>
      </c>
      <c r="C211" s="9">
        <v>83.1</v>
      </c>
      <c r="D211" s="9">
        <v>18.392500000000013</v>
      </c>
      <c r="E211" s="9">
        <f t="shared" si="3"/>
        <v>0.22132972322503025</v>
      </c>
      <c r="F211" s="9">
        <v>42.661147290052924</v>
      </c>
      <c r="G211" s="9">
        <v>86.75385270994704</v>
      </c>
      <c r="H211" s="9">
        <v>15.410356684621661</v>
      </c>
      <c r="I211" s="9">
        <v>114.0046433153783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9">
        <v>0</v>
      </c>
      <c r="AK211" s="9">
        <v>0</v>
      </c>
      <c r="AL211" s="9">
        <v>0</v>
      </c>
      <c r="AM211" s="9">
        <v>0</v>
      </c>
      <c r="AN211" s="9">
        <v>0</v>
      </c>
      <c r="AO211" s="9">
        <v>0</v>
      </c>
      <c r="AP211" s="9">
        <v>0</v>
      </c>
      <c r="AQ211" s="9">
        <v>0</v>
      </c>
      <c r="AR211" s="9">
        <v>0</v>
      </c>
      <c r="AS211" s="9">
        <v>0</v>
      </c>
      <c r="AT211" s="9">
        <v>0</v>
      </c>
      <c r="AU211" s="9">
        <v>0</v>
      </c>
      <c r="AV211" s="9">
        <v>0</v>
      </c>
      <c r="AW211" s="9">
        <v>1</v>
      </c>
      <c r="AX211" s="9">
        <v>0</v>
      </c>
      <c r="AY211" s="9">
        <v>0</v>
      </c>
      <c r="AZ211" s="9">
        <v>0</v>
      </c>
      <c r="BA211" s="9">
        <v>0</v>
      </c>
      <c r="BB211" s="9">
        <v>0</v>
      </c>
      <c r="BC211" s="9">
        <v>0</v>
      </c>
      <c r="BD211" s="9">
        <v>0</v>
      </c>
      <c r="BE211" s="9">
        <v>0</v>
      </c>
      <c r="BF211" s="9">
        <v>0</v>
      </c>
      <c r="BG211" s="9">
        <v>0</v>
      </c>
      <c r="BH211" s="9">
        <v>0</v>
      </c>
      <c r="BI211" s="9">
        <v>0</v>
      </c>
      <c r="BJ211" s="9">
        <v>0</v>
      </c>
    </row>
    <row r="212" spans="2:62" x14ac:dyDescent="0.25">
      <c r="B212" s="9">
        <v>75.275000000000034</v>
      </c>
      <c r="C212" s="9">
        <v>92.57</v>
      </c>
      <c r="D212" s="9">
        <v>17.294999999999959</v>
      </c>
      <c r="E212" s="9">
        <f t="shared" si="3"/>
        <v>0.18683158690720492</v>
      </c>
      <c r="F212" s="9">
        <v>53.22864729005299</v>
      </c>
      <c r="G212" s="9">
        <v>97.321352709947078</v>
      </c>
      <c r="H212" s="9">
        <v>25.97785668462172</v>
      </c>
      <c r="I212" s="9">
        <v>124.57214331537836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9">
        <v>0</v>
      </c>
      <c r="AK212" s="9">
        <v>0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9">
        <v>0</v>
      </c>
      <c r="AS212" s="9">
        <v>0</v>
      </c>
      <c r="AT212" s="9">
        <v>0</v>
      </c>
      <c r="AU212" s="9">
        <v>0</v>
      </c>
      <c r="AV212" s="9">
        <v>0</v>
      </c>
      <c r="AW212" s="9">
        <v>0</v>
      </c>
      <c r="AX212" s="9">
        <v>1</v>
      </c>
      <c r="AY212" s="9">
        <v>0</v>
      </c>
      <c r="AZ212" s="9">
        <v>0</v>
      </c>
      <c r="BA212" s="9">
        <v>0</v>
      </c>
      <c r="BB212" s="9">
        <v>0</v>
      </c>
      <c r="BC212" s="9">
        <v>0</v>
      </c>
      <c r="BD212" s="9">
        <v>0</v>
      </c>
      <c r="BE212" s="9">
        <v>0</v>
      </c>
      <c r="BF212" s="9">
        <v>0</v>
      </c>
      <c r="BG212" s="9">
        <v>0</v>
      </c>
      <c r="BH212" s="9">
        <v>0</v>
      </c>
      <c r="BI212" s="9">
        <v>0</v>
      </c>
      <c r="BJ212" s="9">
        <v>0</v>
      </c>
    </row>
    <row r="213" spans="2:62" x14ac:dyDescent="0.25">
      <c r="B213" s="9">
        <v>65.720000000000027</v>
      </c>
      <c r="C213" s="9">
        <v>99.71</v>
      </c>
      <c r="D213" s="9">
        <v>33.989999999999966</v>
      </c>
      <c r="E213" s="9">
        <f t="shared" si="3"/>
        <v>0.34088857687293117</v>
      </c>
      <c r="F213" s="9">
        <v>43.673647290052969</v>
      </c>
      <c r="G213" s="9">
        <v>87.766352709947085</v>
      </c>
      <c r="H213" s="9">
        <v>16.422856684621706</v>
      </c>
      <c r="I213" s="9">
        <v>115.01714331537835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9">
        <v>0</v>
      </c>
      <c r="AK213" s="9">
        <v>0</v>
      </c>
      <c r="AL213" s="9">
        <v>0</v>
      </c>
      <c r="AM213" s="9">
        <v>0</v>
      </c>
      <c r="AN213" s="9">
        <v>0</v>
      </c>
      <c r="AO213" s="9">
        <v>0</v>
      </c>
      <c r="AP213" s="9">
        <v>0</v>
      </c>
      <c r="AQ213" s="9">
        <v>0</v>
      </c>
      <c r="AR213" s="9">
        <v>0</v>
      </c>
      <c r="AS213" s="9">
        <v>0</v>
      </c>
      <c r="AT213" s="9">
        <v>0</v>
      </c>
      <c r="AU213" s="9">
        <v>0</v>
      </c>
      <c r="AV213" s="9">
        <v>0</v>
      </c>
      <c r="AW213" s="9">
        <v>0</v>
      </c>
      <c r="AX213" s="9">
        <v>0</v>
      </c>
      <c r="AY213" s="9">
        <v>1</v>
      </c>
      <c r="AZ213" s="9">
        <v>0</v>
      </c>
      <c r="BA213" s="9">
        <v>0</v>
      </c>
      <c r="BB213" s="9">
        <v>0</v>
      </c>
      <c r="BC213" s="9">
        <v>0</v>
      </c>
      <c r="BD213" s="9">
        <v>0</v>
      </c>
      <c r="BE213" s="9">
        <v>0</v>
      </c>
      <c r="BF213" s="9">
        <v>0</v>
      </c>
      <c r="BG213" s="9">
        <v>0</v>
      </c>
      <c r="BH213" s="9">
        <v>0</v>
      </c>
      <c r="BI213" s="9">
        <v>0</v>
      </c>
      <c r="BJ213" s="9">
        <v>0</v>
      </c>
    </row>
    <row r="214" spans="2:62" x14ac:dyDescent="0.25">
      <c r="B214" s="9">
        <v>74.069999999999965</v>
      </c>
      <c r="C214" s="9">
        <v>108.59</v>
      </c>
      <c r="D214" s="9">
        <v>34.520000000000039</v>
      </c>
      <c r="E214" s="9">
        <f t="shared" si="3"/>
        <v>0.31789299198821291</v>
      </c>
      <c r="F214" s="9">
        <v>52.023647290052907</v>
      </c>
      <c r="G214" s="9">
        <v>96.116352709947023</v>
      </c>
      <c r="H214" s="9">
        <v>24.772856684621644</v>
      </c>
      <c r="I214" s="9">
        <v>123.36714331537829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>
        <v>0</v>
      </c>
      <c r="AH214" s="9">
        <v>0</v>
      </c>
      <c r="AI214" s="9">
        <v>0</v>
      </c>
      <c r="AJ214" s="9">
        <v>0</v>
      </c>
      <c r="AK214" s="9">
        <v>0</v>
      </c>
      <c r="AL214" s="9">
        <v>0</v>
      </c>
      <c r="AM214" s="9">
        <v>0</v>
      </c>
      <c r="AN214" s="9">
        <v>0</v>
      </c>
      <c r="AO214" s="9">
        <v>0</v>
      </c>
      <c r="AP214" s="9">
        <v>0</v>
      </c>
      <c r="AQ214" s="9">
        <v>0</v>
      </c>
      <c r="AR214" s="9">
        <v>0</v>
      </c>
      <c r="AS214" s="9">
        <v>0</v>
      </c>
      <c r="AT214" s="9">
        <v>0</v>
      </c>
      <c r="AU214" s="9">
        <v>0</v>
      </c>
      <c r="AV214" s="9">
        <v>0</v>
      </c>
      <c r="AW214" s="9">
        <v>0</v>
      </c>
      <c r="AX214" s="9">
        <v>0</v>
      </c>
      <c r="AY214" s="9">
        <v>0</v>
      </c>
      <c r="AZ214" s="9">
        <v>1</v>
      </c>
      <c r="BA214" s="9">
        <v>0</v>
      </c>
      <c r="BB214" s="9">
        <v>0</v>
      </c>
      <c r="BC214" s="9">
        <v>0</v>
      </c>
      <c r="BD214" s="9">
        <v>0</v>
      </c>
      <c r="BE214" s="9">
        <v>0</v>
      </c>
      <c r="BF214" s="9">
        <v>0</v>
      </c>
      <c r="BG214" s="9">
        <v>0</v>
      </c>
      <c r="BH214" s="9">
        <v>0</v>
      </c>
      <c r="BI214" s="9">
        <v>0</v>
      </c>
      <c r="BJ214" s="9">
        <v>0</v>
      </c>
    </row>
    <row r="215" spans="2:62" x14ac:dyDescent="0.25">
      <c r="B215" s="9">
        <v>86.152500000000089</v>
      </c>
      <c r="C215" s="9">
        <v>166.03</v>
      </c>
      <c r="D215" s="9">
        <v>79.877499999999912</v>
      </c>
      <c r="E215" s="9">
        <f t="shared" si="3"/>
        <v>0.48110281274468414</v>
      </c>
      <c r="F215" s="9">
        <v>64.106147290053045</v>
      </c>
      <c r="G215" s="9">
        <v>108.19885270994713</v>
      </c>
      <c r="H215" s="9">
        <v>36.855356684621775</v>
      </c>
      <c r="I215" s="9">
        <v>135.44964331537841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9">
        <v>0</v>
      </c>
      <c r="AK215" s="9">
        <v>0</v>
      </c>
      <c r="AL215" s="9">
        <v>0</v>
      </c>
      <c r="AM215" s="9">
        <v>0</v>
      </c>
      <c r="AN215" s="9">
        <v>0</v>
      </c>
      <c r="AO215" s="9">
        <v>0</v>
      </c>
      <c r="AP215" s="9">
        <v>0</v>
      </c>
      <c r="AQ215" s="9">
        <v>0</v>
      </c>
      <c r="AR215" s="9">
        <v>0</v>
      </c>
      <c r="AS215" s="9">
        <v>0</v>
      </c>
      <c r="AT215" s="9">
        <v>0</v>
      </c>
      <c r="AU215" s="9">
        <v>0</v>
      </c>
      <c r="AV215" s="9">
        <v>0</v>
      </c>
      <c r="AW215" s="9">
        <v>0</v>
      </c>
      <c r="AX215" s="9">
        <v>0</v>
      </c>
      <c r="AY215" s="9">
        <v>0</v>
      </c>
      <c r="AZ215" s="9">
        <v>0</v>
      </c>
      <c r="BA215" s="9">
        <v>1</v>
      </c>
      <c r="BB215" s="9">
        <v>0</v>
      </c>
      <c r="BC215" s="9">
        <v>0</v>
      </c>
      <c r="BD215" s="9">
        <v>0</v>
      </c>
      <c r="BE215" s="9">
        <v>0</v>
      </c>
      <c r="BF215" s="9">
        <v>0</v>
      </c>
      <c r="BG215" s="9">
        <v>0</v>
      </c>
      <c r="BH215" s="9">
        <v>0</v>
      </c>
      <c r="BI215" s="9">
        <v>0</v>
      </c>
      <c r="BJ215" s="9">
        <v>0</v>
      </c>
    </row>
    <row r="216" spans="2:62" x14ac:dyDescent="0.25">
      <c r="B216" s="9">
        <v>69.872500000000073</v>
      </c>
      <c r="C216" s="9">
        <v>64.55</v>
      </c>
      <c r="D216" s="9">
        <v>-5.3225000000000762</v>
      </c>
      <c r="E216" s="9">
        <f t="shared" si="3"/>
        <v>8.2455460883037596E-2</v>
      </c>
      <c r="F216" s="9">
        <v>47.826147290053029</v>
      </c>
      <c r="G216" s="9">
        <v>91.918852709947117</v>
      </c>
      <c r="H216" s="9">
        <v>20.575356684621759</v>
      </c>
      <c r="I216" s="9">
        <v>119.16964331537838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  <c r="AJ216" s="9">
        <v>0</v>
      </c>
      <c r="AK216" s="9">
        <v>0</v>
      </c>
      <c r="AL216" s="9">
        <v>0</v>
      </c>
      <c r="AM216" s="9">
        <v>0</v>
      </c>
      <c r="AN216" s="9">
        <v>0</v>
      </c>
      <c r="AO216" s="9">
        <v>0</v>
      </c>
      <c r="AP216" s="9">
        <v>0</v>
      </c>
      <c r="AQ216" s="9">
        <v>0</v>
      </c>
      <c r="AR216" s="9">
        <v>0</v>
      </c>
      <c r="AS216" s="9">
        <v>0</v>
      </c>
      <c r="AT216" s="9">
        <v>0</v>
      </c>
      <c r="AU216" s="9">
        <v>0</v>
      </c>
      <c r="AV216" s="9">
        <v>0</v>
      </c>
      <c r="AW216" s="9">
        <v>0</v>
      </c>
      <c r="AX216" s="9">
        <v>0</v>
      </c>
      <c r="AY216" s="9">
        <v>0</v>
      </c>
      <c r="AZ216" s="9">
        <v>0</v>
      </c>
      <c r="BA216" s="9">
        <v>0</v>
      </c>
      <c r="BB216" s="9">
        <v>1</v>
      </c>
      <c r="BC216" s="9">
        <v>0</v>
      </c>
      <c r="BD216" s="9">
        <v>0</v>
      </c>
      <c r="BE216" s="9">
        <v>0</v>
      </c>
      <c r="BF216" s="9">
        <v>0</v>
      </c>
      <c r="BG216" s="9">
        <v>0</v>
      </c>
      <c r="BH216" s="9">
        <v>0</v>
      </c>
      <c r="BI216" s="9">
        <v>0</v>
      </c>
      <c r="BJ216" s="9">
        <v>0</v>
      </c>
    </row>
    <row r="217" spans="2:62" x14ac:dyDescent="0.25">
      <c r="B217" s="9">
        <v>92.307500000000033</v>
      </c>
      <c r="C217" s="9">
        <v>114.97</v>
      </c>
      <c r="D217" s="9">
        <v>22.662499999999966</v>
      </c>
      <c r="E217" s="9">
        <f t="shared" si="3"/>
        <v>0.19711663912324925</v>
      </c>
      <c r="F217" s="9">
        <v>70.261147290052975</v>
      </c>
      <c r="G217" s="9">
        <v>114.35385270994709</v>
      </c>
      <c r="H217" s="9">
        <v>43.010356684621712</v>
      </c>
      <c r="I217" s="9">
        <v>141.60464331537835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9">
        <v>0</v>
      </c>
      <c r="AK217" s="9">
        <v>0</v>
      </c>
      <c r="AL217" s="9">
        <v>0</v>
      </c>
      <c r="AM217" s="9">
        <v>0</v>
      </c>
      <c r="AN217" s="9">
        <v>0</v>
      </c>
      <c r="AO217" s="9">
        <v>0</v>
      </c>
      <c r="AP217" s="9">
        <v>0</v>
      </c>
      <c r="AQ217" s="9">
        <v>0</v>
      </c>
      <c r="AR217" s="9">
        <v>0</v>
      </c>
      <c r="AS217" s="9">
        <v>0</v>
      </c>
      <c r="AT217" s="9">
        <v>0</v>
      </c>
      <c r="AU217" s="9">
        <v>0</v>
      </c>
      <c r="AV217" s="9">
        <v>0</v>
      </c>
      <c r="AW217" s="9">
        <v>0</v>
      </c>
      <c r="AX217" s="9">
        <v>0</v>
      </c>
      <c r="AY217" s="9">
        <v>0</v>
      </c>
      <c r="AZ217" s="9">
        <v>0</v>
      </c>
      <c r="BA217" s="9">
        <v>0</v>
      </c>
      <c r="BB217" s="9">
        <v>0</v>
      </c>
      <c r="BC217" s="9">
        <v>1</v>
      </c>
      <c r="BD217" s="9">
        <v>0</v>
      </c>
      <c r="BE217" s="9">
        <v>0</v>
      </c>
      <c r="BF217" s="9">
        <v>0</v>
      </c>
      <c r="BG217" s="9">
        <v>0</v>
      </c>
      <c r="BH217" s="9">
        <v>0</v>
      </c>
      <c r="BI217" s="9">
        <v>0</v>
      </c>
      <c r="BJ217" s="9">
        <v>0</v>
      </c>
    </row>
    <row r="218" spans="2:62" x14ac:dyDescent="0.25">
      <c r="B218" s="9">
        <v>102.25999999999999</v>
      </c>
      <c r="C218" s="9">
        <v>64.099999999999994</v>
      </c>
      <c r="D218" s="9">
        <v>-38.159999999999997</v>
      </c>
      <c r="E218" s="9">
        <f t="shared" si="3"/>
        <v>0.59531981279251167</v>
      </c>
      <c r="F218" s="9">
        <v>80.213647290052933</v>
      </c>
      <c r="G218" s="9">
        <v>124.30635270994705</v>
      </c>
      <c r="H218" s="9">
        <v>52.96285668462167</v>
      </c>
      <c r="I218" s="9">
        <v>151.55714331537831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9">
        <v>0</v>
      </c>
      <c r="AK218" s="9">
        <v>0</v>
      </c>
      <c r="AL218" s="9">
        <v>0</v>
      </c>
      <c r="AM218" s="9">
        <v>0</v>
      </c>
      <c r="AN218" s="9">
        <v>0</v>
      </c>
      <c r="AO218" s="9">
        <v>0</v>
      </c>
      <c r="AP218" s="9">
        <v>0</v>
      </c>
      <c r="AQ218" s="9">
        <v>0</v>
      </c>
      <c r="AR218" s="9">
        <v>0</v>
      </c>
      <c r="AS218" s="9">
        <v>0</v>
      </c>
      <c r="AT218" s="9">
        <v>0</v>
      </c>
      <c r="AU218" s="9">
        <v>0</v>
      </c>
      <c r="AV218" s="9">
        <v>0</v>
      </c>
      <c r="AW218" s="9">
        <v>0</v>
      </c>
      <c r="AX218" s="9">
        <v>0</v>
      </c>
      <c r="AY218" s="9">
        <v>0</v>
      </c>
      <c r="AZ218" s="9">
        <v>0</v>
      </c>
      <c r="BA218" s="9">
        <v>0</v>
      </c>
      <c r="BB218" s="9">
        <v>0</v>
      </c>
      <c r="BC218" s="9">
        <v>0</v>
      </c>
      <c r="BD218" s="9">
        <v>1</v>
      </c>
      <c r="BE218" s="9">
        <v>0</v>
      </c>
      <c r="BF218" s="9">
        <v>0</v>
      </c>
      <c r="BG218" s="9">
        <v>0</v>
      </c>
      <c r="BH218" s="9">
        <v>0</v>
      </c>
      <c r="BI218" s="9">
        <v>0</v>
      </c>
      <c r="BJ218" s="9">
        <v>0</v>
      </c>
    </row>
    <row r="219" spans="2:62" x14ac:dyDescent="0.25">
      <c r="B219" s="9">
        <v>74.722499999999968</v>
      </c>
      <c r="C219" s="9">
        <v>77.97</v>
      </c>
      <c r="D219" s="9">
        <v>3.2475000000000307</v>
      </c>
      <c r="E219" s="9">
        <f t="shared" si="3"/>
        <v>4.1650634859561761E-2</v>
      </c>
      <c r="F219" s="9">
        <v>52.67614729005291</v>
      </c>
      <c r="G219" s="9">
        <v>96.768852709947026</v>
      </c>
      <c r="H219" s="9">
        <v>25.425356684621647</v>
      </c>
      <c r="I219" s="9">
        <v>124.01964331537829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9">
        <v>0</v>
      </c>
      <c r="AK219" s="9">
        <v>0</v>
      </c>
      <c r="AL219" s="9">
        <v>0</v>
      </c>
      <c r="AM219" s="9">
        <v>0</v>
      </c>
      <c r="AN219" s="9">
        <v>0</v>
      </c>
      <c r="AO219" s="9">
        <v>0</v>
      </c>
      <c r="AP219" s="9">
        <v>0</v>
      </c>
      <c r="AQ219" s="9">
        <v>0</v>
      </c>
      <c r="AR219" s="9">
        <v>0</v>
      </c>
      <c r="AS219" s="9">
        <v>0</v>
      </c>
      <c r="AT219" s="9">
        <v>0</v>
      </c>
      <c r="AU219" s="9">
        <v>0</v>
      </c>
      <c r="AV219" s="9">
        <v>0</v>
      </c>
      <c r="AW219" s="9">
        <v>0</v>
      </c>
      <c r="AX219" s="9">
        <v>0</v>
      </c>
      <c r="AY219" s="9">
        <v>0</v>
      </c>
      <c r="AZ219" s="9">
        <v>0</v>
      </c>
      <c r="BA219" s="9">
        <v>0</v>
      </c>
      <c r="BB219" s="9">
        <v>0</v>
      </c>
      <c r="BC219" s="9">
        <v>0</v>
      </c>
      <c r="BD219" s="9">
        <v>0</v>
      </c>
      <c r="BE219" s="9">
        <v>1</v>
      </c>
      <c r="BF219" s="9">
        <v>0</v>
      </c>
      <c r="BG219" s="9">
        <v>0</v>
      </c>
      <c r="BH219" s="9">
        <v>0</v>
      </c>
      <c r="BI219" s="9">
        <v>0</v>
      </c>
      <c r="BJ219" s="9">
        <v>0</v>
      </c>
    </row>
    <row r="220" spans="2:62" x14ac:dyDescent="0.25">
      <c r="B220" s="9">
        <v>73.842500000000001</v>
      </c>
      <c r="C220" s="9">
        <v>80.19</v>
      </c>
      <c r="D220" s="9">
        <v>6.3474999999999966</v>
      </c>
      <c r="E220" s="9">
        <f t="shared" si="3"/>
        <v>7.9155755081680962E-2</v>
      </c>
      <c r="F220" s="9">
        <v>51.796147290052943</v>
      </c>
      <c r="G220" s="9">
        <v>95.888852709947059</v>
      </c>
      <c r="H220" s="9">
        <v>24.54535668462168</v>
      </c>
      <c r="I220" s="9">
        <v>123.13964331537832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>
        <v>0</v>
      </c>
      <c r="AH220" s="9">
        <v>0</v>
      </c>
      <c r="AI220" s="9">
        <v>0</v>
      </c>
      <c r="AJ220" s="9">
        <v>0</v>
      </c>
      <c r="AK220" s="9">
        <v>0</v>
      </c>
      <c r="AL220" s="9">
        <v>0</v>
      </c>
      <c r="AM220" s="9">
        <v>0</v>
      </c>
      <c r="AN220" s="9">
        <v>0</v>
      </c>
      <c r="AO220" s="9">
        <v>0</v>
      </c>
      <c r="AP220" s="9">
        <v>0</v>
      </c>
      <c r="AQ220" s="9">
        <v>0</v>
      </c>
      <c r="AR220" s="9">
        <v>0</v>
      </c>
      <c r="AS220" s="9">
        <v>0</v>
      </c>
      <c r="AT220" s="9">
        <v>0</v>
      </c>
      <c r="AU220" s="9">
        <v>0</v>
      </c>
      <c r="AV220" s="9">
        <v>0</v>
      </c>
      <c r="AW220" s="9">
        <v>0</v>
      </c>
      <c r="AX220" s="9">
        <v>0</v>
      </c>
      <c r="AY220" s="9">
        <v>0</v>
      </c>
      <c r="AZ220" s="9">
        <v>0</v>
      </c>
      <c r="BA220" s="9">
        <v>0</v>
      </c>
      <c r="BB220" s="9">
        <v>0</v>
      </c>
      <c r="BC220" s="9">
        <v>0</v>
      </c>
      <c r="BD220" s="9">
        <v>0</v>
      </c>
      <c r="BE220" s="9">
        <v>0</v>
      </c>
      <c r="BF220" s="9">
        <v>1</v>
      </c>
      <c r="BG220" s="9">
        <v>0</v>
      </c>
      <c r="BH220" s="9">
        <v>0</v>
      </c>
      <c r="BI220" s="9">
        <v>0</v>
      </c>
      <c r="BJ220" s="9">
        <v>0</v>
      </c>
    </row>
    <row r="221" spans="2:62" x14ac:dyDescent="0.25">
      <c r="B221" s="9">
        <v>83.81750000000001</v>
      </c>
      <c r="C221" s="9">
        <v>87.49</v>
      </c>
      <c r="D221" s="9">
        <v>3.6724999999999852</v>
      </c>
      <c r="E221" s="9">
        <f t="shared" si="3"/>
        <v>4.1976225854383195E-2</v>
      </c>
      <c r="F221" s="9">
        <v>61.771147290052951</v>
      </c>
      <c r="G221" s="9">
        <v>105.86385270994707</v>
      </c>
      <c r="H221" s="9">
        <v>34.520356684621689</v>
      </c>
      <c r="I221" s="9">
        <v>133.11464331537832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>
        <v>0</v>
      </c>
      <c r="AH221" s="9">
        <v>0</v>
      </c>
      <c r="AI221" s="9">
        <v>0</v>
      </c>
      <c r="AJ221" s="9">
        <v>0</v>
      </c>
      <c r="AK221" s="9">
        <v>0</v>
      </c>
      <c r="AL221" s="9">
        <v>0</v>
      </c>
      <c r="AM221" s="9">
        <v>0</v>
      </c>
      <c r="AN221" s="9">
        <v>0</v>
      </c>
      <c r="AO221" s="9">
        <v>0</v>
      </c>
      <c r="AP221" s="9">
        <v>0</v>
      </c>
      <c r="AQ221" s="9">
        <v>0</v>
      </c>
      <c r="AR221" s="9">
        <v>0</v>
      </c>
      <c r="AS221" s="9">
        <v>0</v>
      </c>
      <c r="AT221" s="9">
        <v>0</v>
      </c>
      <c r="AU221" s="9">
        <v>0</v>
      </c>
      <c r="AV221" s="9">
        <v>0</v>
      </c>
      <c r="AW221" s="9">
        <v>0</v>
      </c>
      <c r="AX221" s="9">
        <v>0</v>
      </c>
      <c r="AY221" s="9">
        <v>0</v>
      </c>
      <c r="AZ221" s="9">
        <v>0</v>
      </c>
      <c r="BA221" s="9">
        <v>0</v>
      </c>
      <c r="BB221" s="9">
        <v>0</v>
      </c>
      <c r="BC221" s="9">
        <v>0</v>
      </c>
      <c r="BD221" s="9">
        <v>0</v>
      </c>
      <c r="BE221" s="9">
        <v>0</v>
      </c>
      <c r="BF221" s="9">
        <v>0</v>
      </c>
      <c r="BG221" s="9">
        <v>1</v>
      </c>
      <c r="BH221" s="9">
        <v>0</v>
      </c>
      <c r="BI221" s="9">
        <v>0</v>
      </c>
      <c r="BJ221" s="9">
        <v>0</v>
      </c>
    </row>
    <row r="222" spans="2:62" x14ac:dyDescent="0.25">
      <c r="B222" s="9">
        <v>71.247500000000059</v>
      </c>
      <c r="C222" s="9">
        <v>79.319999999999993</v>
      </c>
      <c r="D222" s="9">
        <v>8.0724999999999341</v>
      </c>
      <c r="E222" s="9">
        <f t="shared" si="3"/>
        <v>0.10177130610186504</v>
      </c>
      <c r="F222" s="9">
        <v>49.201147290053008</v>
      </c>
      <c r="G222" s="9">
        <v>93.293852709947117</v>
      </c>
      <c r="H222" s="9">
        <v>21.950356684621738</v>
      </c>
      <c r="I222" s="9">
        <v>120.54464331537838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9">
        <v>0</v>
      </c>
      <c r="AK222" s="9">
        <v>0</v>
      </c>
      <c r="AL222" s="9">
        <v>0</v>
      </c>
      <c r="AM222" s="9">
        <v>0</v>
      </c>
      <c r="AN222" s="9">
        <v>0</v>
      </c>
      <c r="AO222" s="9">
        <v>0</v>
      </c>
      <c r="AP222" s="9">
        <v>0</v>
      </c>
      <c r="AQ222" s="9">
        <v>0</v>
      </c>
      <c r="AR222" s="9">
        <v>0</v>
      </c>
      <c r="AS222" s="9">
        <v>0</v>
      </c>
      <c r="AT222" s="9">
        <v>0</v>
      </c>
      <c r="AU222" s="9">
        <v>0</v>
      </c>
      <c r="AV222" s="9">
        <v>0</v>
      </c>
      <c r="AW222" s="9">
        <v>0</v>
      </c>
      <c r="AX222" s="9">
        <v>0</v>
      </c>
      <c r="AY222" s="9">
        <v>0</v>
      </c>
      <c r="AZ222" s="9">
        <v>0</v>
      </c>
      <c r="BA222" s="9">
        <v>0</v>
      </c>
      <c r="BB222" s="9">
        <v>0</v>
      </c>
      <c r="BC222" s="9">
        <v>0</v>
      </c>
      <c r="BD222" s="9">
        <v>0</v>
      </c>
      <c r="BE222" s="9">
        <v>0</v>
      </c>
      <c r="BF222" s="9">
        <v>0</v>
      </c>
      <c r="BG222" s="9">
        <v>0</v>
      </c>
      <c r="BH222" s="9">
        <v>1</v>
      </c>
      <c r="BI222" s="9">
        <v>0</v>
      </c>
      <c r="BJ222" s="9">
        <v>0</v>
      </c>
    </row>
    <row r="223" spans="2:62" x14ac:dyDescent="0.25">
      <c r="B223" s="9">
        <v>81.140000000000015</v>
      </c>
      <c r="C223" s="9">
        <v>92.36</v>
      </c>
      <c r="D223" s="9">
        <v>11.219999999999985</v>
      </c>
      <c r="E223" s="9">
        <f t="shared" si="3"/>
        <v>0.12148116067561698</v>
      </c>
      <c r="F223" s="9">
        <v>59.093647290052957</v>
      </c>
      <c r="G223" s="9">
        <v>103.18635270994707</v>
      </c>
      <c r="H223" s="9">
        <v>31.842856684621694</v>
      </c>
      <c r="I223" s="9">
        <v>130.43714331537834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  <c r="AJ223" s="9">
        <v>0</v>
      </c>
      <c r="AK223" s="9">
        <v>0</v>
      </c>
      <c r="AL223" s="9">
        <v>0</v>
      </c>
      <c r="AM223" s="9">
        <v>0</v>
      </c>
      <c r="AN223" s="9">
        <v>0</v>
      </c>
      <c r="AO223" s="9">
        <v>0</v>
      </c>
      <c r="AP223" s="9">
        <v>0</v>
      </c>
      <c r="AQ223" s="9">
        <v>0</v>
      </c>
      <c r="AR223" s="9">
        <v>0</v>
      </c>
      <c r="AS223" s="9">
        <v>0</v>
      </c>
      <c r="AT223" s="9">
        <v>0</v>
      </c>
      <c r="AU223" s="9">
        <v>0</v>
      </c>
      <c r="AV223" s="9">
        <v>0</v>
      </c>
      <c r="AW223" s="9">
        <v>0</v>
      </c>
      <c r="AX223" s="9">
        <v>0</v>
      </c>
      <c r="AY223" s="9">
        <v>0</v>
      </c>
      <c r="AZ223" s="9">
        <v>0</v>
      </c>
      <c r="BA223" s="9">
        <v>0</v>
      </c>
      <c r="BB223" s="9">
        <v>0</v>
      </c>
      <c r="BC223" s="9">
        <v>0</v>
      </c>
      <c r="BD223" s="9">
        <v>0</v>
      </c>
      <c r="BE223" s="9">
        <v>0</v>
      </c>
      <c r="BF223" s="9">
        <v>0</v>
      </c>
      <c r="BG223" s="9">
        <v>0</v>
      </c>
      <c r="BH223" s="9">
        <v>0</v>
      </c>
      <c r="BI223" s="9">
        <v>1</v>
      </c>
      <c r="BJ223" s="9">
        <v>0</v>
      </c>
    </row>
    <row r="224" spans="2:62" x14ac:dyDescent="0.25">
      <c r="B224" s="9">
        <v>80.785000000000053</v>
      </c>
      <c r="C224" s="9">
        <v>82.94</v>
      </c>
      <c r="D224" s="9">
        <v>2.1549999999999443</v>
      </c>
      <c r="E224" s="9">
        <f t="shared" si="3"/>
        <v>2.5982638051602898E-2</v>
      </c>
      <c r="F224" s="9">
        <v>58.738647290053002</v>
      </c>
      <c r="G224" s="9">
        <v>102.83135270994711</v>
      </c>
      <c r="H224" s="9">
        <v>31.487856684621732</v>
      </c>
      <c r="I224" s="9">
        <v>130.08214331537837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  <c r="AJ224" s="9">
        <v>0</v>
      </c>
      <c r="AK224" s="9">
        <v>0</v>
      </c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9">
        <v>0</v>
      </c>
      <c r="AR224" s="9">
        <v>0</v>
      </c>
      <c r="AS224" s="9">
        <v>0</v>
      </c>
      <c r="AT224" s="9">
        <v>0</v>
      </c>
      <c r="AU224" s="9">
        <v>0</v>
      </c>
      <c r="AV224" s="9">
        <v>0</v>
      </c>
      <c r="AW224" s="9">
        <v>0</v>
      </c>
      <c r="AX224" s="9">
        <v>0</v>
      </c>
      <c r="AY224" s="9">
        <v>0</v>
      </c>
      <c r="AZ224" s="9">
        <v>0</v>
      </c>
      <c r="BA224" s="9">
        <v>0</v>
      </c>
      <c r="BB224" s="9">
        <v>0</v>
      </c>
      <c r="BC224" s="9">
        <v>0</v>
      </c>
      <c r="BD224" s="9">
        <v>0</v>
      </c>
      <c r="BE224" s="9">
        <v>0</v>
      </c>
      <c r="BF224" s="9">
        <v>0</v>
      </c>
      <c r="BG224" s="9">
        <v>0</v>
      </c>
      <c r="BH224" s="9">
        <v>0</v>
      </c>
      <c r="BI224" s="9">
        <v>0</v>
      </c>
      <c r="BJ224" s="9">
        <v>1</v>
      </c>
    </row>
    <row r="226" spans="5:5" x14ac:dyDescent="0.25">
      <c r="E226" s="19">
        <f>SUM(E16:E224)/209</f>
        <v>0.23307418402936841</v>
      </c>
    </row>
  </sheetData>
  <mergeCells count="71">
    <mergeCell ref="B3:J3"/>
    <mergeCell ref="M3:P3"/>
    <mergeCell ref="AS14:AS15"/>
    <mergeCell ref="AH14:AH15"/>
    <mergeCell ref="AI14:AI15"/>
    <mergeCell ref="AJ14:AJ15"/>
    <mergeCell ref="D5:F5"/>
    <mergeCell ref="G5:H5"/>
    <mergeCell ref="I5:J5"/>
    <mergeCell ref="AN14:AN15"/>
    <mergeCell ref="AO14:AO15"/>
    <mergeCell ref="AP14:AP15"/>
    <mergeCell ref="AQ14:AQ15"/>
    <mergeCell ref="AR14:AR15"/>
    <mergeCell ref="BF14:BF15"/>
    <mergeCell ref="BG14:BG15"/>
    <mergeCell ref="BH14:BH15"/>
    <mergeCell ref="BI14:BI15"/>
    <mergeCell ref="AX14:AX15"/>
    <mergeCell ref="AY14:AY15"/>
    <mergeCell ref="BJ14:BJ15"/>
    <mergeCell ref="B4:C4"/>
    <mergeCell ref="D4:F4"/>
    <mergeCell ref="G4:H4"/>
    <mergeCell ref="I4:J4"/>
    <mergeCell ref="B5:C5"/>
    <mergeCell ref="AZ14:AZ15"/>
    <mergeCell ref="BA14:BA15"/>
    <mergeCell ref="BB14:BB15"/>
    <mergeCell ref="BC14:BC15"/>
    <mergeCell ref="BD14:BD15"/>
    <mergeCell ref="BE14:BE15"/>
    <mergeCell ref="AT14:AT15"/>
    <mergeCell ref="AU14:AU15"/>
    <mergeCell ref="AV14:AV15"/>
    <mergeCell ref="AW14:AW15"/>
    <mergeCell ref="AK14:AK15"/>
    <mergeCell ref="AL14:AL15"/>
    <mergeCell ref="AM14:AM15"/>
    <mergeCell ref="AB14:AB15"/>
    <mergeCell ref="AC14:AC15"/>
    <mergeCell ref="AD14:AD15"/>
    <mergeCell ref="AE14:AE15"/>
    <mergeCell ref="AF14:AF15"/>
    <mergeCell ref="AG14:AG15"/>
    <mergeCell ref="AA14:AA15"/>
    <mergeCell ref="P14:P15"/>
    <mergeCell ref="Q14:Q15"/>
    <mergeCell ref="R14:R15"/>
    <mergeCell ref="S14:S15"/>
    <mergeCell ref="T14:T15"/>
    <mergeCell ref="U14:U15"/>
    <mergeCell ref="V14:V15"/>
    <mergeCell ref="W14:W15"/>
    <mergeCell ref="X14:X15"/>
    <mergeCell ref="Y14:Y15"/>
    <mergeCell ref="Z14:Z15"/>
    <mergeCell ref="O14:O15"/>
    <mergeCell ref="C10:G10"/>
    <mergeCell ref="C11:G11"/>
    <mergeCell ref="C12:G12"/>
    <mergeCell ref="B14:B15"/>
    <mergeCell ref="C14:C15"/>
    <mergeCell ref="D14:D15"/>
    <mergeCell ref="F14:G14"/>
    <mergeCell ref="H14:I14"/>
    <mergeCell ref="K14:K15"/>
    <mergeCell ref="L14:L15"/>
    <mergeCell ref="M14:M15"/>
    <mergeCell ref="N14:N15"/>
    <mergeCell ref="E14:E15"/>
  </mergeCells>
  <hyperlinks>
    <hyperlink ref="B4" location="'MLR_Output'!$B$10:$B$10" display="Inputs"/>
    <hyperlink ref="D4" location="'MLR_Output'!$B$47:$B$47" display="Predictors"/>
    <hyperlink ref="G4" location="'MLR_Output'!$B$108:$B$108" display="Regress. Model"/>
    <hyperlink ref="I4" location="'MLR_Output'!$B$166:$B$166" display="Train. Score - Summary"/>
    <hyperlink ref="B5" location="'MLR_Output'!$B$172:$B$172" display="Valid. Score - Summary"/>
    <hyperlink ref="D5" location="'MLR_TrainingScore'!$B$10:$B$10" display="Train. Score - Detailed Rep."/>
    <hyperlink ref="G5" location="'MLR_ValidationScore'!$B$10:$B$10" display="Valid. Score - Detailed Rep.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69"/>
  <sheetViews>
    <sheetView showGridLines="0" topLeftCell="A53" workbookViewId="0">
      <selection activeCell="E69" sqref="E69"/>
    </sheetView>
  </sheetViews>
  <sheetFormatPr defaultRowHeight="15" x14ac:dyDescent="0.25"/>
  <cols>
    <col min="13" max="13" width="12.7109375" bestFit="1" customWidth="1"/>
  </cols>
  <sheetData>
    <row r="1" spans="2:62" ht="18.75" x14ac:dyDescent="0.3">
      <c r="B1" s="8" t="s">
        <v>82</v>
      </c>
      <c r="O1" t="s">
        <v>81</v>
      </c>
    </row>
    <row r="3" spans="2:62" ht="15.75" x14ac:dyDescent="0.25">
      <c r="B3" s="44" t="s">
        <v>59</v>
      </c>
      <c r="C3" s="45"/>
      <c r="D3" s="45"/>
      <c r="E3" s="45"/>
      <c r="F3" s="45"/>
      <c r="G3" s="45"/>
      <c r="H3" s="45"/>
      <c r="I3" s="45"/>
      <c r="J3" s="46"/>
      <c r="M3" s="44" t="s">
        <v>60</v>
      </c>
      <c r="N3" s="45"/>
      <c r="O3" s="45"/>
      <c r="P3" s="46"/>
    </row>
    <row r="4" spans="2:62" x14ac:dyDescent="0.25">
      <c r="B4" s="47" t="s">
        <v>94</v>
      </c>
      <c r="C4" s="40"/>
      <c r="D4" s="47" t="s">
        <v>95</v>
      </c>
      <c r="E4" s="59"/>
      <c r="F4" s="40"/>
      <c r="G4" s="47" t="s">
        <v>96</v>
      </c>
      <c r="H4" s="40"/>
      <c r="I4" s="47" t="s">
        <v>97</v>
      </c>
      <c r="J4" s="40"/>
      <c r="M4" s="12" t="s">
        <v>83</v>
      </c>
      <c r="N4" s="12" t="s">
        <v>84</v>
      </c>
      <c r="O4" s="12" t="s">
        <v>62</v>
      </c>
      <c r="P4" s="12" t="s">
        <v>63</v>
      </c>
    </row>
    <row r="5" spans="2:62" x14ac:dyDescent="0.25">
      <c r="B5" s="47" t="s">
        <v>98</v>
      </c>
      <c r="C5" s="40"/>
      <c r="D5" s="47" t="s">
        <v>99</v>
      </c>
      <c r="E5" s="59"/>
      <c r="F5" s="40"/>
      <c r="G5" s="47" t="s">
        <v>100</v>
      </c>
      <c r="H5" s="40"/>
      <c r="I5" s="38"/>
      <c r="J5" s="40"/>
      <c r="M5" s="9">
        <v>5</v>
      </c>
      <c r="N5" s="9">
        <v>50</v>
      </c>
      <c r="O5" s="9">
        <v>5</v>
      </c>
      <c r="P5" s="9">
        <v>60</v>
      </c>
    </row>
    <row r="10" spans="2:62" x14ac:dyDescent="0.25">
      <c r="B10" s="11" t="s">
        <v>65</v>
      </c>
      <c r="C10" s="38" t="s">
        <v>66</v>
      </c>
      <c r="D10" s="39"/>
      <c r="E10" s="39"/>
      <c r="F10" s="39"/>
      <c r="G10" s="40"/>
    </row>
    <row r="11" spans="2:62" x14ac:dyDescent="0.25">
      <c r="B11" s="11" t="s">
        <v>67</v>
      </c>
      <c r="C11" s="38" t="s">
        <v>85</v>
      </c>
      <c r="D11" s="39"/>
      <c r="E11" s="39"/>
      <c r="F11" s="39"/>
      <c r="G11" s="40"/>
    </row>
    <row r="12" spans="2:62" x14ac:dyDescent="0.25">
      <c r="B12" s="11" t="s">
        <v>68</v>
      </c>
      <c r="C12" s="38" t="s">
        <v>86</v>
      </c>
      <c r="D12" s="39"/>
      <c r="E12" s="39"/>
      <c r="F12" s="39"/>
      <c r="G12" s="40"/>
    </row>
    <row r="14" spans="2:62" ht="25.5" customHeight="1" x14ac:dyDescent="0.25">
      <c r="B14" s="55" t="s">
        <v>87</v>
      </c>
      <c r="C14" s="55" t="s">
        <v>88</v>
      </c>
      <c r="D14" s="57" t="s">
        <v>89</v>
      </c>
      <c r="E14" s="57" t="s">
        <v>158</v>
      </c>
      <c r="F14" s="50" t="s">
        <v>90</v>
      </c>
      <c r="G14" s="52"/>
      <c r="H14" s="50" t="s">
        <v>91</v>
      </c>
      <c r="I14" s="52"/>
      <c r="K14" s="57" t="s">
        <v>4</v>
      </c>
      <c r="L14" s="57" t="s">
        <v>5</v>
      </c>
      <c r="M14" s="57" t="s">
        <v>6</v>
      </c>
      <c r="N14" s="57" t="s">
        <v>7</v>
      </c>
      <c r="O14" s="57" t="s">
        <v>8</v>
      </c>
      <c r="P14" s="57" t="s">
        <v>9</v>
      </c>
      <c r="Q14" s="57" t="s">
        <v>10</v>
      </c>
      <c r="R14" s="57" t="s">
        <v>11</v>
      </c>
      <c r="S14" s="57" t="s">
        <v>12</v>
      </c>
      <c r="T14" s="57" t="s">
        <v>13</v>
      </c>
      <c r="U14" s="57" t="s">
        <v>14</v>
      </c>
      <c r="V14" s="57" t="s">
        <v>15</v>
      </c>
      <c r="W14" s="57" t="s">
        <v>16</v>
      </c>
      <c r="X14" s="57" t="s">
        <v>17</v>
      </c>
      <c r="Y14" s="57" t="s">
        <v>18</v>
      </c>
      <c r="Z14" s="57" t="s">
        <v>19</v>
      </c>
      <c r="AA14" s="57" t="s">
        <v>20</v>
      </c>
      <c r="AB14" s="57" t="s">
        <v>21</v>
      </c>
      <c r="AC14" s="57" t="s">
        <v>22</v>
      </c>
      <c r="AD14" s="57" t="s">
        <v>23</v>
      </c>
      <c r="AE14" s="57" t="s">
        <v>24</v>
      </c>
      <c r="AF14" s="57" t="s">
        <v>25</v>
      </c>
      <c r="AG14" s="57" t="s">
        <v>26</v>
      </c>
      <c r="AH14" s="57" t="s">
        <v>27</v>
      </c>
      <c r="AI14" s="57" t="s">
        <v>28</v>
      </c>
      <c r="AJ14" s="57" t="s">
        <v>29</v>
      </c>
      <c r="AK14" s="57" t="s">
        <v>30</v>
      </c>
      <c r="AL14" s="57" t="s">
        <v>31</v>
      </c>
      <c r="AM14" s="57" t="s">
        <v>32</v>
      </c>
      <c r="AN14" s="57" t="s">
        <v>33</v>
      </c>
      <c r="AO14" s="57" t="s">
        <v>34</v>
      </c>
      <c r="AP14" s="57" t="s">
        <v>35</v>
      </c>
      <c r="AQ14" s="57" t="s">
        <v>36</v>
      </c>
      <c r="AR14" s="57" t="s">
        <v>37</v>
      </c>
      <c r="AS14" s="57" t="s">
        <v>38</v>
      </c>
      <c r="AT14" s="57" t="s">
        <v>39</v>
      </c>
      <c r="AU14" s="57" t="s">
        <v>40</v>
      </c>
      <c r="AV14" s="57" t="s">
        <v>41</v>
      </c>
      <c r="AW14" s="57" t="s">
        <v>42</v>
      </c>
      <c r="AX14" s="57" t="s">
        <v>43</v>
      </c>
      <c r="AY14" s="57" t="s">
        <v>44</v>
      </c>
      <c r="AZ14" s="57" t="s">
        <v>45</v>
      </c>
      <c r="BA14" s="57" t="s">
        <v>46</v>
      </c>
      <c r="BB14" s="57" t="s">
        <v>47</v>
      </c>
      <c r="BC14" s="57" t="s">
        <v>48</v>
      </c>
      <c r="BD14" s="57" t="s">
        <v>49</v>
      </c>
      <c r="BE14" s="57" t="s">
        <v>50</v>
      </c>
      <c r="BF14" s="57" t="s">
        <v>51</v>
      </c>
      <c r="BG14" s="57" t="s">
        <v>52</v>
      </c>
      <c r="BH14" s="57" t="s">
        <v>53</v>
      </c>
      <c r="BI14" s="57" t="s">
        <v>54</v>
      </c>
      <c r="BJ14" s="57" t="s">
        <v>55</v>
      </c>
    </row>
    <row r="15" spans="2:62" x14ac:dyDescent="0.25">
      <c r="B15" s="56"/>
      <c r="C15" s="56"/>
      <c r="D15" s="58"/>
      <c r="E15" s="58"/>
      <c r="F15" s="15" t="s">
        <v>92</v>
      </c>
      <c r="G15" s="15" t="s">
        <v>93</v>
      </c>
      <c r="H15" s="15" t="s">
        <v>92</v>
      </c>
      <c r="I15" s="15" t="s">
        <v>93</v>
      </c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</row>
    <row r="16" spans="2:62" x14ac:dyDescent="0.25">
      <c r="B16" s="9">
        <v>76.459999999999894</v>
      </c>
      <c r="C16" s="9">
        <v>135.07</v>
      </c>
      <c r="D16" s="9">
        <v>58.610000000000099</v>
      </c>
      <c r="E16" s="9">
        <f>ABS(D16/C16)</f>
        <v>0.43392315095876288</v>
      </c>
      <c r="F16" s="9">
        <v>54.413647290052808</v>
      </c>
      <c r="G16" s="9">
        <v>98.506352709946981</v>
      </c>
      <c r="H16" s="9">
        <v>27.162856684621566</v>
      </c>
      <c r="I16" s="9">
        <v>125.75714331537822</v>
      </c>
      <c r="K16" s="9">
        <v>1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</row>
    <row r="17" spans="2:62" x14ac:dyDescent="0.25">
      <c r="B17" s="9">
        <v>68.159999999999911</v>
      </c>
      <c r="C17" s="9">
        <v>103.83</v>
      </c>
      <c r="D17" s="9">
        <v>35.670000000000087</v>
      </c>
      <c r="E17" s="9">
        <f t="shared" ref="E17:E67" si="0">ABS(D17/C17)</f>
        <v>0.3435423288067041</v>
      </c>
      <c r="F17" s="9">
        <v>46.113647290052839</v>
      </c>
      <c r="G17" s="9">
        <v>90.206352709946984</v>
      </c>
      <c r="H17" s="9">
        <v>18.862856684621583</v>
      </c>
      <c r="I17" s="9">
        <v>117.45714331537823</v>
      </c>
      <c r="K17" s="9">
        <v>0</v>
      </c>
      <c r="L17" s="9">
        <v>1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</row>
    <row r="18" spans="2:62" x14ac:dyDescent="0.25">
      <c r="B18" s="9">
        <v>68.805000000000149</v>
      </c>
      <c r="C18" s="9">
        <v>69.069999999999993</v>
      </c>
      <c r="D18" s="9">
        <v>0.26499999999984425</v>
      </c>
      <c r="E18" s="9">
        <f t="shared" si="0"/>
        <v>3.8366874185586258E-3</v>
      </c>
      <c r="F18" s="9">
        <v>46.758647290053119</v>
      </c>
      <c r="G18" s="9">
        <v>90.851352709947179</v>
      </c>
      <c r="H18" s="9">
        <v>19.507856684621835</v>
      </c>
      <c r="I18" s="9">
        <v>118.10214331537847</v>
      </c>
      <c r="K18" s="9">
        <v>0</v>
      </c>
      <c r="L18" s="9">
        <v>0</v>
      </c>
      <c r="M18" s="9">
        <v>1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</row>
    <row r="19" spans="2:62" x14ac:dyDescent="0.25">
      <c r="B19" s="9">
        <v>67.107499999999817</v>
      </c>
      <c r="C19" s="9">
        <v>119.59</v>
      </c>
      <c r="D19" s="9">
        <v>52.482500000000186</v>
      </c>
      <c r="E19" s="9">
        <f t="shared" si="0"/>
        <v>0.43885358307550953</v>
      </c>
      <c r="F19" s="9">
        <v>45.061147290052745</v>
      </c>
      <c r="G19" s="9">
        <v>89.153852709946889</v>
      </c>
      <c r="H19" s="9">
        <v>17.810356684621489</v>
      </c>
      <c r="I19" s="9">
        <v>116.40464331537814</v>
      </c>
      <c r="K19" s="9">
        <v>0</v>
      </c>
      <c r="L19" s="9">
        <v>0</v>
      </c>
      <c r="M19" s="9">
        <v>0</v>
      </c>
      <c r="N19" s="9">
        <v>1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</row>
    <row r="20" spans="2:62" x14ac:dyDescent="0.25">
      <c r="B20" s="9">
        <v>68.594999999999786</v>
      </c>
      <c r="C20" s="9">
        <v>65.510000000000005</v>
      </c>
      <c r="D20" s="9">
        <v>-3.0849999999997806</v>
      </c>
      <c r="E20" s="9">
        <f t="shared" si="0"/>
        <v>4.7092047015719438E-2</v>
      </c>
      <c r="F20" s="9">
        <v>46.548647290052685</v>
      </c>
      <c r="G20" s="9">
        <v>90.641352709946887</v>
      </c>
      <c r="H20" s="9">
        <v>19.297856684621443</v>
      </c>
      <c r="I20" s="9">
        <v>117.89214331537812</v>
      </c>
      <c r="K20" s="9">
        <v>0</v>
      </c>
      <c r="L20" s="9">
        <v>0</v>
      </c>
      <c r="M20" s="9">
        <v>0</v>
      </c>
      <c r="N20" s="9">
        <v>0</v>
      </c>
      <c r="O20" s="9">
        <v>1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</row>
    <row r="21" spans="2:62" x14ac:dyDescent="0.25">
      <c r="B21" s="9">
        <v>71.162500000000136</v>
      </c>
      <c r="C21" s="9">
        <v>63.99</v>
      </c>
      <c r="D21" s="9">
        <v>-7.1725000000001344</v>
      </c>
      <c r="E21" s="9">
        <f t="shared" si="0"/>
        <v>0.11208782622284942</v>
      </c>
      <c r="F21" s="9">
        <v>49.116147290053078</v>
      </c>
      <c r="G21" s="9">
        <v>93.208852709947195</v>
      </c>
      <c r="H21" s="9">
        <v>21.865356684621815</v>
      </c>
      <c r="I21" s="9">
        <v>120.45964331537846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1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</row>
    <row r="22" spans="2:62" x14ac:dyDescent="0.25">
      <c r="B22" s="9">
        <v>75.962499999999721</v>
      </c>
      <c r="C22" s="9">
        <v>50.03</v>
      </c>
      <c r="D22" s="9">
        <v>-25.93249999999972</v>
      </c>
      <c r="E22" s="9">
        <f t="shared" si="0"/>
        <v>0.5183389966020332</v>
      </c>
      <c r="F22" s="9">
        <v>53.916147290052628</v>
      </c>
      <c r="G22" s="9">
        <v>98.008852709946808</v>
      </c>
      <c r="H22" s="9">
        <v>26.665356684621379</v>
      </c>
      <c r="I22" s="9">
        <v>125.25964331537807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1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</row>
    <row r="23" spans="2:62" x14ac:dyDescent="0.25">
      <c r="B23" s="9">
        <v>77.537499999999909</v>
      </c>
      <c r="C23" s="9">
        <v>82.86</v>
      </c>
      <c r="D23" s="9">
        <v>5.3225000000000904</v>
      </c>
      <c r="E23" s="9">
        <f t="shared" si="0"/>
        <v>6.4234853970553826E-2</v>
      </c>
      <c r="F23" s="9">
        <v>55.491147290052844</v>
      </c>
      <c r="G23" s="9">
        <v>99.583852709946967</v>
      </c>
      <c r="H23" s="9">
        <v>28.240356684621588</v>
      </c>
      <c r="I23" s="9">
        <v>126.83464331537823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1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</row>
    <row r="24" spans="2:62" x14ac:dyDescent="0.25">
      <c r="B24" s="9">
        <v>106.67500000000017</v>
      </c>
      <c r="C24" s="9">
        <v>82.4</v>
      </c>
      <c r="D24" s="9">
        <v>-24.275000000000162</v>
      </c>
      <c r="E24" s="9">
        <f t="shared" si="0"/>
        <v>0.29459951456310873</v>
      </c>
      <c r="F24" s="9">
        <v>84.628647290053109</v>
      </c>
      <c r="G24" s="9">
        <v>128.72135270994721</v>
      </c>
      <c r="H24" s="9">
        <v>57.377856684621847</v>
      </c>
      <c r="I24" s="9">
        <v>155.9721433153785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1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</row>
    <row r="25" spans="2:62" x14ac:dyDescent="0.25">
      <c r="B25" s="9">
        <v>71.3924999999997</v>
      </c>
      <c r="C25" s="9">
        <v>47.26</v>
      </c>
      <c r="D25" s="9">
        <v>-24.132499999999702</v>
      </c>
      <c r="E25" s="9">
        <f t="shared" si="0"/>
        <v>0.51063267033431448</v>
      </c>
      <c r="F25" s="9">
        <v>49.346147290052599</v>
      </c>
      <c r="G25" s="9">
        <v>93.438852709946801</v>
      </c>
      <c r="H25" s="9">
        <v>22.095356684621358</v>
      </c>
      <c r="I25" s="9">
        <v>120.68964331537805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1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</row>
    <row r="26" spans="2:62" x14ac:dyDescent="0.25">
      <c r="B26" s="9">
        <v>74.992500000000263</v>
      </c>
      <c r="C26" s="9">
        <v>47.97</v>
      </c>
      <c r="D26" s="9">
        <v>-27.022500000000264</v>
      </c>
      <c r="E26" s="9">
        <f t="shared" si="0"/>
        <v>0.56332082551595297</v>
      </c>
      <c r="F26" s="9">
        <v>52.94614729005324</v>
      </c>
      <c r="G26" s="9">
        <v>97.038852709947292</v>
      </c>
      <c r="H26" s="9">
        <v>25.695356684621963</v>
      </c>
      <c r="I26" s="9">
        <v>124.28964331537856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1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</row>
    <row r="27" spans="2:62" x14ac:dyDescent="0.25">
      <c r="B27" s="9">
        <v>93.772500000000008</v>
      </c>
      <c r="C27" s="9">
        <v>96.28</v>
      </c>
      <c r="D27" s="9">
        <v>2.5074999999999932</v>
      </c>
      <c r="E27" s="9">
        <f t="shared" si="0"/>
        <v>2.6043830494391289E-2</v>
      </c>
      <c r="F27" s="9">
        <v>71.726147290052921</v>
      </c>
      <c r="G27" s="9">
        <v>115.81885270994709</v>
      </c>
      <c r="H27" s="9">
        <v>44.47535668462168</v>
      </c>
      <c r="I27" s="9">
        <v>143.06964331537833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1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</row>
    <row r="28" spans="2:62" x14ac:dyDescent="0.25">
      <c r="B28" s="9">
        <v>67.52499999999975</v>
      </c>
      <c r="C28" s="9">
        <v>46.41</v>
      </c>
      <c r="D28" s="9">
        <v>-21.114999999999753</v>
      </c>
      <c r="E28" s="9">
        <f t="shared" si="0"/>
        <v>0.45496660202542027</v>
      </c>
      <c r="F28" s="9">
        <v>45.478647290052663</v>
      </c>
      <c r="G28" s="9">
        <v>89.571352709946837</v>
      </c>
      <c r="H28" s="9">
        <v>18.227856684621422</v>
      </c>
      <c r="I28" s="9">
        <v>116.82214331537807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1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</row>
    <row r="29" spans="2:62" x14ac:dyDescent="0.25">
      <c r="B29" s="9">
        <v>75.894999999999854</v>
      </c>
      <c r="C29" s="9">
        <v>33.29</v>
      </c>
      <c r="D29" s="9">
        <v>-42.604999999999855</v>
      </c>
      <c r="E29" s="9">
        <f t="shared" si="0"/>
        <v>1.2798137578852464</v>
      </c>
      <c r="F29" s="9">
        <v>53.84864729005276</v>
      </c>
      <c r="G29" s="9">
        <v>97.941352709946955</v>
      </c>
      <c r="H29" s="9">
        <v>26.597856684621512</v>
      </c>
      <c r="I29" s="9">
        <v>125.19214331537819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1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</row>
    <row r="30" spans="2:62" x14ac:dyDescent="0.25">
      <c r="B30" s="9">
        <v>52.05750000000009</v>
      </c>
      <c r="C30" s="9">
        <v>40.619999999999997</v>
      </c>
      <c r="D30" s="9">
        <v>-11.437500000000092</v>
      </c>
      <c r="E30" s="9">
        <f t="shared" si="0"/>
        <v>0.28157311669128737</v>
      </c>
      <c r="F30" s="9">
        <v>30.011147290053056</v>
      </c>
      <c r="G30" s="9">
        <v>74.10385270994712</v>
      </c>
      <c r="H30" s="9">
        <v>2.760356684621776</v>
      </c>
      <c r="I30" s="9">
        <v>101.35464331537841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1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</row>
    <row r="31" spans="2:62" x14ac:dyDescent="0.25">
      <c r="B31" s="9">
        <v>58.367500000000021</v>
      </c>
      <c r="C31" s="9">
        <v>32.229999999999997</v>
      </c>
      <c r="D31" s="9">
        <v>-26.137500000000024</v>
      </c>
      <c r="E31" s="9">
        <f t="shared" si="0"/>
        <v>0.81096804219671192</v>
      </c>
      <c r="F31" s="9">
        <v>36.321147290052963</v>
      </c>
      <c r="G31" s="9">
        <v>80.413852709947079</v>
      </c>
      <c r="H31" s="9">
        <v>9.0703566846217001</v>
      </c>
      <c r="I31" s="9">
        <v>107.66464331537834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1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</row>
    <row r="32" spans="2:62" x14ac:dyDescent="0.25">
      <c r="B32" s="9">
        <v>47.487500000000153</v>
      </c>
      <c r="C32" s="9">
        <v>30.26</v>
      </c>
      <c r="D32" s="9">
        <v>-17.227500000000152</v>
      </c>
      <c r="E32" s="9">
        <f t="shared" si="0"/>
        <v>0.56931592861864344</v>
      </c>
      <c r="F32" s="9">
        <v>25.441147290053099</v>
      </c>
      <c r="G32" s="9">
        <v>69.533852709947212</v>
      </c>
      <c r="H32" s="9">
        <v>-1.8096433153781675</v>
      </c>
      <c r="I32" s="9">
        <v>96.784643315378474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1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</row>
    <row r="33" spans="2:62" x14ac:dyDescent="0.25">
      <c r="B33" s="9">
        <v>45.725000000000179</v>
      </c>
      <c r="C33" s="9">
        <v>29.56</v>
      </c>
      <c r="D33" s="9">
        <v>-16.16500000000018</v>
      </c>
      <c r="E33" s="9">
        <f t="shared" si="0"/>
        <v>0.54685385656292895</v>
      </c>
      <c r="F33" s="9">
        <v>23.678647290053114</v>
      </c>
      <c r="G33" s="9">
        <v>67.771352709947251</v>
      </c>
      <c r="H33" s="9">
        <v>-3.5721433153781419</v>
      </c>
      <c r="I33" s="9">
        <v>95.0221433153785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1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</row>
    <row r="34" spans="2:62" x14ac:dyDescent="0.25">
      <c r="B34" s="9">
        <v>51.06500000000004</v>
      </c>
      <c r="C34" s="9">
        <v>33.5</v>
      </c>
      <c r="D34" s="9">
        <v>-17.56500000000004</v>
      </c>
      <c r="E34" s="9">
        <f t="shared" si="0"/>
        <v>0.5243283582089564</v>
      </c>
      <c r="F34" s="9">
        <v>29.018647290052986</v>
      </c>
      <c r="G34" s="9">
        <v>73.111352709947099</v>
      </c>
      <c r="H34" s="9">
        <v>1.7678566846217194</v>
      </c>
      <c r="I34" s="9">
        <v>100.36214331537836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</row>
    <row r="35" spans="2:62" x14ac:dyDescent="0.25">
      <c r="B35" s="9">
        <v>48.502499999999685</v>
      </c>
      <c r="C35" s="9">
        <v>32.93</v>
      </c>
      <c r="D35" s="9">
        <v>-15.572499999999685</v>
      </c>
      <c r="E35" s="9">
        <f t="shared" si="0"/>
        <v>0.47289705435771895</v>
      </c>
      <c r="F35" s="9">
        <v>26.456147290052609</v>
      </c>
      <c r="G35" s="9">
        <v>70.548852709946757</v>
      </c>
      <c r="H35" s="9">
        <v>-0.79464331537864297</v>
      </c>
      <c r="I35" s="9">
        <v>97.799643315378006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1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</row>
    <row r="36" spans="2:62" x14ac:dyDescent="0.25">
      <c r="B36" s="9">
        <v>55.642499999999941</v>
      </c>
      <c r="C36" s="9">
        <v>41.41</v>
      </c>
      <c r="D36" s="9">
        <v>-14.232499999999945</v>
      </c>
      <c r="E36" s="9">
        <f t="shared" si="0"/>
        <v>0.34369717459550703</v>
      </c>
      <c r="F36" s="9">
        <v>33.596147290052869</v>
      </c>
      <c r="G36" s="9">
        <v>77.688852709947014</v>
      </c>
      <c r="H36" s="9">
        <v>6.3453566846216134</v>
      </c>
      <c r="I36" s="9">
        <v>104.93964331537828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1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</row>
    <row r="37" spans="2:62" x14ac:dyDescent="0.25">
      <c r="B37" s="9">
        <v>46.580000000000155</v>
      </c>
      <c r="C37" s="9">
        <v>49.19</v>
      </c>
      <c r="D37" s="9">
        <v>2.6099999999998431</v>
      </c>
      <c r="E37" s="9">
        <f t="shared" si="0"/>
        <v>5.3059564952222874E-2</v>
      </c>
      <c r="F37" s="9">
        <v>24.533647290053111</v>
      </c>
      <c r="G37" s="9">
        <v>68.626352709947199</v>
      </c>
      <c r="H37" s="9">
        <v>-2.7171433153781592</v>
      </c>
      <c r="I37" s="9">
        <v>95.877143315378476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1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</row>
    <row r="38" spans="2:62" x14ac:dyDescent="0.25">
      <c r="B38" s="9">
        <v>51.699999999999775</v>
      </c>
      <c r="C38" s="9">
        <v>28.19</v>
      </c>
      <c r="D38" s="9">
        <v>-23.509999999999774</v>
      </c>
      <c r="E38" s="9">
        <f t="shared" si="0"/>
        <v>0.83398368215678509</v>
      </c>
      <c r="F38" s="9">
        <v>29.653647290052682</v>
      </c>
      <c r="G38" s="9">
        <v>73.746352709946876</v>
      </c>
      <c r="H38" s="9">
        <v>2.4028566846214332</v>
      </c>
      <c r="I38" s="9">
        <v>100.99714331537811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1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</row>
    <row r="39" spans="2:62" x14ac:dyDescent="0.25">
      <c r="B39" s="9">
        <v>43.560000000000073</v>
      </c>
      <c r="C39" s="9">
        <v>27.19</v>
      </c>
      <c r="D39" s="9">
        <v>-16.370000000000072</v>
      </c>
      <c r="E39" s="9">
        <f t="shared" si="0"/>
        <v>0.60205958072821153</v>
      </c>
      <c r="F39" s="9">
        <v>21.513647290053019</v>
      </c>
      <c r="G39" s="9">
        <v>65.606352709947132</v>
      </c>
      <c r="H39" s="9">
        <v>-5.7371433153782476</v>
      </c>
      <c r="I39" s="9">
        <v>92.857143315378394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1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</row>
    <row r="40" spans="2:62" x14ac:dyDescent="0.25">
      <c r="B40" s="9">
        <v>41.447499999999934</v>
      </c>
      <c r="C40" s="9">
        <v>27.74</v>
      </c>
      <c r="D40" s="9">
        <v>-13.707499999999936</v>
      </c>
      <c r="E40" s="9">
        <f t="shared" si="0"/>
        <v>0.49414203316510225</v>
      </c>
      <c r="F40" s="9">
        <v>19.401147290052869</v>
      </c>
      <c r="G40" s="9">
        <v>63.493852709946999</v>
      </c>
      <c r="H40" s="9">
        <v>-7.8496433153783869</v>
      </c>
      <c r="I40" s="9">
        <v>90.744643315378255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1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</row>
    <row r="41" spans="2:62" x14ac:dyDescent="0.25">
      <c r="B41" s="9">
        <v>42.495000000000104</v>
      </c>
      <c r="C41" s="9">
        <v>277.66000000000003</v>
      </c>
      <c r="D41" s="9">
        <v>235.16499999999991</v>
      </c>
      <c r="E41" s="9">
        <f t="shared" si="0"/>
        <v>0.84695310811784152</v>
      </c>
      <c r="F41" s="9">
        <v>20.44864729005306</v>
      </c>
      <c r="G41" s="9">
        <v>64.541352709947148</v>
      </c>
      <c r="H41" s="9">
        <v>-6.8021433153782098</v>
      </c>
      <c r="I41" s="9">
        <v>91.792143315378411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1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</row>
    <row r="42" spans="2:62" x14ac:dyDescent="0.25">
      <c r="B42" s="9">
        <v>38.942499999999683</v>
      </c>
      <c r="C42" s="9">
        <v>257.89999999999998</v>
      </c>
      <c r="D42" s="9">
        <v>218.95750000000029</v>
      </c>
      <c r="E42" s="9">
        <f t="shared" si="0"/>
        <v>0.84900155098875651</v>
      </c>
      <c r="F42" s="9">
        <v>16.896147290052589</v>
      </c>
      <c r="G42" s="9">
        <v>60.988852709946777</v>
      </c>
      <c r="H42" s="9">
        <v>-10.354643315378659</v>
      </c>
      <c r="I42" s="9">
        <v>88.239643315378032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1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</row>
    <row r="43" spans="2:62" x14ac:dyDescent="0.25">
      <c r="B43" s="9">
        <v>33.475000000000094</v>
      </c>
      <c r="C43" s="9">
        <v>23.1</v>
      </c>
      <c r="D43" s="9">
        <v>-10.375000000000092</v>
      </c>
      <c r="E43" s="9">
        <f t="shared" si="0"/>
        <v>0.4491341991342031</v>
      </c>
      <c r="F43" s="9">
        <v>11.42864729005305</v>
      </c>
      <c r="G43" s="9">
        <v>55.521352709947138</v>
      </c>
      <c r="H43" s="9">
        <v>-15.82214331537822</v>
      </c>
      <c r="I43" s="9">
        <v>82.772143315378401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1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</row>
    <row r="44" spans="2:62" x14ac:dyDescent="0.25">
      <c r="B44" s="9">
        <v>34.32499999999996</v>
      </c>
      <c r="C44" s="9">
        <v>22.8</v>
      </c>
      <c r="D44" s="9">
        <v>-11.524999999999959</v>
      </c>
      <c r="E44" s="9">
        <f t="shared" si="0"/>
        <v>0.50548245614034903</v>
      </c>
      <c r="F44" s="9">
        <v>12.278647290052906</v>
      </c>
      <c r="G44" s="9">
        <v>56.371352709947018</v>
      </c>
      <c r="H44" s="9">
        <v>-14.972143315378361</v>
      </c>
      <c r="I44" s="9">
        <v>83.622143315378281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1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</row>
    <row r="45" spans="2:62" x14ac:dyDescent="0.25">
      <c r="B45" s="9">
        <v>33.55749999999982</v>
      </c>
      <c r="C45" s="9">
        <v>31.29</v>
      </c>
      <c r="D45" s="9">
        <v>-2.2674999999998207</v>
      </c>
      <c r="E45" s="9">
        <f t="shared" si="0"/>
        <v>7.2467241930323445E-2</v>
      </c>
      <c r="F45" s="9">
        <v>11.511147290052737</v>
      </c>
      <c r="G45" s="9">
        <v>55.603852709946906</v>
      </c>
      <c r="H45" s="9">
        <v>-15.739643315378508</v>
      </c>
      <c r="I45" s="9">
        <v>82.854643315378155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1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</row>
    <row r="46" spans="2:62" x14ac:dyDescent="0.25">
      <c r="B46" s="9">
        <v>39.757500000000022</v>
      </c>
      <c r="C46" s="9">
        <v>24.89</v>
      </c>
      <c r="D46" s="9">
        <v>-14.867500000000021</v>
      </c>
      <c r="E46" s="9">
        <f t="shared" si="0"/>
        <v>0.59732824427481002</v>
      </c>
      <c r="F46" s="9">
        <v>17.711147290052946</v>
      </c>
      <c r="G46" s="9">
        <v>61.803852709947094</v>
      </c>
      <c r="H46" s="9">
        <v>-9.5396433153783065</v>
      </c>
      <c r="I46" s="9">
        <v>89.054643315378343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1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</row>
    <row r="47" spans="2:62" x14ac:dyDescent="0.25">
      <c r="B47" s="9">
        <v>41.992500000000035</v>
      </c>
      <c r="C47" s="9">
        <v>15.95</v>
      </c>
      <c r="D47" s="9">
        <v>-26.042500000000036</v>
      </c>
      <c r="E47" s="9">
        <f t="shared" si="0"/>
        <v>1.6327586206896576</v>
      </c>
      <c r="F47" s="9">
        <v>19.94614729005297</v>
      </c>
      <c r="G47" s="9">
        <v>64.038852709947093</v>
      </c>
      <c r="H47" s="9">
        <v>-7.3046433153782857</v>
      </c>
      <c r="I47" s="9">
        <v>91.289643315378356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1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</row>
    <row r="48" spans="2:62" x14ac:dyDescent="0.25">
      <c r="B48" s="9">
        <v>40.039999999999935</v>
      </c>
      <c r="C48" s="9">
        <v>84.05</v>
      </c>
      <c r="D48" s="9">
        <v>44.010000000000062</v>
      </c>
      <c r="E48" s="9">
        <f t="shared" si="0"/>
        <v>0.52361689470553319</v>
      </c>
      <c r="F48" s="9">
        <v>17.99364729005287</v>
      </c>
      <c r="G48" s="9">
        <v>62.086352709947001</v>
      </c>
      <c r="H48" s="9">
        <v>-9.2571433153783858</v>
      </c>
      <c r="I48" s="9">
        <v>89.337143315378256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1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</row>
    <row r="49" spans="2:62" x14ac:dyDescent="0.25">
      <c r="B49" s="9">
        <v>35.082500000000124</v>
      </c>
      <c r="C49" s="9">
        <v>26.14</v>
      </c>
      <c r="D49" s="9">
        <v>-8.9425000000001234</v>
      </c>
      <c r="E49" s="9">
        <f t="shared" si="0"/>
        <v>0.34210022953328706</v>
      </c>
      <c r="F49" s="9">
        <v>13.03614729005308</v>
      </c>
      <c r="G49" s="9">
        <v>57.128852709947168</v>
      </c>
      <c r="H49" s="9">
        <v>-14.21464331537819</v>
      </c>
      <c r="I49" s="9">
        <v>84.379643315378445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1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</row>
    <row r="50" spans="2:62" x14ac:dyDescent="0.25">
      <c r="B50" s="9">
        <v>36.517500000000069</v>
      </c>
      <c r="C50" s="9">
        <v>16.21</v>
      </c>
      <c r="D50" s="9">
        <v>-20.307500000000068</v>
      </c>
      <c r="E50" s="9">
        <f t="shared" si="0"/>
        <v>1.2527760641579313</v>
      </c>
      <c r="F50" s="9">
        <v>14.471147290053015</v>
      </c>
      <c r="G50" s="9">
        <v>58.563852709947128</v>
      </c>
      <c r="H50" s="9">
        <v>-12.779643315378252</v>
      </c>
      <c r="I50" s="9">
        <v>85.81464331537839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1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</row>
    <row r="51" spans="2:62" x14ac:dyDescent="0.25">
      <c r="B51" s="9">
        <v>35.925000000000111</v>
      </c>
      <c r="C51" s="9">
        <v>24.63</v>
      </c>
      <c r="D51" s="9">
        <v>-11.295000000000112</v>
      </c>
      <c r="E51" s="9">
        <f t="shared" si="0"/>
        <v>0.45858708891596073</v>
      </c>
      <c r="F51" s="9">
        <v>13.878647290053078</v>
      </c>
      <c r="G51" s="9">
        <v>57.971352709947141</v>
      </c>
      <c r="H51" s="9">
        <v>-13.372143315378203</v>
      </c>
      <c r="I51" s="9">
        <v>85.222143315378418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1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</row>
    <row r="52" spans="2:62" x14ac:dyDescent="0.25">
      <c r="B52" s="9">
        <v>35.187500000000185</v>
      </c>
      <c r="C52" s="9">
        <v>23.48</v>
      </c>
      <c r="D52" s="9">
        <v>-11.707500000000184</v>
      </c>
      <c r="E52" s="9">
        <f t="shared" si="0"/>
        <v>0.49861584327087666</v>
      </c>
      <c r="F52" s="9">
        <v>13.14114729005313</v>
      </c>
      <c r="G52" s="9">
        <v>57.233852709947243</v>
      </c>
      <c r="H52" s="9">
        <v>-14.109643315378136</v>
      </c>
      <c r="I52" s="9">
        <v>84.484643315378506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1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</row>
    <row r="53" spans="2:62" x14ac:dyDescent="0.25">
      <c r="B53" s="9">
        <v>47.24249999999995</v>
      </c>
      <c r="C53" s="9">
        <v>16.760000000000002</v>
      </c>
      <c r="D53" s="9">
        <v>-30.482499999999948</v>
      </c>
      <c r="E53" s="9">
        <f t="shared" si="0"/>
        <v>1.8187649164677773</v>
      </c>
      <c r="F53" s="9">
        <v>25.196147290052885</v>
      </c>
      <c r="G53" s="9">
        <v>69.288852709947008</v>
      </c>
      <c r="H53" s="9">
        <v>-2.054643315378371</v>
      </c>
      <c r="I53" s="9">
        <v>96.539643315378271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1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</row>
    <row r="54" spans="2:62" x14ac:dyDescent="0.25">
      <c r="B54" s="9">
        <v>64.707499999999982</v>
      </c>
      <c r="C54" s="9">
        <v>30.69</v>
      </c>
      <c r="D54" s="9">
        <v>-34.017499999999984</v>
      </c>
      <c r="E54" s="9">
        <f t="shared" si="0"/>
        <v>1.1084229390680997</v>
      </c>
      <c r="F54" s="9">
        <v>42.661147290052924</v>
      </c>
      <c r="G54" s="9">
        <v>86.75385270994704</v>
      </c>
      <c r="H54" s="9">
        <v>15.410356684621661</v>
      </c>
      <c r="I54" s="9">
        <v>114.0046433153783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1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</row>
    <row r="55" spans="2:62" x14ac:dyDescent="0.25">
      <c r="B55" s="9">
        <v>75.275000000000034</v>
      </c>
      <c r="C55" s="9">
        <v>30.89</v>
      </c>
      <c r="D55" s="9">
        <v>-44.385000000000034</v>
      </c>
      <c r="E55" s="9">
        <f t="shared" si="0"/>
        <v>1.4368727743606355</v>
      </c>
      <c r="F55" s="9">
        <v>53.22864729005299</v>
      </c>
      <c r="G55" s="9">
        <v>97.321352709947078</v>
      </c>
      <c r="H55" s="9">
        <v>25.97785668462172</v>
      </c>
      <c r="I55" s="9">
        <v>124.57214331537836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1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</row>
    <row r="56" spans="2:62" x14ac:dyDescent="0.25">
      <c r="B56" s="9">
        <v>65.720000000000027</v>
      </c>
      <c r="C56" s="9">
        <v>57.61</v>
      </c>
      <c r="D56" s="9">
        <v>-8.1100000000000279</v>
      </c>
      <c r="E56" s="9">
        <f t="shared" si="0"/>
        <v>0.14077417115084234</v>
      </c>
      <c r="F56" s="9">
        <v>43.673647290052969</v>
      </c>
      <c r="G56" s="9">
        <v>87.766352709947085</v>
      </c>
      <c r="H56" s="9">
        <v>16.422856684621706</v>
      </c>
      <c r="I56" s="9">
        <v>115.01714331537835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1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</row>
    <row r="57" spans="2:62" x14ac:dyDescent="0.25">
      <c r="B57" s="9">
        <v>74.069999999999965</v>
      </c>
      <c r="C57" s="9">
        <v>72.83</v>
      </c>
      <c r="D57" s="9">
        <v>-1.2399999999999665</v>
      </c>
      <c r="E57" s="9">
        <f t="shared" si="0"/>
        <v>1.7025950844431779E-2</v>
      </c>
      <c r="F57" s="9">
        <v>52.023647290052892</v>
      </c>
      <c r="G57" s="9">
        <v>96.116352709947037</v>
      </c>
      <c r="H57" s="9">
        <v>24.772856684621637</v>
      </c>
      <c r="I57" s="9">
        <v>123.36714331537829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1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</row>
    <row r="58" spans="2:62" x14ac:dyDescent="0.25">
      <c r="B58" s="9">
        <v>86.152500000000089</v>
      </c>
      <c r="C58" s="9">
        <v>89</v>
      </c>
      <c r="D58" s="9">
        <v>2.8474999999999113</v>
      </c>
      <c r="E58" s="9">
        <f t="shared" si="0"/>
        <v>3.1994382022470916E-2</v>
      </c>
      <c r="F58" s="9">
        <v>64.10614729005303</v>
      </c>
      <c r="G58" s="9">
        <v>108.19885270994715</v>
      </c>
      <c r="H58" s="9">
        <v>36.855356684621768</v>
      </c>
      <c r="I58" s="9">
        <v>135.44964331537841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1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</row>
    <row r="59" spans="2:62" x14ac:dyDescent="0.25">
      <c r="B59" s="9">
        <v>69.872500000000073</v>
      </c>
      <c r="C59" s="9">
        <v>139.41</v>
      </c>
      <c r="D59" s="9">
        <v>69.537499999999923</v>
      </c>
      <c r="E59" s="9">
        <f t="shared" si="0"/>
        <v>0.49879850799799103</v>
      </c>
      <c r="F59" s="9">
        <v>47.826147290053015</v>
      </c>
      <c r="G59" s="9">
        <v>91.918852709947132</v>
      </c>
      <c r="H59" s="9">
        <v>20.575356684621752</v>
      </c>
      <c r="I59" s="9">
        <v>119.16964331537839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1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</row>
    <row r="60" spans="2:62" x14ac:dyDescent="0.25">
      <c r="B60" s="9">
        <v>92.307500000000033</v>
      </c>
      <c r="C60" s="9">
        <v>53.78</v>
      </c>
      <c r="D60" s="9">
        <v>-38.527500000000032</v>
      </c>
      <c r="E60" s="9">
        <f t="shared" si="0"/>
        <v>0.71639085161770233</v>
      </c>
      <c r="F60" s="9">
        <v>70.261147290052975</v>
      </c>
      <c r="G60" s="9">
        <v>114.35385270994709</v>
      </c>
      <c r="H60" s="9">
        <v>43.010356684621712</v>
      </c>
      <c r="I60" s="9">
        <v>141.60464331537835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1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</row>
    <row r="61" spans="2:62" x14ac:dyDescent="0.25">
      <c r="B61" s="9">
        <v>102.25999999999999</v>
      </c>
      <c r="C61" s="9">
        <v>71.52</v>
      </c>
      <c r="D61" s="9">
        <v>-30.739999999999995</v>
      </c>
      <c r="E61" s="9">
        <f t="shared" si="0"/>
        <v>0.42980984340044737</v>
      </c>
      <c r="F61" s="9">
        <v>80.213647290052933</v>
      </c>
      <c r="G61" s="9">
        <v>124.30635270994705</v>
      </c>
      <c r="H61" s="9">
        <v>52.96285668462167</v>
      </c>
      <c r="I61" s="9">
        <v>151.55714331537831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1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</row>
    <row r="62" spans="2:62" x14ac:dyDescent="0.25">
      <c r="B62" s="9">
        <v>74.722499999999968</v>
      </c>
      <c r="C62" s="9">
        <v>30.48</v>
      </c>
      <c r="D62" s="9">
        <v>-44.242499999999964</v>
      </c>
      <c r="E62" s="9">
        <f t="shared" si="0"/>
        <v>1.4515255905511799</v>
      </c>
      <c r="F62" s="9">
        <v>52.67614729005291</v>
      </c>
      <c r="G62" s="9">
        <v>96.768852709947026</v>
      </c>
      <c r="H62" s="9">
        <v>25.425356684621647</v>
      </c>
      <c r="I62" s="9">
        <v>124.01964331537829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1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</row>
    <row r="63" spans="2:62" x14ac:dyDescent="0.25">
      <c r="B63" s="9">
        <v>73.842500000000001</v>
      </c>
      <c r="C63" s="9">
        <v>65.790000000000006</v>
      </c>
      <c r="D63" s="9">
        <v>-8.0524999999999949</v>
      </c>
      <c r="E63" s="9">
        <f t="shared" si="0"/>
        <v>0.12239702082383332</v>
      </c>
      <c r="F63" s="9">
        <v>51.796147290052943</v>
      </c>
      <c r="G63" s="9">
        <v>95.888852709947059</v>
      </c>
      <c r="H63" s="9">
        <v>24.54535668462168</v>
      </c>
      <c r="I63" s="9">
        <v>123.13964331537832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1</v>
      </c>
      <c r="BG63" s="9">
        <v>0</v>
      </c>
      <c r="BH63" s="9">
        <v>0</v>
      </c>
      <c r="BI63" s="9">
        <v>0</v>
      </c>
      <c r="BJ63" s="9">
        <v>0</v>
      </c>
    </row>
    <row r="64" spans="2:62" x14ac:dyDescent="0.25">
      <c r="B64" s="9">
        <v>83.81750000000001</v>
      </c>
      <c r="C64" s="9">
        <v>47.4</v>
      </c>
      <c r="D64" s="9">
        <v>-36.417500000000011</v>
      </c>
      <c r="E64" s="9">
        <f t="shared" si="0"/>
        <v>0.76830168776371333</v>
      </c>
      <c r="F64" s="9">
        <v>61.771147290052951</v>
      </c>
      <c r="G64" s="9">
        <v>105.86385270994707</v>
      </c>
      <c r="H64" s="9">
        <v>34.520356684621689</v>
      </c>
      <c r="I64" s="9">
        <v>133.11464331537832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1</v>
      </c>
      <c r="BH64" s="9">
        <v>0</v>
      </c>
      <c r="BI64" s="9">
        <v>0</v>
      </c>
      <c r="BJ64" s="9">
        <v>0</v>
      </c>
    </row>
    <row r="65" spans="2:62" x14ac:dyDescent="0.25">
      <c r="B65" s="9">
        <v>71.247500000000059</v>
      </c>
      <c r="C65" s="9">
        <v>40.51</v>
      </c>
      <c r="D65" s="9">
        <v>-30.737500000000061</v>
      </c>
      <c r="E65" s="9">
        <f t="shared" si="0"/>
        <v>0.75876326832880925</v>
      </c>
      <c r="F65" s="9">
        <v>49.201147290053015</v>
      </c>
      <c r="G65" s="9">
        <v>93.293852709947103</v>
      </c>
      <c r="H65" s="9">
        <v>21.950356684621745</v>
      </c>
      <c r="I65" s="9">
        <v>120.54464331537838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1</v>
      </c>
      <c r="BI65" s="9">
        <v>0</v>
      </c>
      <c r="BJ65" s="9">
        <v>0</v>
      </c>
    </row>
    <row r="66" spans="2:62" x14ac:dyDescent="0.25">
      <c r="B66" s="9">
        <v>81.140000000000015</v>
      </c>
      <c r="C66" s="9">
        <v>99.11</v>
      </c>
      <c r="D66" s="9">
        <v>17.969999999999985</v>
      </c>
      <c r="E66" s="9">
        <f t="shared" si="0"/>
        <v>0.18131369185753188</v>
      </c>
      <c r="F66" s="9">
        <v>59.093647290052957</v>
      </c>
      <c r="G66" s="9">
        <v>103.18635270994707</v>
      </c>
      <c r="H66" s="9">
        <v>31.842856684621694</v>
      </c>
      <c r="I66" s="9">
        <v>130.43714331537834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1</v>
      </c>
      <c r="BJ66" s="9">
        <v>0</v>
      </c>
    </row>
    <row r="67" spans="2:62" x14ac:dyDescent="0.25">
      <c r="B67" s="9">
        <v>80.785000000000053</v>
      </c>
      <c r="C67" s="9">
        <v>132.12</v>
      </c>
      <c r="D67" s="9">
        <v>51.334999999999951</v>
      </c>
      <c r="E67" s="9">
        <f t="shared" si="0"/>
        <v>0.38854828943384762</v>
      </c>
      <c r="F67" s="9">
        <v>58.738647290053009</v>
      </c>
      <c r="G67" s="9">
        <v>102.8313527099471</v>
      </c>
      <c r="H67" s="9">
        <v>31.48785668462174</v>
      </c>
      <c r="I67" s="9">
        <v>130.08214331537837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1</v>
      </c>
    </row>
    <row r="69" spans="2:62" x14ac:dyDescent="0.25">
      <c r="E69" s="19">
        <f>SUM(E16:E67)/52</f>
        <v>0.54851327874369316</v>
      </c>
    </row>
  </sheetData>
  <mergeCells count="71">
    <mergeCell ref="B3:J3"/>
    <mergeCell ref="M3:P3"/>
    <mergeCell ref="AS14:AS15"/>
    <mergeCell ref="AH14:AH15"/>
    <mergeCell ref="AI14:AI15"/>
    <mergeCell ref="AJ14:AJ15"/>
    <mergeCell ref="D5:F5"/>
    <mergeCell ref="G5:H5"/>
    <mergeCell ref="I5:J5"/>
    <mergeCell ref="AN14:AN15"/>
    <mergeCell ref="AO14:AO15"/>
    <mergeCell ref="AP14:AP15"/>
    <mergeCell ref="AQ14:AQ15"/>
    <mergeCell ref="AR14:AR15"/>
    <mergeCell ref="BF14:BF15"/>
    <mergeCell ref="BG14:BG15"/>
    <mergeCell ref="BH14:BH15"/>
    <mergeCell ref="BI14:BI15"/>
    <mergeCell ref="AX14:AX15"/>
    <mergeCell ref="AY14:AY15"/>
    <mergeCell ref="BJ14:BJ15"/>
    <mergeCell ref="B4:C4"/>
    <mergeCell ref="D4:F4"/>
    <mergeCell ref="G4:H4"/>
    <mergeCell ref="I4:J4"/>
    <mergeCell ref="B5:C5"/>
    <mergeCell ref="AZ14:AZ15"/>
    <mergeCell ref="BA14:BA15"/>
    <mergeCell ref="BB14:BB15"/>
    <mergeCell ref="BC14:BC15"/>
    <mergeCell ref="BD14:BD15"/>
    <mergeCell ref="BE14:BE15"/>
    <mergeCell ref="AT14:AT15"/>
    <mergeCell ref="AU14:AU15"/>
    <mergeCell ref="AV14:AV15"/>
    <mergeCell ref="AW14:AW15"/>
    <mergeCell ref="AK14:AK15"/>
    <mergeCell ref="AL14:AL15"/>
    <mergeCell ref="AM14:AM15"/>
    <mergeCell ref="AB14:AB15"/>
    <mergeCell ref="AC14:AC15"/>
    <mergeCell ref="AD14:AD15"/>
    <mergeCell ref="AE14:AE15"/>
    <mergeCell ref="AF14:AF15"/>
    <mergeCell ref="AG14:AG15"/>
    <mergeCell ref="AA14:AA15"/>
    <mergeCell ref="P14:P15"/>
    <mergeCell ref="Q14:Q15"/>
    <mergeCell ref="R14:R15"/>
    <mergeCell ref="S14:S15"/>
    <mergeCell ref="T14:T15"/>
    <mergeCell ref="U14:U15"/>
    <mergeCell ref="V14:V15"/>
    <mergeCell ref="W14:W15"/>
    <mergeCell ref="X14:X15"/>
    <mergeCell ref="Y14:Y15"/>
    <mergeCell ref="Z14:Z15"/>
    <mergeCell ref="O14:O15"/>
    <mergeCell ref="C10:G10"/>
    <mergeCell ref="C11:G11"/>
    <mergeCell ref="C12:G12"/>
    <mergeCell ref="B14:B15"/>
    <mergeCell ref="C14:C15"/>
    <mergeCell ref="D14:D15"/>
    <mergeCell ref="F14:G14"/>
    <mergeCell ref="H14:I14"/>
    <mergeCell ref="K14:K15"/>
    <mergeCell ref="L14:L15"/>
    <mergeCell ref="M14:M15"/>
    <mergeCell ref="N14:N15"/>
    <mergeCell ref="E14:E15"/>
  </mergeCells>
  <hyperlinks>
    <hyperlink ref="B4" location="'MLR_Output'!$B$10:$B$10" display="Inputs"/>
    <hyperlink ref="D4" location="'MLR_Output'!$B$47:$B$47" display="Predictors"/>
    <hyperlink ref="G4" location="'MLR_Output'!$B$108:$B$108" display="Regress. Model"/>
    <hyperlink ref="I4" location="'MLR_Output'!$B$166:$B$166" display="Train. Score - Summary"/>
    <hyperlink ref="B5" location="'MLR_Output'!$B$172:$B$172" display="Valid. Score - Summary"/>
    <hyperlink ref="D5" location="'MLR_TrainingScore'!$B$10:$B$10" display="Train. Score - Detailed Rep."/>
    <hyperlink ref="G5" location="'MLR_ValidationScore'!$B$10:$B$10" display="Valid. Score - Detailed Rep.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P23" sqref="P23"/>
    </sheetView>
  </sheetViews>
  <sheetFormatPr defaultRowHeight="15" x14ac:dyDescent="0.25"/>
  <sheetData>
    <row r="1" spans="2:2" x14ac:dyDescent="0.25">
      <c r="B1" t="s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63"/>
  <sheetViews>
    <sheetView topLeftCell="A17" workbookViewId="0">
      <selection activeCell="S16" sqref="S16"/>
    </sheetView>
  </sheetViews>
  <sheetFormatPr defaultRowHeight="15" x14ac:dyDescent="0.25"/>
  <cols>
    <col min="1" max="1" width="10.42578125" style="1" bestFit="1" customWidth="1"/>
    <col min="2" max="2" width="13.42578125" style="1" bestFit="1" customWidth="1"/>
    <col min="3" max="3" width="3" style="1" bestFit="1" customWidth="1"/>
    <col min="4" max="12" width="3.85546875" style="3" bestFit="1" customWidth="1"/>
    <col min="13" max="56" width="4.85546875" style="3" bestFit="1" customWidth="1"/>
    <col min="57" max="16384" width="9.140625" style="1"/>
  </cols>
  <sheetData>
    <row r="1" spans="1:56" x14ac:dyDescent="0.25">
      <c r="A1" s="3" t="s">
        <v>0</v>
      </c>
      <c r="B1" s="3" t="s">
        <v>1</v>
      </c>
      <c r="C1" s="3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  <c r="AR1" s="4" t="s">
        <v>44</v>
      </c>
      <c r="AS1" s="4" t="s">
        <v>45</v>
      </c>
      <c r="AT1" s="4" t="s">
        <v>46</v>
      </c>
      <c r="AU1" s="4" t="s">
        <v>47</v>
      </c>
      <c r="AV1" s="4" t="s">
        <v>48</v>
      </c>
      <c r="AW1" s="4" t="s">
        <v>49</v>
      </c>
      <c r="AX1" s="4" t="s">
        <v>50</v>
      </c>
      <c r="AY1" s="4" t="s">
        <v>51</v>
      </c>
      <c r="AZ1" s="4" t="s">
        <v>52</v>
      </c>
      <c r="BA1" s="4" t="s">
        <v>53</v>
      </c>
      <c r="BB1" s="4" t="s">
        <v>54</v>
      </c>
      <c r="BC1" s="4" t="s">
        <v>55</v>
      </c>
      <c r="BD1" s="4" t="s">
        <v>56</v>
      </c>
    </row>
    <row r="2" spans="1:56" x14ac:dyDescent="0.25">
      <c r="A2" s="6">
        <v>40909</v>
      </c>
      <c r="B2" s="3">
        <v>81.38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</row>
    <row r="3" spans="1:56" x14ac:dyDescent="0.25">
      <c r="A3" s="6">
        <v>40916</v>
      </c>
      <c r="B3" s="3">
        <v>58.2</v>
      </c>
      <c r="C3" s="3">
        <v>2</v>
      </c>
      <c r="D3" s="3">
        <v>0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</row>
    <row r="4" spans="1:56" x14ac:dyDescent="0.25">
      <c r="A4" s="6">
        <v>40923</v>
      </c>
      <c r="B4" s="3">
        <v>64.92</v>
      </c>
      <c r="C4" s="3">
        <v>3</v>
      </c>
      <c r="D4" s="3">
        <v>0</v>
      </c>
      <c r="E4" s="3">
        <v>0</v>
      </c>
      <c r="F4" s="3">
        <v>1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</row>
    <row r="5" spans="1:56" x14ac:dyDescent="0.25">
      <c r="A5" s="6">
        <v>40930</v>
      </c>
      <c r="B5" s="3">
        <v>68.45</v>
      </c>
      <c r="C5" s="3">
        <v>4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</row>
    <row r="6" spans="1:56" x14ac:dyDescent="0.25">
      <c r="A6" s="6">
        <v>40937</v>
      </c>
      <c r="B6" s="3">
        <v>76.38</v>
      </c>
      <c r="C6" s="3">
        <v>5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</row>
    <row r="7" spans="1:56" x14ac:dyDescent="0.25">
      <c r="A7" s="6">
        <v>40944</v>
      </c>
      <c r="B7" s="3">
        <v>89.36</v>
      </c>
      <c r="C7" s="3">
        <v>6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</row>
    <row r="8" spans="1:56" x14ac:dyDescent="0.25">
      <c r="A8" s="6">
        <v>40951</v>
      </c>
      <c r="B8" s="3">
        <v>79.13</v>
      </c>
      <c r="C8" s="3">
        <v>7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</row>
    <row r="9" spans="1:56" x14ac:dyDescent="0.25">
      <c r="A9" s="6">
        <v>40958</v>
      </c>
      <c r="B9" s="3">
        <v>97.3</v>
      </c>
      <c r="C9" s="3">
        <v>8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</row>
    <row r="10" spans="1:56" x14ac:dyDescent="0.25">
      <c r="A10" s="6">
        <v>40965</v>
      </c>
      <c r="B10" s="3">
        <v>88.31</v>
      </c>
      <c r="C10" s="3">
        <v>9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1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</row>
    <row r="11" spans="1:56" x14ac:dyDescent="0.25">
      <c r="A11" s="6">
        <v>40972</v>
      </c>
      <c r="B11" s="3">
        <v>65.900000000000006</v>
      </c>
      <c r="C11" s="3">
        <v>10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</row>
    <row r="12" spans="1:56" x14ac:dyDescent="0.25">
      <c r="A12" s="6">
        <v>40979</v>
      </c>
      <c r="B12" s="3">
        <v>86</v>
      </c>
      <c r="C12" s="3">
        <v>11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</row>
    <row r="13" spans="1:56" x14ac:dyDescent="0.25">
      <c r="A13" s="6">
        <v>40986</v>
      </c>
      <c r="B13" s="3">
        <v>192.61</v>
      </c>
      <c r="C13" s="3">
        <v>12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</row>
    <row r="14" spans="1:56" x14ac:dyDescent="0.25">
      <c r="A14" s="6">
        <v>40993</v>
      </c>
      <c r="B14" s="3">
        <v>91.4</v>
      </c>
      <c r="C14" s="3">
        <v>13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1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</row>
    <row r="15" spans="1:56" x14ac:dyDescent="0.25">
      <c r="A15" s="6">
        <v>41000</v>
      </c>
      <c r="B15" s="3">
        <v>54.17</v>
      </c>
      <c r="C15" s="3">
        <v>14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</row>
    <row r="16" spans="1:56" x14ac:dyDescent="0.25">
      <c r="A16" s="6">
        <v>41007</v>
      </c>
      <c r="B16" s="3">
        <v>54.64</v>
      </c>
      <c r="C16" s="3">
        <v>15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</row>
    <row r="17" spans="1:56" x14ac:dyDescent="0.25">
      <c r="A17" s="6">
        <v>41014</v>
      </c>
      <c r="B17" s="3">
        <v>56.52</v>
      </c>
      <c r="C17" s="3">
        <v>16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</row>
    <row r="18" spans="1:56" x14ac:dyDescent="0.25">
      <c r="A18" s="6">
        <v>41021</v>
      </c>
      <c r="B18" s="3">
        <v>41.48</v>
      </c>
      <c r="C18" s="3">
        <v>17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</row>
    <row r="19" spans="1:56" x14ac:dyDescent="0.25">
      <c r="A19" s="6">
        <v>41028</v>
      </c>
      <c r="B19" s="3">
        <v>45.28</v>
      </c>
      <c r="C19" s="3">
        <v>18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</row>
    <row r="20" spans="1:56" x14ac:dyDescent="0.25">
      <c r="A20" s="6">
        <v>41035</v>
      </c>
      <c r="B20" s="3">
        <v>41.98</v>
      </c>
      <c r="C20" s="3">
        <v>19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1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</row>
    <row r="21" spans="1:56" x14ac:dyDescent="0.25">
      <c r="A21" s="6">
        <v>41042</v>
      </c>
      <c r="B21" s="3">
        <v>46.78</v>
      </c>
      <c r="C21" s="3">
        <v>20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1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</row>
    <row r="22" spans="1:56" x14ac:dyDescent="0.25">
      <c r="A22" s="6">
        <v>41049</v>
      </c>
      <c r="B22" s="3">
        <v>54.47</v>
      </c>
      <c r="C22" s="3">
        <v>21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1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</row>
    <row r="23" spans="1:56" x14ac:dyDescent="0.25">
      <c r="A23" s="6">
        <v>41056</v>
      </c>
      <c r="B23" s="3">
        <v>40.74</v>
      </c>
      <c r="C23" s="3">
        <v>22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1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</row>
    <row r="24" spans="1:56" x14ac:dyDescent="0.25">
      <c r="A24" s="6">
        <v>41063</v>
      </c>
      <c r="B24" s="3">
        <v>46.44</v>
      </c>
      <c r="C24" s="3">
        <v>23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</row>
    <row r="25" spans="1:56" x14ac:dyDescent="0.25">
      <c r="A25" s="6">
        <v>41070</v>
      </c>
      <c r="B25" s="3">
        <v>43.21</v>
      </c>
      <c r="C25" s="3">
        <v>24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</row>
    <row r="26" spans="1:56" x14ac:dyDescent="0.25">
      <c r="A26" s="6">
        <v>41077</v>
      </c>
      <c r="B26" s="3">
        <v>41.12</v>
      </c>
      <c r="C26" s="3">
        <v>25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1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</row>
    <row r="27" spans="1:56" x14ac:dyDescent="0.25">
      <c r="A27" s="6">
        <v>41084</v>
      </c>
      <c r="B27" s="3">
        <v>36.909999999999997</v>
      </c>
      <c r="C27" s="3">
        <v>26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1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</row>
    <row r="28" spans="1:56" x14ac:dyDescent="0.25">
      <c r="A28" s="6">
        <v>41091</v>
      </c>
      <c r="B28" s="3">
        <v>34.76</v>
      </c>
      <c r="C28" s="3">
        <v>27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1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</row>
    <row r="29" spans="1:56" x14ac:dyDescent="0.25">
      <c r="A29" s="6">
        <v>41098</v>
      </c>
      <c r="B29" s="3">
        <v>33.229999999999997</v>
      </c>
      <c r="C29" s="3">
        <v>28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1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</row>
    <row r="30" spans="1:56" x14ac:dyDescent="0.25">
      <c r="A30" s="6">
        <v>41105</v>
      </c>
      <c r="B30" s="3">
        <v>30.73</v>
      </c>
      <c r="C30" s="3">
        <v>29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1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</row>
    <row r="31" spans="1:56" x14ac:dyDescent="0.25">
      <c r="A31" s="6">
        <v>41112</v>
      </c>
      <c r="B31" s="3">
        <v>26.19</v>
      </c>
      <c r="C31" s="3">
        <v>30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1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</row>
    <row r="32" spans="1:56" x14ac:dyDescent="0.25">
      <c r="A32" s="6">
        <v>41119</v>
      </c>
      <c r="B32" s="3">
        <v>28.75</v>
      </c>
      <c r="C32" s="3">
        <v>31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1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</row>
    <row r="33" spans="1:56" x14ac:dyDescent="0.25">
      <c r="A33" s="6">
        <v>41126</v>
      </c>
      <c r="B33" s="3">
        <v>27.81</v>
      </c>
      <c r="C33" s="3">
        <v>32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1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</row>
    <row r="34" spans="1:56" x14ac:dyDescent="0.25">
      <c r="A34" s="6">
        <v>41133</v>
      </c>
      <c r="B34" s="3">
        <v>26.71</v>
      </c>
      <c r="C34" s="3">
        <v>33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</row>
    <row r="35" spans="1:56" x14ac:dyDescent="0.25">
      <c r="A35" s="6">
        <v>41140</v>
      </c>
      <c r="B35" s="3">
        <v>23.77</v>
      </c>
      <c r="C35" s="3">
        <v>34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</row>
    <row r="36" spans="1:56" x14ac:dyDescent="0.25">
      <c r="A36" s="6">
        <v>41147</v>
      </c>
      <c r="B36" s="3">
        <v>31.46</v>
      </c>
      <c r="C36" s="3">
        <v>35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1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</row>
    <row r="37" spans="1:56" x14ac:dyDescent="0.25">
      <c r="A37" s="6">
        <v>41154</v>
      </c>
      <c r="B37" s="3">
        <v>19.829999999999998</v>
      </c>
      <c r="C37" s="3">
        <v>36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1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</row>
    <row r="38" spans="1:56" x14ac:dyDescent="0.25">
      <c r="A38" s="6">
        <v>41161</v>
      </c>
      <c r="B38" s="3">
        <v>24.24</v>
      </c>
      <c r="C38" s="3">
        <v>37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1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</row>
    <row r="39" spans="1:56" x14ac:dyDescent="0.25">
      <c r="A39" s="6">
        <v>41168</v>
      </c>
      <c r="B39" s="3">
        <v>42.13</v>
      </c>
      <c r="C39" s="3">
        <v>38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1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</row>
    <row r="40" spans="1:56" x14ac:dyDescent="0.25">
      <c r="A40" s="6">
        <v>41175</v>
      </c>
      <c r="B40" s="3">
        <v>48.42</v>
      </c>
      <c r="C40" s="3">
        <v>39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1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</row>
    <row r="41" spans="1:56" x14ac:dyDescent="0.25">
      <c r="A41" s="6">
        <v>41182</v>
      </c>
      <c r="B41" s="3">
        <v>67.8</v>
      </c>
      <c r="C41" s="3">
        <v>40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1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</row>
    <row r="42" spans="1:56" x14ac:dyDescent="0.25">
      <c r="A42" s="6">
        <v>41189</v>
      </c>
      <c r="B42" s="3">
        <v>52.93</v>
      </c>
      <c r="C42" s="3">
        <v>41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1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</row>
    <row r="43" spans="1:56" x14ac:dyDescent="0.25">
      <c r="A43" s="6">
        <v>41196</v>
      </c>
      <c r="B43" s="3">
        <v>52.65</v>
      </c>
      <c r="C43" s="3">
        <v>42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1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</row>
    <row r="44" spans="1:56" x14ac:dyDescent="0.25">
      <c r="A44" s="6">
        <v>41203</v>
      </c>
      <c r="B44" s="3">
        <v>56.17</v>
      </c>
      <c r="C44" s="3">
        <v>43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1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</row>
    <row r="45" spans="1:56" x14ac:dyDescent="0.25">
      <c r="A45" s="6">
        <v>41210</v>
      </c>
      <c r="B45" s="3">
        <v>52.83</v>
      </c>
      <c r="C45" s="3">
        <v>44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1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</row>
    <row r="46" spans="1:56" x14ac:dyDescent="0.25">
      <c r="A46" s="6">
        <v>41217</v>
      </c>
      <c r="B46" s="3">
        <v>86.06</v>
      </c>
      <c r="C46" s="3">
        <v>45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1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</row>
    <row r="47" spans="1:56" x14ac:dyDescent="0.25">
      <c r="A47" s="6">
        <v>41224</v>
      </c>
      <c r="B47" s="3">
        <v>181.94</v>
      </c>
      <c r="C47" s="3">
        <v>46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1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</row>
    <row r="48" spans="1:56" x14ac:dyDescent="0.25">
      <c r="A48" s="6">
        <v>41231</v>
      </c>
      <c r="B48" s="3">
        <v>79.67</v>
      </c>
      <c r="C48" s="3">
        <v>47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1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</row>
    <row r="49" spans="1:56" x14ac:dyDescent="0.25">
      <c r="A49" s="6">
        <v>41238</v>
      </c>
      <c r="B49" s="3">
        <v>91.81</v>
      </c>
      <c r="C49" s="3">
        <v>48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1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</row>
    <row r="50" spans="1:56" x14ac:dyDescent="0.25">
      <c r="A50" s="6">
        <v>41245</v>
      </c>
      <c r="B50" s="3">
        <v>89.93</v>
      </c>
      <c r="C50" s="3">
        <v>49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1</v>
      </c>
      <c r="BA50" s="3">
        <v>0</v>
      </c>
      <c r="BB50" s="3">
        <v>0</v>
      </c>
      <c r="BC50" s="3">
        <v>0</v>
      </c>
      <c r="BD50" s="3">
        <v>0</v>
      </c>
    </row>
    <row r="51" spans="1:56" x14ac:dyDescent="0.25">
      <c r="A51" s="6">
        <v>41252</v>
      </c>
      <c r="B51" s="3">
        <v>75.099999999999994</v>
      </c>
      <c r="C51" s="3">
        <v>50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1</v>
      </c>
      <c r="BB51" s="3">
        <v>0</v>
      </c>
      <c r="BC51" s="3">
        <v>0</v>
      </c>
      <c r="BD51" s="3">
        <v>0</v>
      </c>
    </row>
    <row r="52" spans="1:56" x14ac:dyDescent="0.25">
      <c r="A52" s="6">
        <v>41259</v>
      </c>
      <c r="B52" s="3">
        <v>85.1</v>
      </c>
      <c r="C52" s="3">
        <v>51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1</v>
      </c>
      <c r="BC52" s="3">
        <v>0</v>
      </c>
      <c r="BD52" s="3">
        <v>0</v>
      </c>
    </row>
    <row r="53" spans="1:56" x14ac:dyDescent="0.25">
      <c r="A53" s="6">
        <v>41266</v>
      </c>
      <c r="B53" s="3">
        <v>107.51</v>
      </c>
      <c r="C53" s="3">
        <v>52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1</v>
      </c>
      <c r="BD53" s="3">
        <v>0</v>
      </c>
    </row>
    <row r="54" spans="1:56" x14ac:dyDescent="0.25">
      <c r="A54" s="6">
        <v>41273</v>
      </c>
      <c r="B54" s="3">
        <v>135.24</v>
      </c>
      <c r="C54" s="3">
        <v>53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1</v>
      </c>
    </row>
    <row r="55" spans="1:56" x14ac:dyDescent="0.25">
      <c r="A55" s="6">
        <v>41280</v>
      </c>
      <c r="B55" s="3">
        <v>102.11</v>
      </c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</row>
    <row r="56" spans="1:56" x14ac:dyDescent="0.25">
      <c r="A56" s="6">
        <v>41287</v>
      </c>
      <c r="B56" s="3">
        <v>91.87</v>
      </c>
      <c r="C56" s="3">
        <v>2</v>
      </c>
      <c r="D56" s="3">
        <v>0</v>
      </c>
      <c r="E56" s="3">
        <v>1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</row>
    <row r="57" spans="1:56" x14ac:dyDescent="0.25">
      <c r="A57" s="6">
        <v>41294</v>
      </c>
      <c r="B57" s="3">
        <v>88.65</v>
      </c>
      <c r="C57" s="3">
        <v>3</v>
      </c>
      <c r="D57" s="3">
        <v>0</v>
      </c>
      <c r="E57" s="3">
        <v>0</v>
      </c>
      <c r="F57" s="3">
        <v>1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</row>
    <row r="58" spans="1:56" x14ac:dyDescent="0.25">
      <c r="A58" s="6">
        <v>41301</v>
      </c>
      <c r="B58" s="3">
        <v>88.84</v>
      </c>
      <c r="C58" s="3">
        <v>4</v>
      </c>
      <c r="D58" s="3">
        <v>0</v>
      </c>
      <c r="E58" s="3">
        <v>0</v>
      </c>
      <c r="F58" s="3">
        <v>0</v>
      </c>
      <c r="G58" s="3">
        <v>1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</row>
    <row r="59" spans="1:56" x14ac:dyDescent="0.25">
      <c r="A59" s="6">
        <v>41308</v>
      </c>
      <c r="B59" s="3">
        <v>67.22</v>
      </c>
      <c r="C59" s="3">
        <v>5</v>
      </c>
      <c r="D59" s="3">
        <v>0</v>
      </c>
      <c r="E59" s="3">
        <v>0</v>
      </c>
      <c r="F59" s="3">
        <v>0</v>
      </c>
      <c r="G59" s="3">
        <v>0</v>
      </c>
      <c r="H59" s="3">
        <v>1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</row>
    <row r="60" spans="1:56" x14ac:dyDescent="0.25">
      <c r="A60" s="6">
        <v>41315</v>
      </c>
      <c r="B60" s="3">
        <v>83.95</v>
      </c>
      <c r="C60" s="3">
        <v>6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1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</row>
    <row r="61" spans="1:56" x14ac:dyDescent="0.25">
      <c r="A61" s="6">
        <v>41322</v>
      </c>
      <c r="B61" s="3">
        <v>70.67</v>
      </c>
      <c r="C61" s="3">
        <v>7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</row>
    <row r="62" spans="1:56" x14ac:dyDescent="0.25">
      <c r="A62" s="6">
        <v>41329</v>
      </c>
      <c r="B62" s="3">
        <v>65.78</v>
      </c>
      <c r="C62" s="3">
        <v>8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1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</row>
    <row r="63" spans="1:56" x14ac:dyDescent="0.25">
      <c r="A63" s="6">
        <v>41336</v>
      </c>
      <c r="B63" s="3">
        <v>83.22</v>
      </c>
      <c r="C63" s="3">
        <v>9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1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</row>
    <row r="64" spans="1:56" x14ac:dyDescent="0.25">
      <c r="A64" s="6">
        <v>41343</v>
      </c>
      <c r="B64" s="3">
        <v>59.23</v>
      </c>
      <c r="C64" s="3">
        <v>10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</row>
    <row r="65" spans="1:56" x14ac:dyDescent="0.25">
      <c r="A65" s="6">
        <v>41350</v>
      </c>
      <c r="B65" s="3">
        <v>50.05</v>
      </c>
      <c r="C65" s="3">
        <v>11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1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</row>
    <row r="66" spans="1:56" x14ac:dyDescent="0.25">
      <c r="A66" s="6">
        <v>41357</v>
      </c>
      <c r="B66" s="3">
        <v>45.7</v>
      </c>
      <c r="C66" s="3">
        <v>12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1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</row>
    <row r="67" spans="1:56" x14ac:dyDescent="0.25">
      <c r="A67" s="6">
        <v>41364</v>
      </c>
      <c r="B67" s="3">
        <v>40.57</v>
      </c>
      <c r="C67" s="3">
        <v>13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1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</row>
    <row r="68" spans="1:56" x14ac:dyDescent="0.25">
      <c r="A68" s="6">
        <v>41371</v>
      </c>
      <c r="B68" s="3">
        <v>83.85</v>
      </c>
      <c r="C68" s="3">
        <v>14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1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</row>
    <row r="69" spans="1:56" x14ac:dyDescent="0.25">
      <c r="A69" s="6">
        <v>41378</v>
      </c>
      <c r="B69" s="3">
        <v>36.450000000000003</v>
      </c>
      <c r="C69" s="3">
        <v>15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1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</row>
    <row r="70" spans="1:56" x14ac:dyDescent="0.25">
      <c r="A70" s="6">
        <v>41385</v>
      </c>
      <c r="B70" s="3">
        <v>45.92</v>
      </c>
      <c r="C70" s="3">
        <v>16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1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</row>
    <row r="71" spans="1:56" x14ac:dyDescent="0.25">
      <c r="A71" s="6">
        <v>41392</v>
      </c>
      <c r="B71" s="3">
        <v>39.74</v>
      </c>
      <c r="C71" s="3">
        <v>17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1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</row>
    <row r="72" spans="1:56" x14ac:dyDescent="0.25">
      <c r="A72" s="6">
        <v>41399</v>
      </c>
      <c r="B72" s="3">
        <v>47.36</v>
      </c>
      <c r="C72" s="3">
        <v>18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</row>
    <row r="73" spans="1:56" x14ac:dyDescent="0.25">
      <c r="A73" s="6">
        <v>41406</v>
      </c>
      <c r="B73" s="3">
        <v>59.53</v>
      </c>
      <c r="C73" s="3">
        <v>19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1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</row>
    <row r="74" spans="1:56" x14ac:dyDescent="0.25">
      <c r="A74" s="6">
        <v>41413</v>
      </c>
      <c r="B74" s="3">
        <v>36.090000000000003</v>
      </c>
      <c r="C74" s="3">
        <v>20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1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</row>
    <row r="75" spans="1:56" x14ac:dyDescent="0.25">
      <c r="A75" s="6">
        <v>41420</v>
      </c>
      <c r="B75" s="3">
        <v>52.43</v>
      </c>
      <c r="C75" s="3">
        <v>21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1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</row>
    <row r="76" spans="1:56" x14ac:dyDescent="0.25">
      <c r="A76" s="6">
        <v>41427</v>
      </c>
      <c r="B76" s="3">
        <v>27.77</v>
      </c>
      <c r="C76" s="3">
        <v>22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1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</row>
    <row r="77" spans="1:56" x14ac:dyDescent="0.25">
      <c r="A77" s="6">
        <v>41434</v>
      </c>
      <c r="B77" s="3">
        <v>58.99</v>
      </c>
      <c r="C77" s="3">
        <v>23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1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</row>
    <row r="78" spans="1:56" x14ac:dyDescent="0.25">
      <c r="A78" s="6">
        <v>41441</v>
      </c>
      <c r="B78" s="3">
        <v>27.67</v>
      </c>
      <c r="C78" s="3">
        <v>24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</row>
    <row r="79" spans="1:56" x14ac:dyDescent="0.25">
      <c r="A79" s="6">
        <v>41448</v>
      </c>
      <c r="B79" s="3">
        <v>22.84</v>
      </c>
      <c r="C79" s="3">
        <v>25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1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</row>
    <row r="80" spans="1:56" x14ac:dyDescent="0.25">
      <c r="A80" s="6">
        <v>41455</v>
      </c>
      <c r="B80" s="3">
        <v>29.85</v>
      </c>
      <c r="C80" s="3">
        <v>26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1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</row>
    <row r="81" spans="1:56" x14ac:dyDescent="0.25">
      <c r="A81" s="6">
        <v>41462</v>
      </c>
      <c r="B81" s="3">
        <v>35.53</v>
      </c>
      <c r="C81" s="3">
        <v>27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1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</row>
    <row r="82" spans="1:56" x14ac:dyDescent="0.25">
      <c r="A82" s="6">
        <v>41469</v>
      </c>
      <c r="B82" s="3">
        <v>35.61</v>
      </c>
      <c r="C82" s="3">
        <v>28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1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</row>
    <row r="83" spans="1:56" x14ac:dyDescent="0.25">
      <c r="A83" s="6">
        <v>41476</v>
      </c>
      <c r="B83" s="3">
        <v>30.6</v>
      </c>
      <c r="C83" s="3">
        <v>29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1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</row>
    <row r="84" spans="1:56" x14ac:dyDescent="0.25">
      <c r="A84" s="6">
        <v>41483</v>
      </c>
      <c r="B84" s="3">
        <v>32.04</v>
      </c>
      <c r="C84" s="3">
        <v>30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1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</row>
    <row r="85" spans="1:56" x14ac:dyDescent="0.25">
      <c r="A85" s="6">
        <v>41490</v>
      </c>
      <c r="B85" s="3">
        <v>33.380000000000003</v>
      </c>
      <c r="C85" s="3">
        <v>31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1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</row>
    <row r="86" spans="1:56" x14ac:dyDescent="0.25">
      <c r="A86" s="6">
        <v>41497</v>
      </c>
      <c r="B86" s="3">
        <v>37.479999999999997</v>
      </c>
      <c r="C86" s="3">
        <v>32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1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</row>
    <row r="87" spans="1:56" x14ac:dyDescent="0.25">
      <c r="A87" s="6">
        <v>41504</v>
      </c>
      <c r="B87" s="3">
        <v>43.34</v>
      </c>
      <c r="C87" s="3">
        <v>33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1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</row>
    <row r="88" spans="1:56" x14ac:dyDescent="0.25">
      <c r="A88" s="6">
        <v>41511</v>
      </c>
      <c r="B88" s="3">
        <v>35.869999999999997</v>
      </c>
      <c r="C88" s="3">
        <v>34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1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</row>
    <row r="89" spans="1:56" x14ac:dyDescent="0.25">
      <c r="A89" s="6">
        <v>41518</v>
      </c>
      <c r="B89" s="3">
        <v>29.49</v>
      </c>
      <c r="C89" s="3">
        <v>35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1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</row>
    <row r="90" spans="1:56" x14ac:dyDescent="0.25">
      <c r="A90" s="6">
        <v>41525</v>
      </c>
      <c r="B90" s="3">
        <v>33.93</v>
      </c>
      <c r="C90" s="3">
        <v>36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1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</row>
    <row r="91" spans="1:56" x14ac:dyDescent="0.25">
      <c r="A91" s="6">
        <v>41532</v>
      </c>
      <c r="B91" s="3">
        <v>25.55</v>
      </c>
      <c r="C91" s="3">
        <v>37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1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</row>
    <row r="92" spans="1:56" x14ac:dyDescent="0.25">
      <c r="A92" s="6">
        <v>41539</v>
      </c>
      <c r="B92" s="3">
        <v>19.739999999999998</v>
      </c>
      <c r="C92" s="3">
        <v>38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1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</row>
    <row r="93" spans="1:56" x14ac:dyDescent="0.25">
      <c r="A93" s="6">
        <v>41546</v>
      </c>
      <c r="B93" s="3">
        <v>32.08</v>
      </c>
      <c r="C93" s="3">
        <v>39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1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</row>
    <row r="94" spans="1:56" x14ac:dyDescent="0.25">
      <c r="A94" s="6">
        <v>41553</v>
      </c>
      <c r="B94" s="3">
        <v>36.19</v>
      </c>
      <c r="C94" s="3">
        <v>40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1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</row>
    <row r="95" spans="1:56" x14ac:dyDescent="0.25">
      <c r="A95" s="6">
        <v>41560</v>
      </c>
      <c r="B95" s="3">
        <v>46.27</v>
      </c>
      <c r="C95" s="3">
        <v>41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1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</row>
    <row r="96" spans="1:56" x14ac:dyDescent="0.25">
      <c r="A96" s="6">
        <v>41567</v>
      </c>
      <c r="B96" s="3">
        <v>44.73</v>
      </c>
      <c r="C96" s="3">
        <v>42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1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</row>
    <row r="97" spans="1:56" x14ac:dyDescent="0.25">
      <c r="A97" s="6">
        <v>41574</v>
      </c>
      <c r="B97" s="3">
        <v>53.48</v>
      </c>
      <c r="C97" s="3">
        <v>43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1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</row>
    <row r="98" spans="1:56" x14ac:dyDescent="0.25">
      <c r="A98" s="6">
        <v>41581</v>
      </c>
      <c r="B98" s="3">
        <v>65.099999999999994</v>
      </c>
      <c r="C98" s="3">
        <v>44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1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</row>
    <row r="99" spans="1:56" x14ac:dyDescent="0.25">
      <c r="A99" s="6">
        <v>41588</v>
      </c>
      <c r="B99" s="3">
        <v>55.86</v>
      </c>
      <c r="C99" s="3">
        <v>45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1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</row>
    <row r="100" spans="1:56" x14ac:dyDescent="0.25">
      <c r="A100" s="6">
        <v>41595</v>
      </c>
      <c r="B100" s="3">
        <v>52.48</v>
      </c>
      <c r="C100" s="3">
        <v>46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1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</row>
    <row r="101" spans="1:56" x14ac:dyDescent="0.25">
      <c r="A101" s="6">
        <v>41602</v>
      </c>
      <c r="B101" s="3">
        <v>51.35</v>
      </c>
      <c r="C101" s="3">
        <v>47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1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</row>
    <row r="102" spans="1:56" x14ac:dyDescent="0.25">
      <c r="A102" s="6">
        <v>41609</v>
      </c>
      <c r="B102" s="3">
        <v>43.48</v>
      </c>
      <c r="C102" s="3">
        <v>48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1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</row>
    <row r="103" spans="1:56" x14ac:dyDescent="0.25">
      <c r="A103" s="6">
        <v>41616</v>
      </c>
      <c r="B103" s="3">
        <v>57.97</v>
      </c>
      <c r="C103" s="3">
        <v>49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1</v>
      </c>
      <c r="BA103" s="3">
        <v>0</v>
      </c>
      <c r="BB103" s="3">
        <v>0</v>
      </c>
      <c r="BC103" s="3">
        <v>0</v>
      </c>
      <c r="BD103" s="3">
        <v>0</v>
      </c>
    </row>
    <row r="104" spans="1:56" x14ac:dyDescent="0.25">
      <c r="A104" s="6">
        <v>41623</v>
      </c>
      <c r="B104" s="3">
        <v>63.82</v>
      </c>
      <c r="C104" s="3">
        <v>50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1</v>
      </c>
      <c r="BB104" s="3">
        <v>0</v>
      </c>
      <c r="BC104" s="3">
        <v>0</v>
      </c>
      <c r="BD104" s="3">
        <v>0</v>
      </c>
    </row>
    <row r="105" spans="1:56" x14ac:dyDescent="0.25">
      <c r="A105" s="6">
        <v>41630</v>
      </c>
      <c r="B105" s="3">
        <v>58.56</v>
      </c>
      <c r="C105" s="3">
        <v>51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1</v>
      </c>
      <c r="BC105" s="3">
        <v>0</v>
      </c>
      <c r="BD105" s="3">
        <v>0</v>
      </c>
    </row>
    <row r="106" spans="1:56" x14ac:dyDescent="0.25">
      <c r="A106" s="6">
        <v>41637</v>
      </c>
      <c r="B106" s="3">
        <v>54.84</v>
      </c>
      <c r="C106" s="3">
        <v>52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1</v>
      </c>
      <c r="BD106" s="3">
        <v>0</v>
      </c>
    </row>
    <row r="107" spans="1:56" x14ac:dyDescent="0.25">
      <c r="A107" s="6">
        <v>41644</v>
      </c>
      <c r="B107" s="3">
        <v>55.09</v>
      </c>
      <c r="C107" s="3">
        <v>1</v>
      </c>
      <c r="D107" s="3">
        <v>1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</row>
    <row r="108" spans="1:56" x14ac:dyDescent="0.25">
      <c r="A108" s="6">
        <v>41651</v>
      </c>
      <c r="B108" s="3">
        <v>50.19</v>
      </c>
      <c r="C108" s="3">
        <v>2</v>
      </c>
      <c r="D108" s="3">
        <v>0</v>
      </c>
      <c r="E108" s="3">
        <v>1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</row>
    <row r="109" spans="1:56" x14ac:dyDescent="0.25">
      <c r="A109" s="6">
        <v>41658</v>
      </c>
      <c r="B109" s="3">
        <v>52.94</v>
      </c>
      <c r="C109" s="3">
        <v>3</v>
      </c>
      <c r="D109" s="3">
        <v>0</v>
      </c>
      <c r="E109" s="3">
        <v>0</v>
      </c>
      <c r="F109" s="3">
        <v>1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</row>
    <row r="110" spans="1:56" x14ac:dyDescent="0.25">
      <c r="A110" s="6">
        <v>41665</v>
      </c>
      <c r="B110" s="3">
        <v>53.52</v>
      </c>
      <c r="C110" s="3">
        <v>4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</row>
    <row r="111" spans="1:56" x14ac:dyDescent="0.25">
      <c r="A111" s="6">
        <v>41672</v>
      </c>
      <c r="B111" s="3">
        <v>63.32</v>
      </c>
      <c r="C111" s="3">
        <v>5</v>
      </c>
      <c r="D111" s="3">
        <v>0</v>
      </c>
      <c r="E111" s="3">
        <v>0</v>
      </c>
      <c r="F111" s="3">
        <v>0</v>
      </c>
      <c r="G111" s="3">
        <v>0</v>
      </c>
      <c r="H111" s="3">
        <v>1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</row>
    <row r="112" spans="1:56" x14ac:dyDescent="0.25">
      <c r="A112" s="6">
        <v>41679</v>
      </c>
      <c r="B112" s="3">
        <v>52.14</v>
      </c>
      <c r="C112" s="3">
        <v>6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1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</row>
    <row r="113" spans="1:56" x14ac:dyDescent="0.25">
      <c r="A113" s="6">
        <v>41686</v>
      </c>
      <c r="B113" s="3">
        <v>99.75</v>
      </c>
      <c r="C113" s="3">
        <v>7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</row>
    <row r="114" spans="1:56" x14ac:dyDescent="0.25">
      <c r="A114" s="6">
        <v>41693</v>
      </c>
      <c r="B114" s="3">
        <v>87.35</v>
      </c>
      <c r="C114" s="3">
        <v>8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1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</row>
    <row r="115" spans="1:56" x14ac:dyDescent="0.25">
      <c r="A115" s="6">
        <v>41700</v>
      </c>
      <c r="B115" s="3">
        <v>83.47</v>
      </c>
      <c r="C115" s="3">
        <v>9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1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</row>
    <row r="116" spans="1:56" x14ac:dyDescent="0.25">
      <c r="A116" s="6">
        <v>41707</v>
      </c>
      <c r="B116" s="3">
        <v>86.94</v>
      </c>
      <c r="C116" s="3">
        <v>10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1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</row>
    <row r="117" spans="1:56" x14ac:dyDescent="0.25">
      <c r="A117" s="6">
        <v>41714</v>
      </c>
      <c r="B117" s="3">
        <v>89.62</v>
      </c>
      <c r="C117" s="3">
        <v>11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1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</row>
    <row r="118" spans="1:56" x14ac:dyDescent="0.25">
      <c r="A118" s="6">
        <v>41721</v>
      </c>
      <c r="B118" s="3">
        <v>69.040000000000006</v>
      </c>
      <c r="C118" s="3">
        <v>12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1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</row>
    <row r="119" spans="1:56" x14ac:dyDescent="0.25">
      <c r="A119" s="6">
        <v>41728</v>
      </c>
      <c r="B119" s="3">
        <v>86.41</v>
      </c>
      <c r="C119" s="3">
        <v>13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1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</row>
    <row r="120" spans="1:56" x14ac:dyDescent="0.25">
      <c r="A120" s="6">
        <v>41735</v>
      </c>
      <c r="B120" s="3">
        <v>102.31</v>
      </c>
      <c r="C120" s="3">
        <v>14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1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</row>
    <row r="121" spans="1:56" x14ac:dyDescent="0.25">
      <c r="A121" s="6">
        <v>41742</v>
      </c>
      <c r="B121" s="3">
        <v>68.47</v>
      </c>
      <c r="C121" s="3">
        <v>15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1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</row>
    <row r="122" spans="1:56" x14ac:dyDescent="0.25">
      <c r="A122" s="6">
        <v>41749</v>
      </c>
      <c r="B122" s="3">
        <v>84.04</v>
      </c>
      <c r="C122" s="3">
        <v>16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1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</row>
    <row r="123" spans="1:56" x14ac:dyDescent="0.25">
      <c r="A123" s="6">
        <v>41756</v>
      </c>
      <c r="B123" s="3">
        <v>64.58</v>
      </c>
      <c r="C123" s="3">
        <v>17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</row>
    <row r="124" spans="1:56" x14ac:dyDescent="0.25">
      <c r="A124" s="6">
        <v>41763</v>
      </c>
      <c r="B124" s="3">
        <v>45.63</v>
      </c>
      <c r="C124" s="3">
        <v>18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1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</row>
    <row r="125" spans="1:56" x14ac:dyDescent="0.25">
      <c r="A125" s="6">
        <v>41770</v>
      </c>
      <c r="B125" s="3">
        <v>59.38</v>
      </c>
      <c r="C125" s="3">
        <v>19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1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</row>
    <row r="126" spans="1:56" x14ac:dyDescent="0.25">
      <c r="A126" s="6">
        <v>41777</v>
      </c>
      <c r="B126" s="3">
        <v>61.05</v>
      </c>
      <c r="C126" s="3">
        <v>20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1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</row>
    <row r="127" spans="1:56" x14ac:dyDescent="0.25">
      <c r="A127" s="6">
        <v>41784</v>
      </c>
      <c r="B127" s="3">
        <v>60.38</v>
      </c>
      <c r="C127" s="3">
        <v>21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</row>
    <row r="128" spans="1:56" x14ac:dyDescent="0.25">
      <c r="A128" s="6">
        <v>41791</v>
      </c>
      <c r="B128" s="3">
        <v>60.29</v>
      </c>
      <c r="C128" s="3">
        <v>22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1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</row>
    <row r="129" spans="1:56" x14ac:dyDescent="0.25">
      <c r="A129" s="6">
        <v>41798</v>
      </c>
      <c r="B129" s="3">
        <v>59.86</v>
      </c>
      <c r="C129" s="3">
        <v>23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</row>
    <row r="130" spans="1:56" x14ac:dyDescent="0.25">
      <c r="A130" s="6">
        <v>41805</v>
      </c>
      <c r="B130" s="3">
        <v>60.94</v>
      </c>
      <c r="C130" s="3">
        <v>24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1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</row>
    <row r="131" spans="1:56" x14ac:dyDescent="0.25">
      <c r="A131" s="6">
        <v>41812</v>
      </c>
      <c r="B131" s="3">
        <v>60.31</v>
      </c>
      <c r="C131" s="3">
        <v>25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1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</row>
    <row r="132" spans="1:56" x14ac:dyDescent="0.25">
      <c r="A132" s="6">
        <v>41819</v>
      </c>
      <c r="B132" s="3">
        <v>59.62</v>
      </c>
      <c r="C132" s="3">
        <v>26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1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</row>
    <row r="133" spans="1:56" x14ac:dyDescent="0.25">
      <c r="A133" s="6">
        <v>41826</v>
      </c>
      <c r="B133" s="3">
        <v>38.75</v>
      </c>
      <c r="C133" s="3">
        <v>27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1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</row>
    <row r="134" spans="1:56" x14ac:dyDescent="0.25">
      <c r="A134" s="6">
        <v>41833</v>
      </c>
      <c r="B134" s="3">
        <v>19.05</v>
      </c>
      <c r="C134" s="3">
        <v>28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1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</row>
    <row r="135" spans="1:56" x14ac:dyDescent="0.25">
      <c r="A135" s="6">
        <v>41840</v>
      </c>
      <c r="B135" s="3">
        <v>37.590000000000003</v>
      </c>
      <c r="C135" s="3">
        <v>29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1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</row>
    <row r="136" spans="1:56" x14ac:dyDescent="0.25">
      <c r="A136" s="6">
        <v>41847</v>
      </c>
      <c r="B136" s="3">
        <v>37.56</v>
      </c>
      <c r="C136" s="3">
        <v>30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1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</row>
    <row r="137" spans="1:56" x14ac:dyDescent="0.25">
      <c r="A137" s="6">
        <v>41854</v>
      </c>
      <c r="B137" s="3">
        <v>46.1</v>
      </c>
      <c r="C137" s="3">
        <v>31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1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</row>
    <row r="138" spans="1:56" x14ac:dyDescent="0.25">
      <c r="A138" s="6">
        <v>41861</v>
      </c>
      <c r="B138" s="3">
        <v>50.51</v>
      </c>
      <c r="C138" s="3">
        <v>32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1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</row>
    <row r="139" spans="1:56" x14ac:dyDescent="0.25">
      <c r="A139" s="6">
        <v>41868</v>
      </c>
      <c r="B139" s="3">
        <v>41.83</v>
      </c>
      <c r="C139" s="3">
        <v>33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</row>
    <row r="140" spans="1:56" x14ac:dyDescent="0.25">
      <c r="A140" s="6">
        <v>41875</v>
      </c>
      <c r="B140" s="3">
        <v>39.799999999999997</v>
      </c>
      <c r="C140" s="3">
        <v>34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1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</row>
    <row r="141" spans="1:56" x14ac:dyDescent="0.25">
      <c r="A141" s="6">
        <v>41882</v>
      </c>
      <c r="B141" s="3">
        <v>43.14</v>
      </c>
      <c r="C141" s="3">
        <v>35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1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</row>
    <row r="142" spans="1:56" x14ac:dyDescent="0.25">
      <c r="A142" s="6">
        <v>41889</v>
      </c>
      <c r="B142" s="3">
        <v>41.78</v>
      </c>
      <c r="C142" s="3">
        <v>36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1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</row>
    <row r="143" spans="1:56" x14ac:dyDescent="0.25">
      <c r="A143" s="6">
        <v>41896</v>
      </c>
      <c r="B143" s="3">
        <v>51.52</v>
      </c>
      <c r="C143" s="3">
        <v>37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1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</row>
    <row r="144" spans="1:56" x14ac:dyDescent="0.25">
      <c r="A144" s="6">
        <v>41903</v>
      </c>
      <c r="B144" s="3">
        <v>76.92</v>
      </c>
      <c r="C144" s="3">
        <v>38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1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</row>
    <row r="145" spans="1:56" x14ac:dyDescent="0.25">
      <c r="A145" s="6">
        <v>41910</v>
      </c>
      <c r="B145" s="3">
        <v>95.23</v>
      </c>
      <c r="C145" s="3">
        <v>39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1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</row>
    <row r="146" spans="1:56" x14ac:dyDescent="0.25">
      <c r="A146" s="6">
        <v>41917</v>
      </c>
      <c r="B146" s="3">
        <v>104.54</v>
      </c>
      <c r="C146" s="3">
        <v>40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1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</row>
    <row r="147" spans="1:56" x14ac:dyDescent="0.25">
      <c r="A147" s="6">
        <v>41924</v>
      </c>
      <c r="B147" s="3">
        <v>63.97</v>
      </c>
      <c r="C147" s="3">
        <v>41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1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</row>
    <row r="148" spans="1:56" x14ac:dyDescent="0.25">
      <c r="A148" s="6">
        <v>41931</v>
      </c>
      <c r="B148" s="3">
        <v>90.31</v>
      </c>
      <c r="C148" s="3">
        <v>42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1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</row>
    <row r="149" spans="1:56" x14ac:dyDescent="0.25">
      <c r="A149" s="6">
        <v>41938</v>
      </c>
      <c r="B149" s="3">
        <v>68.930000000000007</v>
      </c>
      <c r="C149" s="3">
        <v>43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1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</row>
    <row r="150" spans="1:56" x14ac:dyDescent="0.25">
      <c r="A150" s="6">
        <v>41945</v>
      </c>
      <c r="B150" s="3">
        <v>97.01</v>
      </c>
      <c r="C150" s="3">
        <v>44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1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</row>
    <row r="151" spans="1:56" x14ac:dyDescent="0.25">
      <c r="A151" s="6">
        <v>41952</v>
      </c>
      <c r="B151" s="3">
        <v>112.34</v>
      </c>
      <c r="C151" s="3">
        <v>45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1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</row>
    <row r="152" spans="1:56" x14ac:dyDescent="0.25">
      <c r="A152" s="6">
        <v>41959</v>
      </c>
      <c r="B152" s="3">
        <v>110.52</v>
      </c>
      <c r="C152" s="3">
        <v>46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1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</row>
    <row r="153" spans="1:56" x14ac:dyDescent="0.25">
      <c r="A153" s="6">
        <v>41966</v>
      </c>
      <c r="B153" s="3">
        <v>89.9</v>
      </c>
      <c r="C153" s="3">
        <v>47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1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</row>
    <row r="154" spans="1:56" x14ac:dyDescent="0.25">
      <c r="A154" s="6">
        <v>41973</v>
      </c>
      <c r="B154" s="3">
        <v>79.89</v>
      </c>
      <c r="C154" s="3">
        <v>48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1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</row>
    <row r="155" spans="1:56" x14ac:dyDescent="0.25">
      <c r="A155" s="6">
        <v>41980</v>
      </c>
      <c r="B155" s="3">
        <v>99.88</v>
      </c>
      <c r="C155" s="3">
        <v>49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1</v>
      </c>
      <c r="BA155" s="3">
        <v>0</v>
      </c>
      <c r="BB155" s="3">
        <v>0</v>
      </c>
      <c r="BC155" s="3">
        <v>0</v>
      </c>
      <c r="BD155" s="3">
        <v>0</v>
      </c>
    </row>
    <row r="156" spans="1:56" x14ac:dyDescent="0.25">
      <c r="A156" s="6">
        <v>41987</v>
      </c>
      <c r="B156" s="3">
        <v>66.75</v>
      </c>
      <c r="C156" s="3">
        <v>50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1</v>
      </c>
      <c r="BB156" s="3">
        <v>0</v>
      </c>
      <c r="BC156" s="3">
        <v>0</v>
      </c>
      <c r="BD156" s="3">
        <v>0</v>
      </c>
    </row>
    <row r="157" spans="1:56" x14ac:dyDescent="0.25">
      <c r="A157" s="6">
        <v>41994</v>
      </c>
      <c r="B157" s="3">
        <v>88.54</v>
      </c>
      <c r="C157" s="3">
        <v>51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1</v>
      </c>
      <c r="BC157" s="3">
        <v>0</v>
      </c>
      <c r="BD157" s="3">
        <v>0</v>
      </c>
    </row>
    <row r="158" spans="1:56" x14ac:dyDescent="0.25">
      <c r="A158" s="6">
        <v>42001</v>
      </c>
      <c r="B158" s="3">
        <v>77.849999999999994</v>
      </c>
      <c r="C158" s="3">
        <v>52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1</v>
      </c>
      <c r="BD158" s="3">
        <v>0</v>
      </c>
    </row>
    <row r="159" spans="1:56" x14ac:dyDescent="0.25">
      <c r="A159" s="6">
        <v>42008</v>
      </c>
      <c r="B159" s="3">
        <v>67.260000000000005</v>
      </c>
      <c r="C159" s="3">
        <v>1</v>
      </c>
      <c r="D159" s="3">
        <v>1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</row>
    <row r="160" spans="1:56" x14ac:dyDescent="0.25">
      <c r="A160" s="6">
        <v>42015</v>
      </c>
      <c r="B160" s="3">
        <v>72.38</v>
      </c>
      <c r="C160" s="3">
        <v>2</v>
      </c>
      <c r="D160" s="3">
        <v>0</v>
      </c>
      <c r="E160" s="3">
        <v>1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</row>
    <row r="161" spans="1:56" x14ac:dyDescent="0.25">
      <c r="A161" s="6">
        <v>42022</v>
      </c>
      <c r="B161" s="3">
        <v>68.709999999999994</v>
      </c>
      <c r="C161" s="3">
        <v>3</v>
      </c>
      <c r="D161" s="3">
        <v>0</v>
      </c>
      <c r="E161" s="3">
        <v>0</v>
      </c>
      <c r="F161" s="3">
        <v>1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</row>
    <row r="162" spans="1:56" x14ac:dyDescent="0.25">
      <c r="A162" s="6">
        <v>42029</v>
      </c>
      <c r="B162" s="3">
        <v>57.62</v>
      </c>
      <c r="C162" s="3">
        <v>4</v>
      </c>
      <c r="D162" s="3">
        <v>0</v>
      </c>
      <c r="E162" s="3">
        <v>0</v>
      </c>
      <c r="F162" s="3">
        <v>0</v>
      </c>
      <c r="G162" s="3">
        <v>1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</row>
    <row r="163" spans="1:56" x14ac:dyDescent="0.25">
      <c r="A163" s="6">
        <v>42036</v>
      </c>
      <c r="B163" s="3">
        <v>67.459999999999994</v>
      </c>
      <c r="C163" s="3">
        <v>5</v>
      </c>
      <c r="D163" s="3">
        <v>0</v>
      </c>
      <c r="E163" s="3">
        <v>0</v>
      </c>
      <c r="F163" s="3">
        <v>0</v>
      </c>
      <c r="G163" s="3">
        <v>0</v>
      </c>
      <c r="H163" s="3">
        <v>1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</row>
    <row r="164" spans="1:56" x14ac:dyDescent="0.25">
      <c r="A164" s="6">
        <v>42043</v>
      </c>
      <c r="B164" s="3">
        <v>59.2</v>
      </c>
      <c r="C164" s="3">
        <v>6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1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</row>
    <row r="165" spans="1:56" x14ac:dyDescent="0.25">
      <c r="A165" s="6">
        <v>42050</v>
      </c>
      <c r="B165" s="3">
        <v>54.3</v>
      </c>
      <c r="C165" s="3">
        <v>7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</row>
    <row r="166" spans="1:56" x14ac:dyDescent="0.25">
      <c r="A166" s="6">
        <v>42057</v>
      </c>
      <c r="B166" s="3">
        <v>59.72</v>
      </c>
      <c r="C166" s="3">
        <v>8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1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</row>
    <row r="167" spans="1:56" x14ac:dyDescent="0.25">
      <c r="A167" s="6">
        <v>42064</v>
      </c>
      <c r="B167" s="3">
        <v>171.7</v>
      </c>
      <c r="C167" s="3">
        <v>9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</row>
    <row r="168" spans="1:56" x14ac:dyDescent="0.25">
      <c r="A168" s="6">
        <v>42071</v>
      </c>
      <c r="B168" s="3">
        <v>73.5</v>
      </c>
      <c r="C168" s="3">
        <v>10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1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</row>
    <row r="169" spans="1:56" x14ac:dyDescent="0.25">
      <c r="A169" s="6">
        <v>42078</v>
      </c>
      <c r="B169" s="3">
        <v>74.3</v>
      </c>
      <c r="C169" s="3">
        <v>11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1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</row>
    <row r="170" spans="1:56" x14ac:dyDescent="0.25">
      <c r="A170" s="6">
        <v>42085</v>
      </c>
      <c r="B170" s="3">
        <v>67.739999999999995</v>
      </c>
      <c r="C170" s="3">
        <v>12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1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</row>
    <row r="171" spans="1:56" x14ac:dyDescent="0.25">
      <c r="A171" s="6">
        <v>42092</v>
      </c>
      <c r="B171" s="3">
        <v>51.72</v>
      </c>
      <c r="C171" s="3">
        <v>13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1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</row>
    <row r="172" spans="1:56" x14ac:dyDescent="0.25">
      <c r="A172" s="6">
        <v>42099</v>
      </c>
      <c r="B172" s="3">
        <v>63.25</v>
      </c>
      <c r="C172" s="3">
        <v>14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1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</row>
    <row r="173" spans="1:56" x14ac:dyDescent="0.25">
      <c r="A173" s="6">
        <v>42106</v>
      </c>
      <c r="B173" s="3">
        <v>48.67</v>
      </c>
      <c r="C173" s="3">
        <v>15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1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</row>
    <row r="174" spans="1:56" x14ac:dyDescent="0.25">
      <c r="A174" s="6">
        <v>42113</v>
      </c>
      <c r="B174" s="3">
        <v>46.99</v>
      </c>
      <c r="C174" s="3">
        <v>16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1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</row>
    <row r="175" spans="1:56" x14ac:dyDescent="0.25">
      <c r="A175" s="6">
        <v>42120</v>
      </c>
      <c r="B175" s="3">
        <v>44.15</v>
      </c>
      <c r="C175" s="3">
        <v>17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1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</row>
    <row r="176" spans="1:56" x14ac:dyDescent="0.25">
      <c r="A176" s="6">
        <v>42127</v>
      </c>
      <c r="B176" s="3">
        <v>44.63</v>
      </c>
      <c r="C176" s="3">
        <v>18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</row>
    <row r="177" spans="1:56" x14ac:dyDescent="0.25">
      <c r="A177" s="6">
        <v>42134</v>
      </c>
      <c r="B177" s="3">
        <v>43.37</v>
      </c>
      <c r="C177" s="3">
        <v>19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1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</row>
    <row r="178" spans="1:56" x14ac:dyDescent="0.25">
      <c r="A178" s="6">
        <v>42141</v>
      </c>
      <c r="B178" s="3">
        <v>50.09</v>
      </c>
      <c r="C178" s="3">
        <v>20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1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</row>
    <row r="179" spans="1:56" x14ac:dyDescent="0.25">
      <c r="A179" s="6">
        <v>42148</v>
      </c>
      <c r="B179" s="3">
        <v>55.29</v>
      </c>
      <c r="C179" s="3">
        <v>21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1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</row>
    <row r="180" spans="1:56" x14ac:dyDescent="0.25">
      <c r="A180" s="6">
        <v>42155</v>
      </c>
      <c r="B180" s="3">
        <v>57.52</v>
      </c>
      <c r="C180" s="3">
        <v>22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1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</row>
    <row r="181" spans="1:56" x14ac:dyDescent="0.25">
      <c r="A181" s="6">
        <v>42162</v>
      </c>
      <c r="B181" s="3">
        <v>41.51</v>
      </c>
      <c r="C181" s="3">
        <v>23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1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</row>
    <row r="182" spans="1:56" x14ac:dyDescent="0.25">
      <c r="A182" s="6">
        <v>42169</v>
      </c>
      <c r="B182" s="3">
        <v>42.42</v>
      </c>
      <c r="C182" s="3">
        <v>24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</row>
    <row r="183" spans="1:56" x14ac:dyDescent="0.25">
      <c r="A183" s="6">
        <v>42176</v>
      </c>
      <c r="B183" s="3">
        <v>41.52</v>
      </c>
      <c r="C183" s="3">
        <v>25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1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</row>
    <row r="184" spans="1:56" x14ac:dyDescent="0.25">
      <c r="A184" s="6">
        <v>42183</v>
      </c>
      <c r="B184" s="3">
        <v>43.6</v>
      </c>
      <c r="C184" s="3">
        <v>26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</row>
    <row r="185" spans="1:56" x14ac:dyDescent="0.25">
      <c r="A185" s="6">
        <v>42190</v>
      </c>
      <c r="B185" s="3">
        <v>46.73</v>
      </c>
      <c r="C185" s="3">
        <v>27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1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</row>
    <row r="186" spans="1:56" x14ac:dyDescent="0.25">
      <c r="A186" s="6">
        <v>42197</v>
      </c>
      <c r="B186" s="3">
        <v>46.01</v>
      </c>
      <c r="C186" s="3">
        <v>28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1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</row>
    <row r="187" spans="1:56" x14ac:dyDescent="0.25">
      <c r="A187" s="6">
        <v>42204</v>
      </c>
      <c r="B187" s="3">
        <v>38.380000000000003</v>
      </c>
      <c r="C187" s="3">
        <v>29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1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</row>
    <row r="188" spans="1:56" x14ac:dyDescent="0.25">
      <c r="A188" s="6">
        <v>42211</v>
      </c>
      <c r="B188" s="3">
        <v>38.44</v>
      </c>
      <c r="C188" s="3">
        <v>30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1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</row>
    <row r="189" spans="1:56" x14ac:dyDescent="0.25">
      <c r="A189" s="6">
        <v>42218</v>
      </c>
      <c r="B189" s="3">
        <v>50.8</v>
      </c>
      <c r="C189" s="3">
        <v>31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1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</row>
    <row r="190" spans="1:56" x14ac:dyDescent="0.25">
      <c r="A190" s="6">
        <v>42225</v>
      </c>
      <c r="B190" s="3">
        <v>52.17</v>
      </c>
      <c r="C190" s="3">
        <v>32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1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</row>
    <row r="191" spans="1:56" x14ac:dyDescent="0.25">
      <c r="A191" s="6">
        <v>42232</v>
      </c>
      <c r="B191" s="3">
        <v>48.28</v>
      </c>
      <c r="C191" s="3">
        <v>33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</row>
    <row r="192" spans="1:56" x14ac:dyDescent="0.25">
      <c r="A192" s="6">
        <v>42239</v>
      </c>
      <c r="B192" s="3">
        <v>40.89</v>
      </c>
      <c r="C192" s="3">
        <v>34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1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</row>
    <row r="193" spans="1:56" x14ac:dyDescent="0.25">
      <c r="A193" s="6">
        <v>42246</v>
      </c>
      <c r="B193" s="3">
        <v>41.98</v>
      </c>
      <c r="C193" s="3">
        <v>35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1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</row>
    <row r="194" spans="1:56" x14ac:dyDescent="0.25">
      <c r="A194" s="6">
        <v>42253</v>
      </c>
      <c r="B194" s="3">
        <v>48.16</v>
      </c>
      <c r="C194" s="3">
        <v>36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1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</row>
    <row r="195" spans="1:56" x14ac:dyDescent="0.25">
      <c r="A195" s="6">
        <v>42260</v>
      </c>
      <c r="B195" s="3">
        <v>39.44</v>
      </c>
      <c r="C195" s="3">
        <v>37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1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0</v>
      </c>
    </row>
    <row r="196" spans="1:56" x14ac:dyDescent="0.25">
      <c r="A196" s="6">
        <v>42267</v>
      </c>
      <c r="B196" s="3">
        <v>50.18</v>
      </c>
      <c r="C196" s="3">
        <v>38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1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</row>
    <row r="197" spans="1:56" x14ac:dyDescent="0.25">
      <c r="A197" s="6">
        <v>42274</v>
      </c>
      <c r="B197" s="3">
        <v>83.1</v>
      </c>
      <c r="C197" s="3">
        <v>39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1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</row>
    <row r="198" spans="1:56" x14ac:dyDescent="0.25">
      <c r="A198" s="6">
        <v>42281</v>
      </c>
      <c r="B198" s="3">
        <v>92.57</v>
      </c>
      <c r="C198" s="3">
        <v>40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1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</row>
    <row r="199" spans="1:56" x14ac:dyDescent="0.25">
      <c r="A199" s="6">
        <v>42288</v>
      </c>
      <c r="B199" s="3">
        <v>99.71</v>
      </c>
      <c r="C199" s="3">
        <v>41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1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</row>
    <row r="200" spans="1:56" x14ac:dyDescent="0.25">
      <c r="A200" s="6">
        <v>42295</v>
      </c>
      <c r="B200" s="3">
        <v>108.59</v>
      </c>
      <c r="C200" s="3">
        <v>42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1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</row>
    <row r="201" spans="1:56" x14ac:dyDescent="0.25">
      <c r="A201" s="6">
        <v>42302</v>
      </c>
      <c r="B201" s="3">
        <v>166.03</v>
      </c>
      <c r="C201" s="3">
        <v>43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1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</row>
    <row r="202" spans="1:56" x14ac:dyDescent="0.25">
      <c r="A202" s="6">
        <v>42309</v>
      </c>
      <c r="B202" s="3">
        <v>64.55</v>
      </c>
      <c r="C202" s="3">
        <v>44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1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</row>
    <row r="203" spans="1:56" x14ac:dyDescent="0.25">
      <c r="A203" s="6">
        <v>42316</v>
      </c>
      <c r="B203" s="3">
        <v>114.97</v>
      </c>
      <c r="C203" s="3">
        <v>45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1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</row>
    <row r="204" spans="1:56" x14ac:dyDescent="0.25">
      <c r="A204" s="6">
        <v>42323</v>
      </c>
      <c r="B204" s="3">
        <v>64.099999999999994</v>
      </c>
      <c r="C204" s="3">
        <v>46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1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</row>
    <row r="205" spans="1:56" x14ac:dyDescent="0.25">
      <c r="A205" s="6">
        <v>42330</v>
      </c>
      <c r="B205" s="3">
        <v>77.97</v>
      </c>
      <c r="C205" s="3">
        <v>47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1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</row>
    <row r="206" spans="1:56" x14ac:dyDescent="0.25">
      <c r="A206" s="6">
        <v>42337</v>
      </c>
      <c r="B206" s="3">
        <v>80.19</v>
      </c>
      <c r="C206" s="3">
        <v>48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1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</row>
    <row r="207" spans="1:56" x14ac:dyDescent="0.25">
      <c r="A207" s="6">
        <v>42344</v>
      </c>
      <c r="B207" s="3">
        <v>87.49</v>
      </c>
      <c r="C207" s="3">
        <v>49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1</v>
      </c>
      <c r="BA207" s="3">
        <v>0</v>
      </c>
      <c r="BB207" s="3">
        <v>0</v>
      </c>
      <c r="BC207" s="3">
        <v>0</v>
      </c>
      <c r="BD207" s="3">
        <v>0</v>
      </c>
    </row>
    <row r="208" spans="1:56" x14ac:dyDescent="0.25">
      <c r="A208" s="6">
        <v>42351</v>
      </c>
      <c r="B208" s="3">
        <v>79.319999999999993</v>
      </c>
      <c r="C208" s="3">
        <v>50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1</v>
      </c>
      <c r="BB208" s="3">
        <v>0</v>
      </c>
      <c r="BC208" s="3">
        <v>0</v>
      </c>
      <c r="BD208" s="3">
        <v>0</v>
      </c>
    </row>
    <row r="209" spans="1:56" x14ac:dyDescent="0.25">
      <c r="A209" s="6">
        <v>42358</v>
      </c>
      <c r="B209" s="3">
        <v>92.36</v>
      </c>
      <c r="C209" s="3">
        <v>51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1</v>
      </c>
      <c r="BC209" s="3">
        <v>0</v>
      </c>
      <c r="BD209" s="3">
        <v>0</v>
      </c>
    </row>
    <row r="210" spans="1:56" x14ac:dyDescent="0.25">
      <c r="A210" s="6">
        <v>42365</v>
      </c>
      <c r="B210" s="3">
        <v>82.94</v>
      </c>
      <c r="C210" s="3">
        <v>52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1</v>
      </c>
      <c r="BD210" s="3">
        <v>0</v>
      </c>
    </row>
    <row r="211" spans="1:56" x14ac:dyDescent="0.25">
      <c r="A211" s="6">
        <v>42372</v>
      </c>
      <c r="B211" s="3">
        <v>135.07</v>
      </c>
      <c r="C211" s="3">
        <v>1</v>
      </c>
      <c r="D211" s="3">
        <v>1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</row>
    <row r="212" spans="1:56" x14ac:dyDescent="0.25">
      <c r="A212" s="6">
        <v>42379</v>
      </c>
      <c r="B212" s="3">
        <v>103.83</v>
      </c>
      <c r="C212" s="3">
        <v>2</v>
      </c>
      <c r="D212" s="3">
        <v>0</v>
      </c>
      <c r="E212" s="3">
        <v>1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</row>
    <row r="213" spans="1:56" x14ac:dyDescent="0.25">
      <c r="A213" s="6">
        <v>42386</v>
      </c>
      <c r="B213" s="3">
        <v>69.069999999999993</v>
      </c>
      <c r="C213" s="3">
        <v>3</v>
      </c>
      <c r="D213" s="3">
        <v>0</v>
      </c>
      <c r="E213" s="3">
        <v>0</v>
      </c>
      <c r="F213" s="3">
        <v>1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</row>
    <row r="214" spans="1:56" x14ac:dyDescent="0.25">
      <c r="A214" s="6">
        <v>42393</v>
      </c>
      <c r="B214" s="3">
        <v>119.59</v>
      </c>
      <c r="C214" s="3">
        <v>4</v>
      </c>
      <c r="D214" s="3">
        <v>0</v>
      </c>
      <c r="E214" s="3">
        <v>0</v>
      </c>
      <c r="F214" s="3">
        <v>0</v>
      </c>
      <c r="G214" s="3">
        <v>1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</row>
    <row r="215" spans="1:56" x14ac:dyDescent="0.25">
      <c r="A215" s="6">
        <v>42400</v>
      </c>
      <c r="B215" s="3">
        <v>65.510000000000005</v>
      </c>
      <c r="C215" s="3">
        <v>5</v>
      </c>
      <c r="D215" s="3">
        <v>0</v>
      </c>
      <c r="E215" s="3">
        <v>0</v>
      </c>
      <c r="F215" s="3">
        <v>0</v>
      </c>
      <c r="G215" s="3">
        <v>0</v>
      </c>
      <c r="H215" s="3">
        <v>1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</row>
    <row r="216" spans="1:56" x14ac:dyDescent="0.25">
      <c r="A216" s="6">
        <v>42407</v>
      </c>
      <c r="B216" s="3">
        <v>63.99</v>
      </c>
      <c r="C216" s="3">
        <v>6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1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</row>
    <row r="217" spans="1:56" x14ac:dyDescent="0.25">
      <c r="A217" s="6">
        <v>42414</v>
      </c>
      <c r="B217" s="3">
        <v>50.03</v>
      </c>
      <c r="C217" s="3">
        <v>7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1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</row>
    <row r="218" spans="1:56" x14ac:dyDescent="0.25">
      <c r="A218" s="6">
        <v>42421</v>
      </c>
      <c r="B218" s="3">
        <v>82.86</v>
      </c>
      <c r="C218" s="3">
        <v>8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</row>
    <row r="219" spans="1:56" x14ac:dyDescent="0.25">
      <c r="A219" s="6">
        <v>42428</v>
      </c>
      <c r="B219" s="3">
        <v>82.4</v>
      </c>
      <c r="C219" s="3">
        <v>9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1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3">
        <v>0</v>
      </c>
    </row>
    <row r="220" spans="1:56" x14ac:dyDescent="0.25">
      <c r="A220" s="6">
        <v>42435</v>
      </c>
      <c r="B220" s="3">
        <v>47.26</v>
      </c>
      <c r="C220" s="3">
        <v>10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1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3">
        <v>0</v>
      </c>
    </row>
    <row r="221" spans="1:56" x14ac:dyDescent="0.25">
      <c r="A221" s="6">
        <v>42442</v>
      </c>
      <c r="B221" s="3">
        <v>47.97</v>
      </c>
      <c r="C221" s="3">
        <v>11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1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3">
        <v>0</v>
      </c>
    </row>
    <row r="222" spans="1:56" x14ac:dyDescent="0.25">
      <c r="A222" s="6">
        <v>42449</v>
      </c>
      <c r="B222" s="3">
        <v>96.28</v>
      </c>
      <c r="C222" s="3">
        <v>12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1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</row>
    <row r="223" spans="1:56" x14ac:dyDescent="0.25">
      <c r="A223" s="6">
        <v>42456</v>
      </c>
      <c r="B223" s="3">
        <v>46.41</v>
      </c>
      <c r="C223" s="3">
        <v>13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1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0</v>
      </c>
    </row>
    <row r="224" spans="1:56" x14ac:dyDescent="0.25">
      <c r="A224" s="6">
        <v>42463</v>
      </c>
      <c r="B224" s="3">
        <v>33.29</v>
      </c>
      <c r="C224" s="3">
        <v>14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1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0</v>
      </c>
    </row>
    <row r="225" spans="1:56" x14ac:dyDescent="0.25">
      <c r="A225" s="6">
        <v>42470</v>
      </c>
      <c r="B225" s="3">
        <v>40.619999999999997</v>
      </c>
      <c r="C225" s="3">
        <v>15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1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</row>
    <row r="226" spans="1:56" x14ac:dyDescent="0.25">
      <c r="A226" s="6">
        <v>42477</v>
      </c>
      <c r="B226" s="3">
        <v>32.229999999999997</v>
      </c>
      <c r="C226" s="3">
        <v>16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1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</row>
    <row r="227" spans="1:56" x14ac:dyDescent="0.25">
      <c r="A227" s="6">
        <v>42484</v>
      </c>
      <c r="B227" s="3">
        <v>30.26</v>
      </c>
      <c r="C227" s="3">
        <v>17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1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</row>
    <row r="228" spans="1:56" x14ac:dyDescent="0.25">
      <c r="A228" s="6">
        <v>42491</v>
      </c>
      <c r="B228" s="3">
        <v>29.56</v>
      </c>
      <c r="C228" s="3">
        <v>18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</row>
    <row r="229" spans="1:56" x14ac:dyDescent="0.25">
      <c r="A229" s="6">
        <v>42498</v>
      </c>
      <c r="B229" s="3">
        <v>33.5</v>
      </c>
      <c r="C229" s="3">
        <v>19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1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</row>
    <row r="230" spans="1:56" x14ac:dyDescent="0.25">
      <c r="A230" s="6">
        <v>42505</v>
      </c>
      <c r="B230" s="3">
        <v>32.93</v>
      </c>
      <c r="C230" s="3">
        <v>20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1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</row>
    <row r="231" spans="1:56" x14ac:dyDescent="0.25">
      <c r="A231" s="6">
        <v>42512</v>
      </c>
      <c r="B231" s="3">
        <v>41.41</v>
      </c>
      <c r="C231" s="3">
        <v>21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1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</row>
    <row r="232" spans="1:56" x14ac:dyDescent="0.25">
      <c r="A232" s="6">
        <v>42519</v>
      </c>
      <c r="B232" s="3">
        <v>49.19</v>
      </c>
      <c r="C232" s="3">
        <v>22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1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</row>
    <row r="233" spans="1:56" x14ac:dyDescent="0.25">
      <c r="A233" s="6">
        <v>42526</v>
      </c>
      <c r="B233" s="3">
        <v>28.19</v>
      </c>
      <c r="C233" s="3">
        <v>23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1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</row>
    <row r="234" spans="1:56" x14ac:dyDescent="0.25">
      <c r="A234" s="6">
        <v>42533</v>
      </c>
      <c r="B234" s="3">
        <v>27.19</v>
      </c>
      <c r="C234" s="3">
        <v>24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1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</row>
    <row r="235" spans="1:56" x14ac:dyDescent="0.25">
      <c r="A235" s="6">
        <v>42540</v>
      </c>
      <c r="B235" s="3">
        <v>27.74</v>
      </c>
      <c r="C235" s="3">
        <v>25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1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</row>
    <row r="236" spans="1:56" x14ac:dyDescent="0.25">
      <c r="A236" s="6">
        <v>42547</v>
      </c>
      <c r="B236" s="3">
        <v>277.66000000000003</v>
      </c>
      <c r="C236" s="3">
        <v>26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1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</row>
    <row r="237" spans="1:56" x14ac:dyDescent="0.25">
      <c r="A237" s="6">
        <v>42554</v>
      </c>
      <c r="B237" s="3">
        <v>257.89999999999998</v>
      </c>
      <c r="C237" s="3">
        <v>27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1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</row>
    <row r="238" spans="1:56" x14ac:dyDescent="0.25">
      <c r="A238" s="6">
        <v>42561</v>
      </c>
      <c r="B238" s="3">
        <v>23.1</v>
      </c>
      <c r="C238" s="3">
        <v>28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1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</row>
    <row r="239" spans="1:56" x14ac:dyDescent="0.25">
      <c r="A239" s="6">
        <v>42568</v>
      </c>
      <c r="B239" s="3">
        <v>22.8</v>
      </c>
      <c r="C239" s="3">
        <v>29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1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</row>
    <row r="240" spans="1:56" x14ac:dyDescent="0.25">
      <c r="A240" s="6">
        <v>42575</v>
      </c>
      <c r="B240" s="3">
        <v>31.29</v>
      </c>
      <c r="C240" s="3">
        <v>30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1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0</v>
      </c>
      <c r="AW240" s="3">
        <v>0</v>
      </c>
      <c r="AX240" s="3">
        <v>0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</row>
    <row r="241" spans="1:56" x14ac:dyDescent="0.25">
      <c r="A241" s="6">
        <v>42582</v>
      </c>
      <c r="B241" s="3">
        <v>24.89</v>
      </c>
      <c r="C241" s="3">
        <v>31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1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</row>
    <row r="242" spans="1:56" x14ac:dyDescent="0.25">
      <c r="A242" s="6">
        <v>42589</v>
      </c>
      <c r="B242" s="3">
        <v>15.95</v>
      </c>
      <c r="C242" s="3">
        <v>32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1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</row>
    <row r="243" spans="1:56" x14ac:dyDescent="0.25">
      <c r="A243" s="6">
        <v>42596</v>
      </c>
      <c r="B243" s="3">
        <v>84.05</v>
      </c>
      <c r="C243" s="3">
        <v>33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</row>
    <row r="244" spans="1:56" x14ac:dyDescent="0.25">
      <c r="A244" s="6">
        <v>42603</v>
      </c>
      <c r="B244" s="3">
        <v>26.14</v>
      </c>
      <c r="C244" s="3">
        <v>34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1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</row>
    <row r="245" spans="1:56" x14ac:dyDescent="0.25">
      <c r="A245" s="6">
        <v>42610</v>
      </c>
      <c r="B245" s="3">
        <v>16.21</v>
      </c>
      <c r="C245" s="3">
        <v>35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1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</row>
    <row r="246" spans="1:56" x14ac:dyDescent="0.25">
      <c r="A246" s="6">
        <v>42617</v>
      </c>
      <c r="B246" s="3">
        <v>24.63</v>
      </c>
      <c r="C246" s="3">
        <v>36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1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</row>
    <row r="247" spans="1:56" x14ac:dyDescent="0.25">
      <c r="A247" s="6">
        <v>42624</v>
      </c>
      <c r="B247" s="3">
        <v>23.48</v>
      </c>
      <c r="C247" s="3">
        <v>37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1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</row>
    <row r="248" spans="1:56" x14ac:dyDescent="0.25">
      <c r="A248" s="6">
        <v>42631</v>
      </c>
      <c r="B248" s="3">
        <v>16.760000000000002</v>
      </c>
      <c r="C248" s="3">
        <v>38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1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</row>
    <row r="249" spans="1:56" x14ac:dyDescent="0.25">
      <c r="A249" s="6">
        <v>42638</v>
      </c>
      <c r="B249" s="3">
        <v>30.69</v>
      </c>
      <c r="C249" s="3">
        <v>39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1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3">
        <v>0</v>
      </c>
    </row>
    <row r="250" spans="1:56" x14ac:dyDescent="0.25">
      <c r="A250" s="6">
        <v>42645</v>
      </c>
      <c r="B250" s="3">
        <v>30.89</v>
      </c>
      <c r="C250" s="3">
        <v>40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1</v>
      </c>
      <c r="AR250" s="3">
        <v>0</v>
      </c>
      <c r="AS250" s="3">
        <v>0</v>
      </c>
      <c r="AT250" s="3">
        <v>0</v>
      </c>
      <c r="AU250" s="3">
        <v>0</v>
      </c>
      <c r="AV250" s="3">
        <v>0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3">
        <v>0</v>
      </c>
    </row>
    <row r="251" spans="1:56" x14ac:dyDescent="0.25">
      <c r="A251" s="6">
        <v>42652</v>
      </c>
      <c r="B251" s="3">
        <v>57.61</v>
      </c>
      <c r="C251" s="3">
        <v>41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1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3">
        <v>0</v>
      </c>
      <c r="AY251" s="3">
        <v>0</v>
      </c>
      <c r="AZ251" s="3">
        <v>0</v>
      </c>
      <c r="BA251" s="3">
        <v>0</v>
      </c>
      <c r="BB251" s="3">
        <v>0</v>
      </c>
      <c r="BC251" s="3">
        <v>0</v>
      </c>
      <c r="BD251" s="3">
        <v>0</v>
      </c>
    </row>
    <row r="252" spans="1:56" x14ac:dyDescent="0.25">
      <c r="A252" s="6">
        <v>42659</v>
      </c>
      <c r="B252" s="3">
        <v>72.83</v>
      </c>
      <c r="C252" s="3">
        <v>42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1</v>
      </c>
      <c r="AT252" s="3">
        <v>0</v>
      </c>
      <c r="AU252" s="3">
        <v>0</v>
      </c>
      <c r="AV252" s="3">
        <v>0</v>
      </c>
      <c r="AW252" s="3">
        <v>0</v>
      </c>
      <c r="AX252" s="3">
        <v>0</v>
      </c>
      <c r="AY252" s="3">
        <v>0</v>
      </c>
      <c r="AZ252" s="3">
        <v>0</v>
      </c>
      <c r="BA252" s="3">
        <v>0</v>
      </c>
      <c r="BB252" s="3">
        <v>0</v>
      </c>
      <c r="BC252" s="3">
        <v>0</v>
      </c>
      <c r="BD252" s="3">
        <v>0</v>
      </c>
    </row>
    <row r="253" spans="1:56" x14ac:dyDescent="0.25">
      <c r="A253" s="6">
        <v>42666</v>
      </c>
      <c r="B253" s="3">
        <v>89</v>
      </c>
      <c r="C253" s="3">
        <v>43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1</v>
      </c>
      <c r="AU253" s="3">
        <v>0</v>
      </c>
      <c r="AV253" s="3">
        <v>0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3">
        <v>0</v>
      </c>
    </row>
    <row r="254" spans="1:56" x14ac:dyDescent="0.25">
      <c r="A254" s="6">
        <v>42673</v>
      </c>
      <c r="B254" s="3">
        <v>139.41</v>
      </c>
      <c r="C254" s="3">
        <v>44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1</v>
      </c>
      <c r="AV254" s="3">
        <v>0</v>
      </c>
      <c r="AW254" s="3">
        <v>0</v>
      </c>
      <c r="AX254" s="3">
        <v>0</v>
      </c>
      <c r="AY254" s="3">
        <v>0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</row>
    <row r="255" spans="1:56" x14ac:dyDescent="0.25">
      <c r="A255" s="6">
        <v>42680</v>
      </c>
      <c r="B255" s="3">
        <v>53.78</v>
      </c>
      <c r="C255" s="3">
        <v>45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1</v>
      </c>
      <c r="AW255" s="3">
        <v>0</v>
      </c>
      <c r="AX255" s="3">
        <v>0</v>
      </c>
      <c r="AY255" s="3">
        <v>0</v>
      </c>
      <c r="AZ255" s="3">
        <v>0</v>
      </c>
      <c r="BA255" s="3">
        <v>0</v>
      </c>
      <c r="BB255" s="3">
        <v>0</v>
      </c>
      <c r="BC255" s="3">
        <v>0</v>
      </c>
      <c r="BD255" s="3">
        <v>0</v>
      </c>
    </row>
    <row r="256" spans="1:56" x14ac:dyDescent="0.25">
      <c r="A256" s="6">
        <v>42687</v>
      </c>
      <c r="B256" s="3">
        <v>71.52</v>
      </c>
      <c r="C256" s="3">
        <v>46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0</v>
      </c>
      <c r="AW256" s="3">
        <v>1</v>
      </c>
      <c r="AX256" s="3">
        <v>0</v>
      </c>
      <c r="AY256" s="3">
        <v>0</v>
      </c>
      <c r="AZ256" s="3">
        <v>0</v>
      </c>
      <c r="BA256" s="3">
        <v>0</v>
      </c>
      <c r="BB256" s="3">
        <v>0</v>
      </c>
      <c r="BC256" s="3">
        <v>0</v>
      </c>
      <c r="BD256" s="3">
        <v>0</v>
      </c>
    </row>
    <row r="257" spans="1:56" x14ac:dyDescent="0.25">
      <c r="A257" s="6">
        <v>42694</v>
      </c>
      <c r="B257" s="3">
        <v>30.48</v>
      </c>
      <c r="C257" s="3">
        <v>47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0</v>
      </c>
      <c r="AW257" s="3">
        <v>0</v>
      </c>
      <c r="AX257" s="3">
        <v>1</v>
      </c>
      <c r="AY257" s="3">
        <v>0</v>
      </c>
      <c r="AZ257" s="3">
        <v>0</v>
      </c>
      <c r="BA257" s="3">
        <v>0</v>
      </c>
      <c r="BB257" s="3">
        <v>0</v>
      </c>
      <c r="BC257" s="3">
        <v>0</v>
      </c>
      <c r="BD257" s="3">
        <v>0</v>
      </c>
    </row>
    <row r="258" spans="1:56" x14ac:dyDescent="0.25">
      <c r="A258" s="6">
        <v>42701</v>
      </c>
      <c r="B258" s="3">
        <v>65.790000000000006</v>
      </c>
      <c r="C258" s="3">
        <v>48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0</v>
      </c>
      <c r="AY258" s="3">
        <v>1</v>
      </c>
      <c r="AZ258" s="3">
        <v>0</v>
      </c>
      <c r="BA258" s="3">
        <v>0</v>
      </c>
      <c r="BB258" s="3">
        <v>0</v>
      </c>
      <c r="BC258" s="3">
        <v>0</v>
      </c>
      <c r="BD258" s="3">
        <v>0</v>
      </c>
    </row>
    <row r="259" spans="1:56" x14ac:dyDescent="0.25">
      <c r="A259" s="6">
        <v>42708</v>
      </c>
      <c r="B259" s="3">
        <v>47.4</v>
      </c>
      <c r="C259" s="3">
        <v>49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0</v>
      </c>
      <c r="AW259" s="3">
        <v>0</v>
      </c>
      <c r="AX259" s="3">
        <v>0</v>
      </c>
      <c r="AY259" s="3">
        <v>0</v>
      </c>
      <c r="AZ259" s="3">
        <v>1</v>
      </c>
      <c r="BA259" s="3">
        <v>0</v>
      </c>
      <c r="BB259" s="3">
        <v>0</v>
      </c>
      <c r="BC259" s="3">
        <v>0</v>
      </c>
      <c r="BD259" s="3">
        <v>0</v>
      </c>
    </row>
    <row r="260" spans="1:56" x14ac:dyDescent="0.25">
      <c r="A260" s="6">
        <v>42715</v>
      </c>
      <c r="B260" s="3">
        <v>40.51</v>
      </c>
      <c r="C260" s="3">
        <v>50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0</v>
      </c>
      <c r="AW260" s="3">
        <v>0</v>
      </c>
      <c r="AX260" s="3">
        <v>0</v>
      </c>
      <c r="AY260" s="3">
        <v>0</v>
      </c>
      <c r="AZ260" s="3">
        <v>0</v>
      </c>
      <c r="BA260" s="3">
        <v>1</v>
      </c>
      <c r="BB260" s="3">
        <v>0</v>
      </c>
      <c r="BC260" s="3">
        <v>0</v>
      </c>
      <c r="BD260" s="3">
        <v>0</v>
      </c>
    </row>
    <row r="261" spans="1:56" x14ac:dyDescent="0.25">
      <c r="A261" s="6">
        <v>42722</v>
      </c>
      <c r="B261" s="3">
        <v>99.11</v>
      </c>
      <c r="C261" s="3">
        <v>51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0</v>
      </c>
      <c r="AW261" s="3">
        <v>0</v>
      </c>
      <c r="AX261" s="3">
        <v>0</v>
      </c>
      <c r="AY261" s="3">
        <v>0</v>
      </c>
      <c r="AZ261" s="3">
        <v>0</v>
      </c>
      <c r="BA261" s="3">
        <v>0</v>
      </c>
      <c r="BB261" s="3">
        <v>1</v>
      </c>
      <c r="BC261" s="3">
        <v>0</v>
      </c>
      <c r="BD261" s="3">
        <v>0</v>
      </c>
    </row>
    <row r="262" spans="1:56" x14ac:dyDescent="0.25">
      <c r="A262" s="6">
        <v>42729</v>
      </c>
      <c r="B262" s="3">
        <v>132.12</v>
      </c>
      <c r="C262" s="3">
        <v>52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0</v>
      </c>
      <c r="AW262" s="3">
        <v>0</v>
      </c>
      <c r="AX262" s="3">
        <v>0</v>
      </c>
      <c r="AY262" s="3">
        <v>0</v>
      </c>
      <c r="AZ262" s="3">
        <v>0</v>
      </c>
      <c r="BA262" s="3">
        <v>0</v>
      </c>
      <c r="BB262" s="3">
        <v>0</v>
      </c>
      <c r="BC262" s="3">
        <v>1</v>
      </c>
      <c r="BD262" s="3">
        <v>0</v>
      </c>
    </row>
    <row r="263" spans="1:56" x14ac:dyDescent="0.25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91"/>
  <sheetViews>
    <sheetView showGridLines="0" topLeftCell="A21" workbookViewId="0">
      <selection activeCell="N12" sqref="N12"/>
    </sheetView>
  </sheetViews>
  <sheetFormatPr defaultRowHeight="15" x14ac:dyDescent="0.25"/>
  <cols>
    <col min="2" max="2" width="10.42578125" bestFit="1" customWidth="1"/>
    <col min="12" max="12" width="13.85546875" bestFit="1" customWidth="1"/>
  </cols>
  <sheetData>
    <row r="2" spans="1:14" ht="18.75" x14ac:dyDescent="0.3">
      <c r="B2" s="8" t="s">
        <v>238</v>
      </c>
      <c r="N2" t="s">
        <v>260</v>
      </c>
    </row>
    <row r="4" spans="1:14" ht="15.75" x14ac:dyDescent="0.25">
      <c r="B4" s="44" t="s">
        <v>59</v>
      </c>
      <c r="C4" s="45"/>
      <c r="D4" s="45"/>
      <c r="E4" s="45"/>
      <c r="F4" s="45"/>
      <c r="G4" s="45"/>
      <c r="H4" s="45"/>
      <c r="I4" s="46"/>
      <c r="L4" s="44" t="s">
        <v>60</v>
      </c>
      <c r="M4" s="45"/>
      <c r="N4" s="46"/>
    </row>
    <row r="5" spans="1:14" x14ac:dyDescent="0.25">
      <c r="B5" s="47" t="s">
        <v>94</v>
      </c>
      <c r="C5" s="40"/>
      <c r="D5" s="47" t="s">
        <v>256</v>
      </c>
      <c r="E5" s="40"/>
      <c r="F5" s="47" t="s">
        <v>253</v>
      </c>
      <c r="G5" s="40"/>
      <c r="H5" s="47" t="s">
        <v>161</v>
      </c>
      <c r="I5" s="40"/>
      <c r="L5" s="12" t="s">
        <v>239</v>
      </c>
      <c r="M5" s="12" t="s">
        <v>62</v>
      </c>
      <c r="N5" s="12" t="s">
        <v>63</v>
      </c>
    </row>
    <row r="6" spans="1:14" x14ac:dyDescent="0.25">
      <c r="L6" s="9">
        <v>20</v>
      </c>
      <c r="M6" s="9">
        <v>5</v>
      </c>
      <c r="N6" s="9">
        <v>25</v>
      </c>
    </row>
    <row r="8" spans="1:14" ht="18.75" x14ac:dyDescent="0.3">
      <c r="A8" s="16" t="s">
        <v>94</v>
      </c>
      <c r="I8" s="16" t="s">
        <v>240</v>
      </c>
    </row>
    <row r="10" spans="1:14" ht="15.75" x14ac:dyDescent="0.25">
      <c r="B10" s="44" t="s">
        <v>64</v>
      </c>
      <c r="C10" s="45"/>
      <c r="D10" s="45"/>
      <c r="E10" s="45"/>
      <c r="F10" s="45"/>
      <c r="G10" s="46"/>
      <c r="J10" s="35" t="s">
        <v>241</v>
      </c>
      <c r="K10" s="36"/>
      <c r="L10" s="36"/>
      <c r="M10" s="37"/>
      <c r="N10" s="9">
        <v>30.038556762500978</v>
      </c>
    </row>
    <row r="11" spans="1:14" x14ac:dyDescent="0.25">
      <c r="B11" s="35" t="s">
        <v>65</v>
      </c>
      <c r="C11" s="36"/>
      <c r="D11" s="37"/>
      <c r="E11" s="38" t="s">
        <v>66</v>
      </c>
      <c r="F11" s="39"/>
      <c r="G11" s="40"/>
      <c r="J11" s="35" t="s">
        <v>242</v>
      </c>
      <c r="K11" s="36"/>
      <c r="L11" s="36"/>
      <c r="M11" s="37"/>
      <c r="N11" s="9">
        <v>16.405839670122631</v>
      </c>
    </row>
    <row r="12" spans="1:14" x14ac:dyDescent="0.25">
      <c r="B12" s="35" t="s">
        <v>67</v>
      </c>
      <c r="C12" s="36"/>
      <c r="D12" s="37"/>
      <c r="E12" s="38" t="s">
        <v>64</v>
      </c>
      <c r="F12" s="39"/>
      <c r="G12" s="40"/>
      <c r="J12" s="35" t="s">
        <v>243</v>
      </c>
      <c r="K12" s="36"/>
      <c r="L12" s="36"/>
      <c r="M12" s="37"/>
      <c r="N12" s="9">
        <v>856.9570066774221</v>
      </c>
    </row>
    <row r="13" spans="1:14" x14ac:dyDescent="0.25">
      <c r="B13" s="35" t="s">
        <v>68</v>
      </c>
      <c r="C13" s="36"/>
      <c r="D13" s="37"/>
      <c r="E13" s="38" t="s">
        <v>69</v>
      </c>
      <c r="F13" s="39"/>
      <c r="G13" s="40"/>
      <c r="J13" s="35" t="s">
        <v>244</v>
      </c>
      <c r="K13" s="36"/>
      <c r="L13" s="36"/>
      <c r="M13" s="37"/>
      <c r="N13" s="9">
        <v>-0.22686062423430053</v>
      </c>
    </row>
    <row r="14" spans="1:14" x14ac:dyDescent="0.25">
      <c r="B14" s="35" t="s">
        <v>171</v>
      </c>
      <c r="C14" s="36"/>
      <c r="D14" s="37"/>
      <c r="E14" s="38" t="s">
        <v>1</v>
      </c>
      <c r="F14" s="39"/>
      <c r="G14" s="40"/>
      <c r="J14" s="35" t="s">
        <v>245</v>
      </c>
      <c r="K14" s="36"/>
      <c r="L14" s="36"/>
      <c r="M14" s="37"/>
      <c r="N14" s="9">
        <v>-3.7218390286518712</v>
      </c>
    </row>
    <row r="15" spans="1:14" x14ac:dyDescent="0.25">
      <c r="B15" s="35" t="s">
        <v>221</v>
      </c>
      <c r="C15" s="36"/>
      <c r="D15" s="37"/>
      <c r="E15" s="41">
        <v>261</v>
      </c>
      <c r="F15" s="42"/>
      <c r="G15" s="43"/>
      <c r="J15" s="35" t="s">
        <v>246</v>
      </c>
      <c r="K15" s="36"/>
      <c r="L15" s="36"/>
      <c r="M15" s="37"/>
      <c r="N15" s="9">
        <v>-1.4259919650007169E-2</v>
      </c>
    </row>
    <row r="18" spans="1:19" ht="15.75" x14ac:dyDescent="0.25">
      <c r="B18" s="44" t="s">
        <v>112</v>
      </c>
      <c r="C18" s="45"/>
      <c r="D18" s="45"/>
      <c r="E18" s="45"/>
      <c r="F18" s="45"/>
      <c r="G18" s="46"/>
    </row>
    <row r="19" spans="1:19" x14ac:dyDescent="0.25">
      <c r="B19" s="35" t="s">
        <v>248</v>
      </c>
      <c r="C19" s="36"/>
      <c r="D19" s="37"/>
      <c r="E19" s="38" t="s">
        <v>178</v>
      </c>
      <c r="F19" s="39"/>
      <c r="G19" s="40"/>
    </row>
    <row r="20" spans="1:19" x14ac:dyDescent="0.25">
      <c r="B20" s="35" t="s">
        <v>249</v>
      </c>
      <c r="C20" s="36"/>
      <c r="D20" s="37"/>
      <c r="E20" s="41">
        <v>0.22873622852259895</v>
      </c>
      <c r="F20" s="42"/>
      <c r="G20" s="43"/>
    </row>
    <row r="21" spans="1:19" x14ac:dyDescent="0.25">
      <c r="B21" s="35" t="s">
        <v>250</v>
      </c>
      <c r="C21" s="36"/>
      <c r="D21" s="37"/>
      <c r="E21" s="41">
        <v>1.6785180211798456E-3</v>
      </c>
      <c r="F21" s="42"/>
      <c r="G21" s="43"/>
    </row>
    <row r="22" spans="1:19" x14ac:dyDescent="0.25">
      <c r="B22" s="35" t="s">
        <v>251</v>
      </c>
      <c r="C22" s="36"/>
      <c r="D22" s="37"/>
      <c r="E22" s="41">
        <v>52</v>
      </c>
      <c r="F22" s="42"/>
      <c r="G22" s="43"/>
    </row>
    <row r="23" spans="1:19" x14ac:dyDescent="0.25">
      <c r="B23" s="35" t="s">
        <v>252</v>
      </c>
      <c r="C23" s="36"/>
      <c r="D23" s="37"/>
      <c r="E23" s="41">
        <v>5</v>
      </c>
      <c r="F23" s="42"/>
      <c r="G23" s="43"/>
    </row>
    <row r="24" spans="1:19" x14ac:dyDescent="0.25">
      <c r="B24" s="35" t="s">
        <v>161</v>
      </c>
      <c r="C24" s="36"/>
      <c r="D24" s="37"/>
      <c r="E24" s="38" t="s">
        <v>178</v>
      </c>
      <c r="F24" s="39"/>
      <c r="G24" s="40"/>
    </row>
    <row r="25" spans="1:19" x14ac:dyDescent="0.25">
      <c r="B25" s="35" t="s">
        <v>167</v>
      </c>
      <c r="C25" s="36"/>
      <c r="D25" s="37"/>
      <c r="E25" s="41">
        <v>4</v>
      </c>
      <c r="F25" s="42"/>
      <c r="G25" s="43"/>
    </row>
    <row r="26" spans="1:19" x14ac:dyDescent="0.25">
      <c r="B26" s="35" t="s">
        <v>258</v>
      </c>
      <c r="C26" s="36"/>
      <c r="D26" s="37"/>
      <c r="E26" s="41" t="s">
        <v>178</v>
      </c>
      <c r="F26" s="42"/>
      <c r="G26" s="43"/>
    </row>
    <row r="28" spans="1:19" ht="18.75" x14ac:dyDescent="0.3">
      <c r="A28" s="16" t="s">
        <v>253</v>
      </c>
      <c r="O28" s="16" t="s">
        <v>161</v>
      </c>
    </row>
    <row r="30" spans="1:19" x14ac:dyDescent="0.25">
      <c r="B30" s="12" t="s">
        <v>0</v>
      </c>
      <c r="C30" s="12" t="s">
        <v>215</v>
      </c>
      <c r="D30" s="12" t="s">
        <v>161</v>
      </c>
      <c r="E30" s="12" t="s">
        <v>209</v>
      </c>
      <c r="P30" s="12" t="s">
        <v>0</v>
      </c>
      <c r="Q30" s="12" t="s">
        <v>161</v>
      </c>
      <c r="R30" s="12" t="s">
        <v>254</v>
      </c>
      <c r="S30" s="12" t="s">
        <v>255</v>
      </c>
    </row>
    <row r="31" spans="1:19" x14ac:dyDescent="0.25">
      <c r="B31" s="13">
        <v>40909</v>
      </c>
      <c r="C31" s="9">
        <v>81.38</v>
      </c>
      <c r="D31" s="9">
        <v>88.814374999999998</v>
      </c>
      <c r="E31" s="9">
        <f t="shared" ref="E31:E94" si="0">C31 - D31</f>
        <v>-7.4343750000000028</v>
      </c>
      <c r="P31" s="9">
        <v>1</v>
      </c>
      <c r="Q31" s="9">
        <v>67.267283204237998</v>
      </c>
      <c r="R31" s="9">
        <v>9.8916346043605756</v>
      </c>
      <c r="S31" s="9">
        <v>124.64293180411542</v>
      </c>
    </row>
    <row r="32" spans="1:19" x14ac:dyDescent="0.25">
      <c r="B32" s="13">
        <v>40916</v>
      </c>
      <c r="C32" s="9">
        <v>58.2</v>
      </c>
      <c r="D32" s="9">
        <v>66.285739101077326</v>
      </c>
      <c r="E32" s="9">
        <f t="shared" si="0"/>
        <v>-8.0857391010773227</v>
      </c>
      <c r="P32" s="9">
        <v>2</v>
      </c>
      <c r="Q32" s="9">
        <v>66.156455920377141</v>
      </c>
      <c r="R32" s="9">
        <v>4.9684402620051955</v>
      </c>
      <c r="S32" s="9">
        <v>127.34447157874908</v>
      </c>
    </row>
    <row r="33" spans="2:19" x14ac:dyDescent="0.25">
      <c r="B33" s="13">
        <v>40923</v>
      </c>
      <c r="C33" s="9">
        <v>64.92</v>
      </c>
      <c r="D33" s="9">
        <v>63.40498763427918</v>
      </c>
      <c r="E33" s="9">
        <f t="shared" si="0"/>
        <v>1.5150123657208212</v>
      </c>
      <c r="P33" s="9">
        <v>3</v>
      </c>
      <c r="Q33" s="9">
        <v>65.895985551987039</v>
      </c>
      <c r="R33" s="9">
        <v>-1.9874554617028224</v>
      </c>
      <c r="S33" s="9">
        <v>133.77942656567689</v>
      </c>
    </row>
    <row r="34" spans="2:19" x14ac:dyDescent="0.25">
      <c r="B34" s="13">
        <v>40930</v>
      </c>
      <c r="C34" s="9">
        <v>68.45</v>
      </c>
      <c r="D34" s="9">
        <v>63.560900848979273</v>
      </c>
      <c r="E34" s="9">
        <f t="shared" si="0"/>
        <v>4.88909915102073</v>
      </c>
      <c r="P34" s="9">
        <v>4</v>
      </c>
      <c r="Q34" s="9">
        <v>65.240006216330997</v>
      </c>
      <c r="R34" s="9">
        <v>-12.328920073557157</v>
      </c>
      <c r="S34" s="9">
        <v>142.80893250621915</v>
      </c>
    </row>
    <row r="35" spans="2:19" x14ac:dyDescent="0.25">
      <c r="B35" s="13">
        <v>40937</v>
      </c>
      <c r="C35" s="9">
        <v>76.38</v>
      </c>
      <c r="D35" s="9">
        <v>63.932339949656793</v>
      </c>
      <c r="E35" s="9">
        <f t="shared" si="0"/>
        <v>12.447660050343202</v>
      </c>
    </row>
    <row r="36" spans="2:19" x14ac:dyDescent="0.25">
      <c r="B36" s="13">
        <v>40944</v>
      </c>
      <c r="C36" s="9">
        <v>89.36</v>
      </c>
      <c r="D36" s="9">
        <v>70.217070763503727</v>
      </c>
      <c r="E36" s="9">
        <f t="shared" si="0"/>
        <v>19.142929236496272</v>
      </c>
    </row>
    <row r="37" spans="2:19" x14ac:dyDescent="0.25">
      <c r="B37" s="13">
        <v>40951</v>
      </c>
      <c r="C37" s="9">
        <v>79.13</v>
      </c>
      <c r="D37" s="9">
        <v>70.55200219993489</v>
      </c>
      <c r="E37" s="9">
        <f t="shared" si="0"/>
        <v>8.5779978000651056</v>
      </c>
    </row>
    <row r="38" spans="2:19" x14ac:dyDescent="0.25">
      <c r="B38" s="13">
        <v>40958</v>
      </c>
      <c r="C38" s="9">
        <v>97.3</v>
      </c>
      <c r="D38" s="9">
        <v>87.389101064996922</v>
      </c>
      <c r="E38" s="9">
        <f t="shared" si="0"/>
        <v>9.9108989350030754</v>
      </c>
    </row>
    <row r="39" spans="2:19" x14ac:dyDescent="0.25">
      <c r="B39" s="13">
        <v>40965</v>
      </c>
      <c r="C39" s="9">
        <v>88.31</v>
      </c>
      <c r="D39" s="9">
        <v>83.137332708658178</v>
      </c>
      <c r="E39" s="9">
        <f t="shared" si="0"/>
        <v>5.1726672913418241</v>
      </c>
    </row>
    <row r="40" spans="2:19" x14ac:dyDescent="0.25">
      <c r="B40" s="13">
        <v>40972</v>
      </c>
      <c r="C40" s="9">
        <v>65.900000000000006</v>
      </c>
      <c r="D40" s="9">
        <v>116.54863411628193</v>
      </c>
      <c r="E40" s="9">
        <f t="shared" si="0"/>
        <v>-50.648634116281926</v>
      </c>
    </row>
    <row r="41" spans="2:19" x14ac:dyDescent="0.25">
      <c r="B41" s="13">
        <v>40979</v>
      </c>
      <c r="C41" s="9">
        <v>86</v>
      </c>
      <c r="D41" s="9">
        <v>74.144706568702574</v>
      </c>
      <c r="E41" s="9">
        <f t="shared" si="0"/>
        <v>11.855293431297426</v>
      </c>
    </row>
    <row r="42" spans="2:19" x14ac:dyDescent="0.25">
      <c r="B42" s="13">
        <v>40986</v>
      </c>
      <c r="C42" s="9">
        <v>192.61</v>
      </c>
      <c r="D42" s="9">
        <v>108.3908166762063</v>
      </c>
      <c r="E42" s="9">
        <f t="shared" si="0"/>
        <v>84.219183323793715</v>
      </c>
    </row>
    <row r="43" spans="2:19" x14ac:dyDescent="0.25">
      <c r="B43" s="13">
        <v>40993</v>
      </c>
      <c r="C43" s="9">
        <v>91.4</v>
      </c>
      <c r="D43" s="9">
        <v>86.186045038944243</v>
      </c>
      <c r="E43" s="9">
        <f t="shared" si="0"/>
        <v>5.2139549610557623</v>
      </c>
    </row>
    <row r="44" spans="2:19" x14ac:dyDescent="0.25">
      <c r="B44" s="13">
        <v>41000</v>
      </c>
      <c r="C44" s="9">
        <v>54.17</v>
      </c>
      <c r="D44" s="9">
        <v>74.563040432422838</v>
      </c>
      <c r="E44" s="9">
        <f t="shared" si="0"/>
        <v>-20.393040432422836</v>
      </c>
    </row>
    <row r="45" spans="2:19" x14ac:dyDescent="0.25">
      <c r="B45" s="13">
        <v>41007</v>
      </c>
      <c r="C45" s="9">
        <v>54.64</v>
      </c>
      <c r="D45" s="9">
        <v>92.142163275801565</v>
      </c>
      <c r="E45" s="9">
        <f t="shared" si="0"/>
        <v>-37.502163275801564</v>
      </c>
    </row>
    <row r="46" spans="2:19" x14ac:dyDescent="0.25">
      <c r="B46" s="13">
        <v>41014</v>
      </c>
      <c r="C46" s="9">
        <v>56.52</v>
      </c>
      <c r="D46" s="9">
        <v>54.207809886655994</v>
      </c>
      <c r="E46" s="9">
        <f t="shared" si="0"/>
        <v>2.312190113344009</v>
      </c>
    </row>
    <row r="47" spans="2:19" x14ac:dyDescent="0.25">
      <c r="B47" s="13">
        <v>41021</v>
      </c>
      <c r="C47" s="9">
        <v>41.48</v>
      </c>
      <c r="D47" s="9">
        <v>57.336691532809553</v>
      </c>
      <c r="E47" s="9">
        <f t="shared" si="0"/>
        <v>-15.856691532809556</v>
      </c>
    </row>
    <row r="48" spans="2:19" x14ac:dyDescent="0.25">
      <c r="B48" s="13">
        <v>41028</v>
      </c>
      <c r="C48" s="9">
        <v>45.28</v>
      </c>
      <c r="D48" s="9">
        <v>45.997191714748467</v>
      </c>
      <c r="E48" s="9">
        <f t="shared" si="0"/>
        <v>-0.71719171474846632</v>
      </c>
    </row>
    <row r="49" spans="2:5" x14ac:dyDescent="0.25">
      <c r="B49" s="13">
        <v>41035</v>
      </c>
      <c r="C49" s="9">
        <v>41.98</v>
      </c>
      <c r="D49" s="9">
        <v>41.411268986789253</v>
      </c>
      <c r="E49" s="9">
        <f t="shared" si="0"/>
        <v>0.56873101321074415</v>
      </c>
    </row>
    <row r="50" spans="2:5" x14ac:dyDescent="0.25">
      <c r="B50" s="13">
        <v>41042</v>
      </c>
      <c r="C50" s="9">
        <v>46.78</v>
      </c>
      <c r="D50" s="9">
        <v>50.747608373794911</v>
      </c>
      <c r="E50" s="9">
        <f t="shared" si="0"/>
        <v>-3.9676083737949099</v>
      </c>
    </row>
    <row r="51" spans="2:5" x14ac:dyDescent="0.25">
      <c r="B51" s="13">
        <v>41049</v>
      </c>
      <c r="C51" s="9">
        <v>54.47</v>
      </c>
      <c r="D51" s="9">
        <v>47.540072598118385</v>
      </c>
      <c r="E51" s="9">
        <f t="shared" si="0"/>
        <v>6.9299274018816135</v>
      </c>
    </row>
    <row r="52" spans="2:5" x14ac:dyDescent="0.25">
      <c r="B52" s="13">
        <v>41056</v>
      </c>
      <c r="C52" s="9">
        <v>40.74</v>
      </c>
      <c r="D52" s="9">
        <v>51.356448055960207</v>
      </c>
      <c r="E52" s="9">
        <f t="shared" si="0"/>
        <v>-10.616448055960205</v>
      </c>
    </row>
    <row r="53" spans="2:5" x14ac:dyDescent="0.25">
      <c r="B53" s="13">
        <v>41063</v>
      </c>
      <c r="C53" s="9">
        <v>46.44</v>
      </c>
      <c r="D53" s="9">
        <v>43.671831767333806</v>
      </c>
      <c r="E53" s="9">
        <f t="shared" si="0"/>
        <v>2.7681682326661914</v>
      </c>
    </row>
    <row r="54" spans="2:5" x14ac:dyDescent="0.25">
      <c r="B54" s="13">
        <v>41070</v>
      </c>
      <c r="C54" s="9">
        <v>43.21</v>
      </c>
      <c r="D54" s="9">
        <v>47.914387128789947</v>
      </c>
      <c r="E54" s="9">
        <f t="shared" si="0"/>
        <v>-4.7043871287899464</v>
      </c>
    </row>
    <row r="55" spans="2:5" x14ac:dyDescent="0.25">
      <c r="B55" s="13">
        <v>41077</v>
      </c>
      <c r="C55" s="9">
        <v>41.12</v>
      </c>
      <c r="D55" s="9">
        <v>37.019573359440272</v>
      </c>
      <c r="E55" s="9">
        <f t="shared" si="0"/>
        <v>4.1004266405597249</v>
      </c>
    </row>
    <row r="56" spans="2:5" x14ac:dyDescent="0.25">
      <c r="B56" s="13">
        <v>41084</v>
      </c>
      <c r="C56" s="9">
        <v>36.909999999999997</v>
      </c>
      <c r="D56" s="9">
        <v>34.654364484535506</v>
      </c>
      <c r="E56" s="9">
        <f t="shared" si="0"/>
        <v>2.2556355154644905</v>
      </c>
    </row>
    <row r="57" spans="2:5" x14ac:dyDescent="0.25">
      <c r="B57" s="13">
        <v>41091</v>
      </c>
      <c r="C57" s="9">
        <v>34.76</v>
      </c>
      <c r="D57" s="9">
        <v>37.123435045264479</v>
      </c>
      <c r="E57" s="9">
        <f t="shared" si="0"/>
        <v>-2.363435045264481</v>
      </c>
    </row>
    <row r="58" spans="2:5" x14ac:dyDescent="0.25">
      <c r="B58" s="13">
        <v>41098</v>
      </c>
      <c r="C58" s="9">
        <v>33.229999999999997</v>
      </c>
      <c r="D58" s="9">
        <v>32.335956826652541</v>
      </c>
      <c r="E58" s="9">
        <f t="shared" si="0"/>
        <v>0.89404317334745542</v>
      </c>
    </row>
    <row r="59" spans="2:5" x14ac:dyDescent="0.25">
      <c r="B59" s="13">
        <v>41105</v>
      </c>
      <c r="C59" s="9">
        <v>30.73</v>
      </c>
      <c r="D59" s="9">
        <v>25.402956890260413</v>
      </c>
      <c r="E59" s="9">
        <f t="shared" si="0"/>
        <v>5.3270431097395878</v>
      </c>
    </row>
    <row r="60" spans="2:5" x14ac:dyDescent="0.25">
      <c r="B60" s="13">
        <v>41112</v>
      </c>
      <c r="C60" s="9">
        <v>26.19</v>
      </c>
      <c r="D60" s="9">
        <v>27.046444640359553</v>
      </c>
      <c r="E60" s="9">
        <f t="shared" si="0"/>
        <v>-0.85644464035955181</v>
      </c>
    </row>
    <row r="61" spans="2:5" x14ac:dyDescent="0.25">
      <c r="B61" s="13">
        <v>41119</v>
      </c>
      <c r="C61" s="9">
        <v>28.75</v>
      </c>
      <c r="D61" s="9">
        <v>28.109919723385325</v>
      </c>
      <c r="E61" s="9">
        <f t="shared" si="0"/>
        <v>0.64008027661467537</v>
      </c>
    </row>
    <row r="62" spans="2:5" x14ac:dyDescent="0.25">
      <c r="B62" s="13">
        <v>41126</v>
      </c>
      <c r="C62" s="9">
        <v>27.81</v>
      </c>
      <c r="D62" s="9">
        <v>34.912579271809889</v>
      </c>
      <c r="E62" s="9">
        <f t="shared" si="0"/>
        <v>-7.1025792718098906</v>
      </c>
    </row>
    <row r="63" spans="2:5" x14ac:dyDescent="0.25">
      <c r="B63" s="13">
        <v>41133</v>
      </c>
      <c r="C63" s="9">
        <v>26.71</v>
      </c>
      <c r="D63" s="9">
        <v>36.031712076393305</v>
      </c>
      <c r="E63" s="9">
        <f t="shared" si="0"/>
        <v>-9.3217120763933039</v>
      </c>
    </row>
    <row r="64" spans="2:5" x14ac:dyDescent="0.25">
      <c r="B64" s="13">
        <v>41140</v>
      </c>
      <c r="C64" s="9">
        <v>23.77</v>
      </c>
      <c r="D64" s="9">
        <v>30.883873812665549</v>
      </c>
      <c r="E64" s="9">
        <f t="shared" si="0"/>
        <v>-7.113873812665549</v>
      </c>
    </row>
    <row r="65" spans="2:5" x14ac:dyDescent="0.25">
      <c r="B65" s="13">
        <v>41147</v>
      </c>
      <c r="C65" s="9">
        <v>31.46</v>
      </c>
      <c r="D65" s="9">
        <v>26.381673146570748</v>
      </c>
      <c r="E65" s="9">
        <f t="shared" si="0"/>
        <v>5.0783268534292532</v>
      </c>
    </row>
    <row r="66" spans="2:5" x14ac:dyDescent="0.25">
      <c r="B66" s="13">
        <v>41154</v>
      </c>
      <c r="C66" s="9">
        <v>19.829999999999998</v>
      </c>
      <c r="D66" s="9">
        <v>23.299520478229205</v>
      </c>
      <c r="E66" s="9">
        <f t="shared" si="0"/>
        <v>-3.4695204782292066</v>
      </c>
    </row>
    <row r="67" spans="2:5" x14ac:dyDescent="0.25">
      <c r="B67" s="13">
        <v>41161</v>
      </c>
      <c r="C67" s="9">
        <v>24.24</v>
      </c>
      <c r="D67" s="9">
        <v>26.777790449257139</v>
      </c>
      <c r="E67" s="9">
        <f t="shared" si="0"/>
        <v>-2.537790449257141</v>
      </c>
    </row>
    <row r="68" spans="2:5" x14ac:dyDescent="0.25">
      <c r="B68" s="13">
        <v>41168</v>
      </c>
      <c r="C68" s="9">
        <v>42.13</v>
      </c>
      <c r="D68" s="9">
        <v>29.487930833113396</v>
      </c>
      <c r="E68" s="9">
        <f t="shared" si="0"/>
        <v>12.642069166886607</v>
      </c>
    </row>
    <row r="69" spans="2:5" x14ac:dyDescent="0.25">
      <c r="B69" s="13">
        <v>41175</v>
      </c>
      <c r="C69" s="9">
        <v>48.42</v>
      </c>
      <c r="D69" s="9">
        <v>43.823380055068867</v>
      </c>
      <c r="E69" s="9">
        <f t="shared" si="0"/>
        <v>4.5966199449311347</v>
      </c>
    </row>
    <row r="70" spans="2:5" x14ac:dyDescent="0.25">
      <c r="B70" s="13">
        <v>41182</v>
      </c>
      <c r="C70" s="9">
        <v>67.8</v>
      </c>
      <c r="D70" s="9">
        <v>70.796668565224181</v>
      </c>
      <c r="E70" s="9">
        <f t="shared" si="0"/>
        <v>-2.9966685652241836</v>
      </c>
    </row>
    <row r="71" spans="2:5" x14ac:dyDescent="0.25">
      <c r="B71" s="13">
        <v>41189</v>
      </c>
      <c r="C71" s="9">
        <v>52.93</v>
      </c>
      <c r="D71" s="9">
        <v>72.617471899482581</v>
      </c>
      <c r="E71" s="9">
        <f t="shared" si="0"/>
        <v>-19.687471899482581</v>
      </c>
    </row>
    <row r="72" spans="2:5" x14ac:dyDescent="0.25">
      <c r="B72" s="13">
        <v>41196</v>
      </c>
      <c r="C72" s="9">
        <v>52.65</v>
      </c>
      <c r="D72" s="9">
        <v>60.729858828050297</v>
      </c>
      <c r="E72" s="9">
        <f t="shared" si="0"/>
        <v>-8.0798588280502983</v>
      </c>
    </row>
    <row r="73" spans="2:5" x14ac:dyDescent="0.25">
      <c r="B73" s="13">
        <v>41203</v>
      </c>
      <c r="C73" s="9">
        <v>56.17</v>
      </c>
      <c r="D73" s="9">
        <v>70.50670239272705</v>
      </c>
      <c r="E73" s="9">
        <f t="shared" si="0"/>
        <v>-14.336702392727048</v>
      </c>
    </row>
    <row r="74" spans="2:5" x14ac:dyDescent="0.25">
      <c r="B74" s="13">
        <v>41210</v>
      </c>
      <c r="C74" s="9">
        <v>52.83</v>
      </c>
      <c r="D74" s="9">
        <v>80.186754157963748</v>
      </c>
      <c r="E74" s="9">
        <f t="shared" si="0"/>
        <v>-27.356754157963749</v>
      </c>
    </row>
    <row r="75" spans="2:5" x14ac:dyDescent="0.25">
      <c r="B75" s="13">
        <v>41217</v>
      </c>
      <c r="C75" s="9">
        <v>86.06</v>
      </c>
      <c r="D75" s="9">
        <v>65.007398387251186</v>
      </c>
      <c r="E75" s="9">
        <f t="shared" si="0"/>
        <v>21.052601612748816</v>
      </c>
    </row>
    <row r="76" spans="2:5" x14ac:dyDescent="0.25">
      <c r="B76" s="13">
        <v>41224</v>
      </c>
      <c r="C76" s="9">
        <v>181.94</v>
      </c>
      <c r="D76" s="9">
        <v>117.44476608074015</v>
      </c>
      <c r="E76" s="9">
        <f t="shared" si="0"/>
        <v>64.495233919259846</v>
      </c>
    </row>
    <row r="77" spans="2:5" x14ac:dyDescent="0.25">
      <c r="B77" s="13">
        <v>41231</v>
      </c>
      <c r="C77" s="9">
        <v>79.67</v>
      </c>
      <c r="D77" s="9">
        <v>82.715912645114429</v>
      </c>
      <c r="E77" s="9">
        <f t="shared" si="0"/>
        <v>-3.0459126451144272</v>
      </c>
    </row>
    <row r="78" spans="2:5" x14ac:dyDescent="0.25">
      <c r="B78" s="13">
        <v>41238</v>
      </c>
      <c r="C78" s="9">
        <v>91.81</v>
      </c>
      <c r="D78" s="9">
        <v>83.350452074261682</v>
      </c>
      <c r="E78" s="9">
        <f t="shared" si="0"/>
        <v>8.4595479257383204</v>
      </c>
    </row>
    <row r="79" spans="2:5" x14ac:dyDescent="0.25">
      <c r="B79" s="13">
        <v>41245</v>
      </c>
      <c r="C79" s="9">
        <v>89.93</v>
      </c>
      <c r="D79" s="9">
        <v>79.804207161801244</v>
      </c>
      <c r="E79" s="9">
        <f t="shared" si="0"/>
        <v>10.125792838198763</v>
      </c>
    </row>
    <row r="80" spans="2:5" x14ac:dyDescent="0.25">
      <c r="B80" s="13">
        <v>41252</v>
      </c>
      <c r="C80" s="9">
        <v>75.099999999999994</v>
      </c>
      <c r="D80" s="9">
        <v>90.542217826411957</v>
      </c>
      <c r="E80" s="9">
        <f t="shared" si="0"/>
        <v>-15.442217826411962</v>
      </c>
    </row>
    <row r="81" spans="2:5" x14ac:dyDescent="0.25">
      <c r="B81" s="13">
        <v>41259</v>
      </c>
      <c r="C81" s="9">
        <v>85.1</v>
      </c>
      <c r="D81" s="9">
        <v>79.056898160774068</v>
      </c>
      <c r="E81" s="9">
        <f t="shared" si="0"/>
        <v>6.0431018392259261</v>
      </c>
    </row>
    <row r="82" spans="2:5" x14ac:dyDescent="0.25">
      <c r="B82" s="13">
        <v>41266</v>
      </c>
      <c r="C82" s="9">
        <v>107.51</v>
      </c>
      <c r="D82" s="9">
        <v>96.682924484056599</v>
      </c>
      <c r="E82" s="9">
        <f t="shared" si="0"/>
        <v>10.827075515943406</v>
      </c>
    </row>
    <row r="83" spans="2:5" x14ac:dyDescent="0.25">
      <c r="B83" s="13">
        <v>41273</v>
      </c>
      <c r="C83" s="9">
        <v>135.24</v>
      </c>
      <c r="D83" s="9">
        <v>99.878240171089146</v>
      </c>
      <c r="E83" s="9">
        <f t="shared" si="0"/>
        <v>35.361759828910863</v>
      </c>
    </row>
    <row r="84" spans="2:5" x14ac:dyDescent="0.25">
      <c r="B84" s="13">
        <v>41280</v>
      </c>
      <c r="C84" s="9">
        <v>102.11</v>
      </c>
      <c r="D84" s="9">
        <v>87.137537421894152</v>
      </c>
      <c r="E84" s="9">
        <f t="shared" si="0"/>
        <v>14.972462578105848</v>
      </c>
    </row>
    <row r="85" spans="2:5" x14ac:dyDescent="0.25">
      <c r="B85" s="13">
        <v>41287</v>
      </c>
      <c r="C85" s="9">
        <v>91.87</v>
      </c>
      <c r="D85" s="9">
        <v>89.547147078059723</v>
      </c>
      <c r="E85" s="9">
        <f t="shared" si="0"/>
        <v>2.3228529219402816</v>
      </c>
    </row>
    <row r="86" spans="2:5" x14ac:dyDescent="0.25">
      <c r="B86" s="13">
        <v>41294</v>
      </c>
      <c r="C86" s="9">
        <v>88.65</v>
      </c>
      <c r="D86" s="9">
        <v>89.893506160311205</v>
      </c>
      <c r="E86" s="9">
        <f t="shared" si="0"/>
        <v>-1.243506160311199</v>
      </c>
    </row>
    <row r="87" spans="2:5" x14ac:dyDescent="0.25">
      <c r="B87" s="13">
        <v>41301</v>
      </c>
      <c r="C87" s="9">
        <v>88.84</v>
      </c>
      <c r="D87" s="9">
        <v>88.874883431740713</v>
      </c>
      <c r="E87" s="9">
        <f t="shared" si="0"/>
        <v>-3.4883431740709625E-2</v>
      </c>
    </row>
    <row r="88" spans="2:5" x14ac:dyDescent="0.25">
      <c r="B88" s="13">
        <v>41308</v>
      </c>
      <c r="C88" s="9">
        <v>67.22</v>
      </c>
      <c r="D88" s="9">
        <v>92.31564245711202</v>
      </c>
      <c r="E88" s="9">
        <f t="shared" si="0"/>
        <v>-25.095642457112021</v>
      </c>
    </row>
    <row r="89" spans="2:5" x14ac:dyDescent="0.25">
      <c r="B89" s="13">
        <v>41315</v>
      </c>
      <c r="C89" s="9">
        <v>83.95</v>
      </c>
      <c r="D89" s="9">
        <v>82.513876421312034</v>
      </c>
      <c r="E89" s="9">
        <f t="shared" si="0"/>
        <v>1.4361235786879689</v>
      </c>
    </row>
    <row r="90" spans="2:5" x14ac:dyDescent="0.25">
      <c r="B90" s="13">
        <v>41322</v>
      </c>
      <c r="C90" s="9">
        <v>70.67</v>
      </c>
      <c r="D90" s="9">
        <v>97.719607210968931</v>
      </c>
      <c r="E90" s="9">
        <f t="shared" si="0"/>
        <v>-27.049607210968929</v>
      </c>
    </row>
    <row r="91" spans="2:5" x14ac:dyDescent="0.25">
      <c r="B91" s="13">
        <v>41329</v>
      </c>
      <c r="C91" s="9">
        <v>65.78</v>
      </c>
      <c r="D91" s="9">
        <v>85.005678867311786</v>
      </c>
      <c r="E91" s="9">
        <f t="shared" si="0"/>
        <v>-19.225678867311785</v>
      </c>
    </row>
    <row r="92" spans="2:5" x14ac:dyDescent="0.25">
      <c r="B92" s="13">
        <v>41336</v>
      </c>
      <c r="C92" s="9">
        <v>83.22</v>
      </c>
      <c r="D92" s="9">
        <v>112.74249753203787</v>
      </c>
      <c r="E92" s="9">
        <f t="shared" si="0"/>
        <v>-29.522497532037875</v>
      </c>
    </row>
    <row r="93" spans="2:5" x14ac:dyDescent="0.25">
      <c r="B93" s="13">
        <v>41343</v>
      </c>
      <c r="C93" s="9">
        <v>59.23</v>
      </c>
      <c r="D93" s="9">
        <v>75.275796758774931</v>
      </c>
      <c r="E93" s="9">
        <f t="shared" si="0"/>
        <v>-16.045796758774934</v>
      </c>
    </row>
    <row r="94" spans="2:5" x14ac:dyDescent="0.25">
      <c r="B94" s="13">
        <v>41350</v>
      </c>
      <c r="C94" s="9">
        <v>50.05</v>
      </c>
      <c r="D94" s="9">
        <v>103.26138081779985</v>
      </c>
      <c r="E94" s="9">
        <f t="shared" si="0"/>
        <v>-53.211380817799849</v>
      </c>
    </row>
    <row r="95" spans="2:5" x14ac:dyDescent="0.25">
      <c r="B95" s="13">
        <v>41357</v>
      </c>
      <c r="C95" s="9">
        <v>45.7</v>
      </c>
      <c r="D95" s="9">
        <v>49.488648555482271</v>
      </c>
      <c r="E95" s="9">
        <f t="shared" ref="E95:E158" si="1">C95 - D95</f>
        <v>-3.7886485554822684</v>
      </c>
    </row>
    <row r="96" spans="2:5" x14ac:dyDescent="0.25">
      <c r="B96" s="13">
        <v>41364</v>
      </c>
      <c r="C96" s="9">
        <v>40.57</v>
      </c>
      <c r="D96" s="9">
        <v>35.763440570467438</v>
      </c>
      <c r="E96" s="9">
        <f t="shared" si="1"/>
        <v>4.8065594295325624</v>
      </c>
    </row>
    <row r="97" spans="2:5" x14ac:dyDescent="0.25">
      <c r="B97" s="13">
        <v>41371</v>
      </c>
      <c r="C97" s="9">
        <v>83.85</v>
      </c>
      <c r="D97" s="9">
        <v>59.077906875529258</v>
      </c>
      <c r="E97" s="9">
        <f t="shared" si="1"/>
        <v>24.772093124470736</v>
      </c>
    </row>
    <row r="98" spans="2:5" x14ac:dyDescent="0.25">
      <c r="B98" s="13">
        <v>41378</v>
      </c>
      <c r="C98" s="9">
        <v>36.450000000000003</v>
      </c>
      <c r="D98" s="9">
        <v>35.454761139096604</v>
      </c>
      <c r="E98" s="9">
        <f t="shared" si="1"/>
        <v>0.99523886090339886</v>
      </c>
    </row>
    <row r="99" spans="2:5" x14ac:dyDescent="0.25">
      <c r="B99" s="13">
        <v>41385</v>
      </c>
      <c r="C99" s="9">
        <v>45.92</v>
      </c>
      <c r="D99" s="9">
        <v>38.251911527351041</v>
      </c>
      <c r="E99" s="9">
        <f t="shared" si="1"/>
        <v>7.6680884726489609</v>
      </c>
    </row>
    <row r="100" spans="2:5" x14ac:dyDescent="0.25">
      <c r="B100" s="13">
        <v>41392</v>
      </c>
      <c r="C100" s="9">
        <v>39.74</v>
      </c>
      <c r="D100" s="9">
        <v>32.318793087838642</v>
      </c>
      <c r="E100" s="9">
        <f t="shared" si="1"/>
        <v>7.4212069121613595</v>
      </c>
    </row>
    <row r="101" spans="2:5" x14ac:dyDescent="0.25">
      <c r="B101" s="13">
        <v>41399</v>
      </c>
      <c r="C101" s="9">
        <v>47.36</v>
      </c>
      <c r="D101" s="9">
        <v>29.596575412485009</v>
      </c>
      <c r="E101" s="9">
        <f t="shared" si="1"/>
        <v>17.76342458751499</v>
      </c>
    </row>
    <row r="102" spans="2:5" x14ac:dyDescent="0.25">
      <c r="B102" s="13">
        <v>41406</v>
      </c>
      <c r="C102" s="9">
        <v>59.53</v>
      </c>
      <c r="D102" s="9">
        <v>42.858349830867532</v>
      </c>
      <c r="E102" s="9">
        <f t="shared" si="1"/>
        <v>16.671650169132469</v>
      </c>
    </row>
    <row r="103" spans="2:5" x14ac:dyDescent="0.25">
      <c r="B103" s="13">
        <v>41413</v>
      </c>
      <c r="C103" s="9">
        <v>36.090000000000003</v>
      </c>
      <c r="D103" s="9">
        <v>44.39005192398897</v>
      </c>
      <c r="E103" s="9">
        <f t="shared" si="1"/>
        <v>-8.300051923988967</v>
      </c>
    </row>
    <row r="104" spans="2:5" x14ac:dyDescent="0.25">
      <c r="B104" s="13">
        <v>41420</v>
      </c>
      <c r="C104" s="9">
        <v>52.43</v>
      </c>
      <c r="D104" s="9">
        <v>44.693327442941623</v>
      </c>
      <c r="E104" s="9">
        <f t="shared" si="1"/>
        <v>7.7366725570583768</v>
      </c>
    </row>
    <row r="105" spans="2:5" x14ac:dyDescent="0.25">
      <c r="B105" s="13">
        <v>41427</v>
      </c>
      <c r="C105" s="9">
        <v>27.77</v>
      </c>
      <c r="D105" s="9">
        <v>41.229201064604496</v>
      </c>
      <c r="E105" s="9">
        <f t="shared" si="1"/>
        <v>-13.459201064604496</v>
      </c>
    </row>
    <row r="106" spans="2:5" x14ac:dyDescent="0.25">
      <c r="B106" s="13">
        <v>41434</v>
      </c>
      <c r="C106" s="9">
        <v>58.99</v>
      </c>
      <c r="D106" s="9">
        <v>41.747426355321039</v>
      </c>
      <c r="E106" s="9">
        <f t="shared" si="1"/>
        <v>17.242573644678963</v>
      </c>
    </row>
    <row r="107" spans="2:5" x14ac:dyDescent="0.25">
      <c r="B107" s="13">
        <v>41441</v>
      </c>
      <c r="C107" s="9">
        <v>27.67</v>
      </c>
      <c r="D107" s="9">
        <v>35.887456659413061</v>
      </c>
      <c r="E107" s="9">
        <f t="shared" si="1"/>
        <v>-8.2174566594130596</v>
      </c>
    </row>
    <row r="108" spans="2:5" x14ac:dyDescent="0.25">
      <c r="B108" s="13">
        <v>41448</v>
      </c>
      <c r="C108" s="9">
        <v>22.84</v>
      </c>
      <c r="D108" s="9">
        <v>30.701605099942228</v>
      </c>
      <c r="E108" s="9">
        <f t="shared" si="1"/>
        <v>-7.8616050999422278</v>
      </c>
    </row>
    <row r="109" spans="2:5" x14ac:dyDescent="0.25">
      <c r="B109" s="13">
        <v>41455</v>
      </c>
      <c r="C109" s="9">
        <v>29.85</v>
      </c>
      <c r="D109" s="9">
        <v>30.848743006070123</v>
      </c>
      <c r="E109" s="9">
        <f t="shared" si="1"/>
        <v>-0.99874300607012145</v>
      </c>
    </row>
    <row r="110" spans="2:5" x14ac:dyDescent="0.25">
      <c r="B110" s="13">
        <v>41462</v>
      </c>
      <c r="C110" s="9">
        <v>35.53</v>
      </c>
      <c r="D110" s="9">
        <v>26.378887033491857</v>
      </c>
      <c r="E110" s="9">
        <f t="shared" si="1"/>
        <v>9.1511129665081441</v>
      </c>
    </row>
    <row r="111" spans="2:5" x14ac:dyDescent="0.25">
      <c r="B111" s="13">
        <v>41469</v>
      </c>
      <c r="C111" s="9">
        <v>35.61</v>
      </c>
      <c r="D111" s="9">
        <v>21.342018970516321</v>
      </c>
      <c r="E111" s="9">
        <f t="shared" si="1"/>
        <v>14.267981029483678</v>
      </c>
    </row>
    <row r="112" spans="2:5" x14ac:dyDescent="0.25">
      <c r="B112" s="13">
        <v>41476</v>
      </c>
      <c r="C112" s="9">
        <v>30.6</v>
      </c>
      <c r="D112" s="9">
        <v>25.020244044210123</v>
      </c>
      <c r="E112" s="9">
        <f t="shared" si="1"/>
        <v>5.5797559557898779</v>
      </c>
    </row>
    <row r="113" spans="2:5" x14ac:dyDescent="0.25">
      <c r="B113" s="13">
        <v>41483</v>
      </c>
      <c r="C113" s="9">
        <v>32.04</v>
      </c>
      <c r="D113" s="9">
        <v>27.558423321656306</v>
      </c>
      <c r="E113" s="9">
        <f t="shared" si="1"/>
        <v>4.4815766783436928</v>
      </c>
    </row>
    <row r="114" spans="2:5" x14ac:dyDescent="0.25">
      <c r="B114" s="13">
        <v>41490</v>
      </c>
      <c r="C114" s="9">
        <v>33.380000000000003</v>
      </c>
      <c r="D114" s="9">
        <v>35.226776075311612</v>
      </c>
      <c r="E114" s="9">
        <f t="shared" si="1"/>
        <v>-1.8467760753116096</v>
      </c>
    </row>
    <row r="115" spans="2:5" x14ac:dyDescent="0.25">
      <c r="B115" s="13">
        <v>41497</v>
      </c>
      <c r="C115" s="9">
        <v>37.479999999999997</v>
      </c>
      <c r="D115" s="9">
        <v>37.544376626515167</v>
      </c>
      <c r="E115" s="9">
        <f t="shared" si="1"/>
        <v>-6.4376626515169733E-2</v>
      </c>
    </row>
    <row r="116" spans="2:5" x14ac:dyDescent="0.25">
      <c r="B116" s="13">
        <v>41504</v>
      </c>
      <c r="C116" s="9">
        <v>43.34</v>
      </c>
      <c r="D116" s="9">
        <v>34.517732256074609</v>
      </c>
      <c r="E116" s="9">
        <f t="shared" si="1"/>
        <v>8.8222677439253943</v>
      </c>
    </row>
    <row r="117" spans="2:5" x14ac:dyDescent="0.25">
      <c r="B117" s="13">
        <v>41511</v>
      </c>
      <c r="C117" s="9">
        <v>35.869999999999997</v>
      </c>
      <c r="D117" s="9">
        <v>33.681169335372552</v>
      </c>
      <c r="E117" s="9">
        <f t="shared" si="1"/>
        <v>2.1888306646274458</v>
      </c>
    </row>
    <row r="118" spans="2:5" x14ac:dyDescent="0.25">
      <c r="B118" s="13">
        <v>41518</v>
      </c>
      <c r="C118" s="9">
        <v>29.49</v>
      </c>
      <c r="D118" s="9">
        <v>29.923736490685577</v>
      </c>
      <c r="E118" s="9">
        <f t="shared" si="1"/>
        <v>-0.43373649068557896</v>
      </c>
    </row>
    <row r="119" spans="2:5" x14ac:dyDescent="0.25">
      <c r="B119" s="13">
        <v>41525</v>
      </c>
      <c r="C119" s="9">
        <v>33.93</v>
      </c>
      <c r="D119" s="9">
        <v>34.097964167278036</v>
      </c>
      <c r="E119" s="9">
        <f t="shared" si="1"/>
        <v>-0.16796416727803631</v>
      </c>
    </row>
    <row r="120" spans="2:5" x14ac:dyDescent="0.25">
      <c r="B120" s="13">
        <v>41532</v>
      </c>
      <c r="C120" s="9">
        <v>25.55</v>
      </c>
      <c r="D120" s="9">
        <v>37.375649345052615</v>
      </c>
      <c r="E120" s="9">
        <f t="shared" si="1"/>
        <v>-11.825649345052614</v>
      </c>
    </row>
    <row r="121" spans="2:5" x14ac:dyDescent="0.25">
      <c r="B121" s="13">
        <v>41539</v>
      </c>
      <c r="C121" s="9">
        <v>19.739999999999998</v>
      </c>
      <c r="D121" s="9">
        <v>46.100940482527001</v>
      </c>
      <c r="E121" s="9">
        <f t="shared" si="1"/>
        <v>-26.360940482527003</v>
      </c>
    </row>
    <row r="122" spans="2:5" x14ac:dyDescent="0.25">
      <c r="B122" s="13">
        <v>41546</v>
      </c>
      <c r="C122" s="9">
        <v>32.08</v>
      </c>
      <c r="D122" s="9">
        <v>65.980367904640772</v>
      </c>
      <c r="E122" s="9">
        <f t="shared" si="1"/>
        <v>-33.900367904640774</v>
      </c>
    </row>
    <row r="123" spans="2:5" x14ac:dyDescent="0.25">
      <c r="B123" s="13">
        <v>41553</v>
      </c>
      <c r="C123" s="9">
        <v>36.19</v>
      </c>
      <c r="D123" s="9">
        <v>60.70435979042017</v>
      </c>
      <c r="E123" s="9">
        <f t="shared" si="1"/>
        <v>-24.514359790420173</v>
      </c>
    </row>
    <row r="124" spans="2:5" x14ac:dyDescent="0.25">
      <c r="B124" s="13">
        <v>41560</v>
      </c>
      <c r="C124" s="9">
        <v>46.27</v>
      </c>
      <c r="D124" s="9">
        <v>47.732146175036689</v>
      </c>
      <c r="E124" s="9">
        <f t="shared" si="1"/>
        <v>-1.4621461750366862</v>
      </c>
    </row>
    <row r="125" spans="2:5" x14ac:dyDescent="0.25">
      <c r="B125" s="13">
        <v>41567</v>
      </c>
      <c r="C125" s="9">
        <v>44.73</v>
      </c>
      <c r="D125" s="9">
        <v>59.012198148731052</v>
      </c>
      <c r="E125" s="9">
        <f t="shared" si="1"/>
        <v>-14.282198148731055</v>
      </c>
    </row>
    <row r="126" spans="2:5" x14ac:dyDescent="0.25">
      <c r="B126" s="13">
        <v>41574</v>
      </c>
      <c r="C126" s="9">
        <v>53.48</v>
      </c>
      <c r="D126" s="9">
        <v>68.682862617653228</v>
      </c>
      <c r="E126" s="9">
        <f t="shared" si="1"/>
        <v>-15.202862617653231</v>
      </c>
    </row>
    <row r="127" spans="2:5" x14ac:dyDescent="0.25">
      <c r="B127" s="13">
        <v>41581</v>
      </c>
      <c r="C127" s="9">
        <v>65.099999999999994</v>
      </c>
      <c r="D127" s="9">
        <v>56.364798135798871</v>
      </c>
      <c r="E127" s="9">
        <f t="shared" si="1"/>
        <v>8.7352018642011231</v>
      </c>
    </row>
    <row r="128" spans="2:5" x14ac:dyDescent="0.25">
      <c r="B128" s="13">
        <v>41588</v>
      </c>
      <c r="C128" s="9">
        <v>55.86</v>
      </c>
      <c r="D128" s="9">
        <v>106.05764950681379</v>
      </c>
      <c r="E128" s="9">
        <f t="shared" si="1"/>
        <v>-50.197649506813789</v>
      </c>
    </row>
    <row r="129" spans="2:5" x14ac:dyDescent="0.25">
      <c r="B129" s="13">
        <v>41595</v>
      </c>
      <c r="C129" s="9">
        <v>52.48</v>
      </c>
      <c r="D129" s="9">
        <v>44.981009446246446</v>
      </c>
      <c r="E129" s="9">
        <f t="shared" si="1"/>
        <v>7.4989905537535506</v>
      </c>
    </row>
    <row r="130" spans="2:5" x14ac:dyDescent="0.25">
      <c r="B130" s="13">
        <v>41602</v>
      </c>
      <c r="C130" s="9">
        <v>51.35</v>
      </c>
      <c r="D130" s="9">
        <v>48.046862386148788</v>
      </c>
      <c r="E130" s="9">
        <f t="shared" si="1"/>
        <v>3.303137613851213</v>
      </c>
    </row>
    <row r="131" spans="2:5" x14ac:dyDescent="0.25">
      <c r="B131" s="13">
        <v>41609</v>
      </c>
      <c r="C131" s="9">
        <v>43.48</v>
      </c>
      <c r="D131" s="9">
        <v>43.323956448345513</v>
      </c>
      <c r="E131" s="9">
        <f t="shared" si="1"/>
        <v>0.15604355165448425</v>
      </c>
    </row>
    <row r="132" spans="2:5" x14ac:dyDescent="0.25">
      <c r="B132" s="13">
        <v>41616</v>
      </c>
      <c r="C132" s="9">
        <v>57.97</v>
      </c>
      <c r="D132" s="9">
        <v>51.738607895169963</v>
      </c>
      <c r="E132" s="9">
        <f t="shared" si="1"/>
        <v>6.2313921048300358</v>
      </c>
    </row>
    <row r="133" spans="2:5" x14ac:dyDescent="0.25">
      <c r="B133" s="13">
        <v>41623</v>
      </c>
      <c r="C133" s="9">
        <v>63.82</v>
      </c>
      <c r="D133" s="9">
        <v>45.246891519923871</v>
      </c>
      <c r="E133" s="9">
        <f t="shared" si="1"/>
        <v>18.573108480076129</v>
      </c>
    </row>
    <row r="134" spans="2:5" x14ac:dyDescent="0.25">
      <c r="B134" s="13">
        <v>41630</v>
      </c>
      <c r="C134" s="9">
        <v>58.56</v>
      </c>
      <c r="D134" s="9">
        <v>65.747014291626812</v>
      </c>
      <c r="E134" s="9">
        <f t="shared" si="1"/>
        <v>-7.1870142916268094</v>
      </c>
    </row>
    <row r="135" spans="2:5" x14ac:dyDescent="0.25">
      <c r="B135" s="13">
        <v>41637</v>
      </c>
      <c r="C135" s="9">
        <v>54.84</v>
      </c>
      <c r="D135" s="9">
        <v>64.863036925571649</v>
      </c>
      <c r="E135" s="9">
        <f t="shared" si="1"/>
        <v>-10.023036925571645</v>
      </c>
    </row>
    <row r="136" spans="2:5" x14ac:dyDescent="0.25">
      <c r="B136" s="13">
        <v>41644</v>
      </c>
      <c r="C136" s="9">
        <v>55.09</v>
      </c>
      <c r="D136" s="9">
        <v>41.706963131616973</v>
      </c>
      <c r="E136" s="9">
        <f t="shared" si="1"/>
        <v>13.38303686838303</v>
      </c>
    </row>
    <row r="137" spans="2:5" x14ac:dyDescent="0.25">
      <c r="B137" s="13">
        <v>41651</v>
      </c>
      <c r="C137" s="9">
        <v>50.19</v>
      </c>
      <c r="D137" s="9">
        <v>43.731780947654926</v>
      </c>
      <c r="E137" s="9">
        <f t="shared" si="1"/>
        <v>6.458219052345072</v>
      </c>
    </row>
    <row r="138" spans="2:5" x14ac:dyDescent="0.25">
      <c r="B138" s="13">
        <v>41658</v>
      </c>
      <c r="C138" s="9">
        <v>52.94</v>
      </c>
      <c r="D138" s="9">
        <v>45.01806188414573</v>
      </c>
      <c r="E138" s="9">
        <f t="shared" si="1"/>
        <v>7.9219381158542674</v>
      </c>
    </row>
    <row r="139" spans="2:5" x14ac:dyDescent="0.25">
      <c r="B139" s="13">
        <v>41665</v>
      </c>
      <c r="C139" s="9">
        <v>53.52</v>
      </c>
      <c r="D139" s="9">
        <v>46.09793700707008</v>
      </c>
      <c r="E139" s="9">
        <f t="shared" si="1"/>
        <v>7.4220629929299236</v>
      </c>
    </row>
    <row r="140" spans="2:5" x14ac:dyDescent="0.25">
      <c r="B140" s="13">
        <v>41672</v>
      </c>
      <c r="C140" s="9">
        <v>63.32</v>
      </c>
      <c r="D140" s="9">
        <v>51.202304898267101</v>
      </c>
      <c r="E140" s="9">
        <f t="shared" si="1"/>
        <v>12.117695101732899</v>
      </c>
    </row>
    <row r="141" spans="2:5" x14ac:dyDescent="0.25">
      <c r="B141" s="13">
        <v>41679</v>
      </c>
      <c r="C141" s="9">
        <v>52.14</v>
      </c>
      <c r="D141" s="9">
        <v>49.957111393840506</v>
      </c>
      <c r="E141" s="9">
        <f t="shared" si="1"/>
        <v>2.1828886061594943</v>
      </c>
    </row>
    <row r="142" spans="2:5" x14ac:dyDescent="0.25">
      <c r="B142" s="13">
        <v>41686</v>
      </c>
      <c r="C142" s="9">
        <v>99.75</v>
      </c>
      <c r="D142" s="9">
        <v>65.285840586996912</v>
      </c>
      <c r="E142" s="9">
        <f t="shared" si="1"/>
        <v>34.464159413003088</v>
      </c>
    </row>
    <row r="143" spans="2:5" x14ac:dyDescent="0.25">
      <c r="B143" s="13">
        <v>41693</v>
      </c>
      <c r="C143" s="9">
        <v>87.35</v>
      </c>
      <c r="D143" s="9">
        <v>66.65547182784772</v>
      </c>
      <c r="E143" s="9">
        <f t="shared" si="1"/>
        <v>20.694528172152275</v>
      </c>
    </row>
    <row r="144" spans="2:5" x14ac:dyDescent="0.25">
      <c r="B144" s="13">
        <v>41700</v>
      </c>
      <c r="C144" s="9">
        <v>83.47</v>
      </c>
      <c r="D144" s="9">
        <v>103.50620469693254</v>
      </c>
      <c r="E144" s="9">
        <f t="shared" si="1"/>
        <v>-20.036204696932543</v>
      </c>
    </row>
    <row r="145" spans="2:5" x14ac:dyDescent="0.25">
      <c r="B145" s="13">
        <v>41707</v>
      </c>
      <c r="C145" s="9">
        <v>86.94</v>
      </c>
      <c r="D145" s="9">
        <v>68.231983654546511</v>
      </c>
      <c r="E145" s="9">
        <f t="shared" si="1"/>
        <v>18.708016345453487</v>
      </c>
    </row>
    <row r="146" spans="2:5" x14ac:dyDescent="0.25">
      <c r="B146" s="13">
        <v>41714</v>
      </c>
      <c r="C146" s="9">
        <v>89.62</v>
      </c>
      <c r="D146" s="9">
        <v>104.10464074720117</v>
      </c>
      <c r="E146" s="9">
        <f t="shared" si="1"/>
        <v>-14.484640747201169</v>
      </c>
    </row>
    <row r="147" spans="2:5" x14ac:dyDescent="0.25">
      <c r="B147" s="13">
        <v>41721</v>
      </c>
      <c r="C147" s="9">
        <v>69.040000000000006</v>
      </c>
      <c r="D147" s="9">
        <v>59.273073898365574</v>
      </c>
      <c r="E147" s="9">
        <f t="shared" si="1"/>
        <v>9.7669261016344322</v>
      </c>
    </row>
    <row r="148" spans="2:5" x14ac:dyDescent="0.25">
      <c r="B148" s="13">
        <v>41728</v>
      </c>
      <c r="C148" s="9">
        <v>86.41</v>
      </c>
      <c r="D148" s="9">
        <v>48.66294414737478</v>
      </c>
      <c r="E148" s="9">
        <f t="shared" si="1"/>
        <v>37.747055852625216</v>
      </c>
    </row>
    <row r="149" spans="2:5" x14ac:dyDescent="0.25">
      <c r="B149" s="13">
        <v>41735</v>
      </c>
      <c r="C149" s="9">
        <v>102.31</v>
      </c>
      <c r="D149" s="9">
        <v>79.545607878026402</v>
      </c>
      <c r="E149" s="9">
        <f t="shared" si="1"/>
        <v>22.7643921219736</v>
      </c>
    </row>
    <row r="150" spans="2:5" x14ac:dyDescent="0.25">
      <c r="B150" s="13">
        <v>41742</v>
      </c>
      <c r="C150" s="9">
        <v>68.47</v>
      </c>
      <c r="D150" s="9">
        <v>55.423318307913142</v>
      </c>
      <c r="E150" s="9">
        <f t="shared" si="1"/>
        <v>13.046681692086857</v>
      </c>
    </row>
    <row r="151" spans="2:5" x14ac:dyDescent="0.25">
      <c r="B151" s="13">
        <v>41749</v>
      </c>
      <c r="C151" s="9">
        <v>84.04</v>
      </c>
      <c r="D151" s="9">
        <v>60.988270775954135</v>
      </c>
      <c r="E151" s="9">
        <f t="shared" si="1"/>
        <v>23.051729224045872</v>
      </c>
    </row>
    <row r="152" spans="2:5" x14ac:dyDescent="0.25">
      <c r="B152" s="13">
        <v>41756</v>
      </c>
      <c r="C152" s="9">
        <v>64.58</v>
      </c>
      <c r="D152" s="9">
        <v>58.573533907714449</v>
      </c>
      <c r="E152" s="9">
        <f t="shared" si="1"/>
        <v>6.0064660922855495</v>
      </c>
    </row>
    <row r="153" spans="2:5" x14ac:dyDescent="0.25">
      <c r="B153" s="13">
        <v>41763</v>
      </c>
      <c r="C153" s="9">
        <v>45.63</v>
      </c>
      <c r="D153" s="9">
        <v>55.545073351632496</v>
      </c>
      <c r="E153" s="9">
        <f t="shared" si="1"/>
        <v>-9.9150733516324934</v>
      </c>
    </row>
    <row r="154" spans="2:5" x14ac:dyDescent="0.25">
      <c r="B154" s="13">
        <v>41770</v>
      </c>
      <c r="C154" s="9">
        <v>59.38</v>
      </c>
      <c r="D154" s="9">
        <v>62.473939977207571</v>
      </c>
      <c r="E154" s="9">
        <f t="shared" si="1"/>
        <v>-3.0939399772075689</v>
      </c>
    </row>
    <row r="155" spans="2:5" x14ac:dyDescent="0.25">
      <c r="B155" s="13">
        <v>41777</v>
      </c>
      <c r="C155" s="9">
        <v>61.05</v>
      </c>
      <c r="D155" s="9">
        <v>59.442620073748891</v>
      </c>
      <c r="E155" s="9">
        <f t="shared" si="1"/>
        <v>1.6073799262511059</v>
      </c>
    </row>
    <row r="156" spans="2:5" x14ac:dyDescent="0.25">
      <c r="B156" s="13">
        <v>41784</v>
      </c>
      <c r="C156" s="9">
        <v>60.38</v>
      </c>
      <c r="D156" s="9">
        <v>62.039002119512261</v>
      </c>
      <c r="E156" s="9">
        <f t="shared" si="1"/>
        <v>-1.6590021195122588</v>
      </c>
    </row>
    <row r="157" spans="2:5" x14ac:dyDescent="0.25">
      <c r="B157" s="13">
        <v>41791</v>
      </c>
      <c r="C157" s="9">
        <v>60.29</v>
      </c>
      <c r="D157" s="9">
        <v>56.390166895382464</v>
      </c>
      <c r="E157" s="9">
        <f t="shared" si="1"/>
        <v>3.8998331046175352</v>
      </c>
    </row>
    <row r="158" spans="2:5" x14ac:dyDescent="0.25">
      <c r="B158" s="13">
        <v>41798</v>
      </c>
      <c r="C158" s="9">
        <v>59.86</v>
      </c>
      <c r="D158" s="9">
        <v>60.930565674893536</v>
      </c>
      <c r="E158" s="9">
        <f t="shared" si="1"/>
        <v>-1.0705656748935368</v>
      </c>
    </row>
    <row r="159" spans="2:5" x14ac:dyDescent="0.25">
      <c r="B159" s="13">
        <v>41805</v>
      </c>
      <c r="C159" s="9">
        <v>60.94</v>
      </c>
      <c r="D159" s="9">
        <v>50.838982438932426</v>
      </c>
      <c r="E159" s="9">
        <f t="shared" ref="E159:E222" si="2">C159 - D159</f>
        <v>10.101017561067572</v>
      </c>
    </row>
    <row r="160" spans="2:5" x14ac:dyDescent="0.25">
      <c r="B160" s="13">
        <v>41812</v>
      </c>
      <c r="C160" s="9">
        <v>60.31</v>
      </c>
      <c r="D160" s="9">
        <v>49.843826888198237</v>
      </c>
      <c r="E160" s="9">
        <f t="shared" si="2"/>
        <v>10.466173111801766</v>
      </c>
    </row>
    <row r="161" spans="2:5" x14ac:dyDescent="0.25">
      <c r="B161" s="13">
        <v>41819</v>
      </c>
      <c r="C161" s="9">
        <v>59.62</v>
      </c>
      <c r="D161" s="9">
        <v>54.194711097380548</v>
      </c>
      <c r="E161" s="9">
        <f t="shared" si="2"/>
        <v>5.4252889026194495</v>
      </c>
    </row>
    <row r="162" spans="2:5" x14ac:dyDescent="0.25">
      <c r="B162" s="13">
        <v>41826</v>
      </c>
      <c r="C162" s="9">
        <v>38.75</v>
      </c>
      <c r="D162" s="9">
        <v>51.211300671667125</v>
      </c>
      <c r="E162" s="9">
        <f t="shared" si="2"/>
        <v>-12.461300671667125</v>
      </c>
    </row>
    <row r="163" spans="2:5" x14ac:dyDescent="0.25">
      <c r="B163" s="13">
        <v>41833</v>
      </c>
      <c r="C163" s="9">
        <v>19.05</v>
      </c>
      <c r="D163" s="9">
        <v>41.239479379080706</v>
      </c>
      <c r="E163" s="9">
        <f t="shared" si="2"/>
        <v>-22.189479379080705</v>
      </c>
    </row>
    <row r="164" spans="2:5" x14ac:dyDescent="0.25">
      <c r="B164" s="13">
        <v>41840</v>
      </c>
      <c r="C164" s="9">
        <v>37.590000000000003</v>
      </c>
      <c r="D164" s="9">
        <v>36.56397911504925</v>
      </c>
      <c r="E164" s="9">
        <f t="shared" si="2"/>
        <v>1.0260208849507535</v>
      </c>
    </row>
    <row r="165" spans="2:5" x14ac:dyDescent="0.25">
      <c r="B165" s="13">
        <v>41847</v>
      </c>
      <c r="C165" s="9">
        <v>37.56</v>
      </c>
      <c r="D165" s="9">
        <v>38.058710892992906</v>
      </c>
      <c r="E165" s="9">
        <f t="shared" si="2"/>
        <v>-0.49871089299290361</v>
      </c>
    </row>
    <row r="166" spans="2:5" x14ac:dyDescent="0.25">
      <c r="B166" s="13">
        <v>41854</v>
      </c>
      <c r="C166" s="9">
        <v>46.1</v>
      </c>
      <c r="D166" s="9">
        <v>44.577269196481311</v>
      </c>
      <c r="E166" s="9">
        <f t="shared" si="2"/>
        <v>1.5227308035186908</v>
      </c>
    </row>
    <row r="167" spans="2:5" x14ac:dyDescent="0.25">
      <c r="B167" s="13">
        <v>41861</v>
      </c>
      <c r="C167" s="9">
        <v>50.51</v>
      </c>
      <c r="D167" s="9">
        <v>47.668589832725225</v>
      </c>
      <c r="E167" s="9">
        <f t="shared" si="2"/>
        <v>2.8414101672747734</v>
      </c>
    </row>
    <row r="168" spans="2:5" x14ac:dyDescent="0.25">
      <c r="B168" s="13">
        <v>41868</v>
      </c>
      <c r="C168" s="9">
        <v>41.83</v>
      </c>
      <c r="D168" s="9">
        <v>45.321520567110561</v>
      </c>
      <c r="E168" s="9">
        <f t="shared" si="2"/>
        <v>-3.4915205671105625</v>
      </c>
    </row>
    <row r="169" spans="2:5" x14ac:dyDescent="0.25">
      <c r="B169" s="13">
        <v>41875</v>
      </c>
      <c r="C169" s="9">
        <v>39.799999999999997</v>
      </c>
      <c r="D169" s="9">
        <v>41.657213805636523</v>
      </c>
      <c r="E169" s="9">
        <f t="shared" si="2"/>
        <v>-1.8572138056365262</v>
      </c>
    </row>
    <row r="170" spans="2:5" x14ac:dyDescent="0.25">
      <c r="B170" s="13">
        <v>41882</v>
      </c>
      <c r="C170" s="9">
        <v>43.14</v>
      </c>
      <c r="D170" s="9">
        <v>36.969901982154695</v>
      </c>
      <c r="E170" s="9">
        <f t="shared" si="2"/>
        <v>6.1700980178453051</v>
      </c>
    </row>
    <row r="171" spans="2:5" x14ac:dyDescent="0.25">
      <c r="B171" s="13">
        <v>41889</v>
      </c>
      <c r="C171" s="9">
        <v>41.78</v>
      </c>
      <c r="D171" s="9">
        <v>42.655111961650285</v>
      </c>
      <c r="E171" s="9">
        <f t="shared" si="2"/>
        <v>-0.87511196165028338</v>
      </c>
    </row>
    <row r="172" spans="2:5" x14ac:dyDescent="0.25">
      <c r="B172" s="13">
        <v>41896</v>
      </c>
      <c r="C172" s="9">
        <v>51.52</v>
      </c>
      <c r="D172" s="9">
        <v>45.751479185275947</v>
      </c>
      <c r="E172" s="9">
        <f t="shared" si="2"/>
        <v>5.7685208147240559</v>
      </c>
    </row>
    <row r="173" spans="2:5" x14ac:dyDescent="0.25">
      <c r="B173" s="13">
        <v>41903</v>
      </c>
      <c r="C173" s="9">
        <v>76.92</v>
      </c>
      <c r="D173" s="9">
        <v>58.476796700965153</v>
      </c>
      <c r="E173" s="9">
        <f t="shared" si="2"/>
        <v>18.443203299034849</v>
      </c>
    </row>
    <row r="174" spans="2:5" x14ac:dyDescent="0.25">
      <c r="B174" s="13">
        <v>41910</v>
      </c>
      <c r="C174" s="9">
        <v>95.23</v>
      </c>
      <c r="D174" s="9">
        <v>88.591899929060247</v>
      </c>
      <c r="E174" s="9">
        <f t="shared" si="2"/>
        <v>6.6381000709397568</v>
      </c>
    </row>
    <row r="175" spans="2:5" x14ac:dyDescent="0.25">
      <c r="B175" s="13">
        <v>41917</v>
      </c>
      <c r="C175" s="9">
        <v>104.54</v>
      </c>
      <c r="D175" s="9">
        <v>92.604262673424728</v>
      </c>
      <c r="E175" s="9">
        <f t="shared" si="2"/>
        <v>11.935737326575278</v>
      </c>
    </row>
    <row r="176" spans="2:5" x14ac:dyDescent="0.25">
      <c r="B176" s="13">
        <v>41924</v>
      </c>
      <c r="C176" s="9">
        <v>63.97</v>
      </c>
      <c r="D176" s="9">
        <v>88.008200357846761</v>
      </c>
      <c r="E176" s="9">
        <f t="shared" si="2"/>
        <v>-24.038200357846762</v>
      </c>
    </row>
    <row r="177" spans="2:5" x14ac:dyDescent="0.25">
      <c r="B177" s="13">
        <v>41931</v>
      </c>
      <c r="C177" s="9">
        <v>90.31</v>
      </c>
      <c r="D177" s="9">
        <v>94.102772154572989</v>
      </c>
      <c r="E177" s="9">
        <f t="shared" si="2"/>
        <v>-3.7927721545729867</v>
      </c>
    </row>
    <row r="178" spans="2:5" x14ac:dyDescent="0.25">
      <c r="B178" s="13">
        <v>41938</v>
      </c>
      <c r="C178" s="9">
        <v>68.930000000000007</v>
      </c>
      <c r="D178" s="9">
        <v>106.17120301286326</v>
      </c>
      <c r="E178" s="9">
        <f t="shared" si="2"/>
        <v>-37.241203012863252</v>
      </c>
    </row>
    <row r="179" spans="2:5" x14ac:dyDescent="0.25">
      <c r="B179" s="13">
        <v>41945</v>
      </c>
      <c r="C179" s="9">
        <v>97.01</v>
      </c>
      <c r="D179" s="9">
        <v>88.852352138736279</v>
      </c>
      <c r="E179" s="9">
        <f t="shared" si="2"/>
        <v>8.157647861263726</v>
      </c>
    </row>
    <row r="180" spans="2:5" x14ac:dyDescent="0.25">
      <c r="B180" s="13">
        <v>41952</v>
      </c>
      <c r="C180" s="9">
        <v>112.34</v>
      </c>
      <c r="D180" s="9">
        <v>138.31417613228541</v>
      </c>
      <c r="E180" s="9">
        <f t="shared" si="2"/>
        <v>-25.974176132285407</v>
      </c>
    </row>
    <row r="181" spans="2:5" x14ac:dyDescent="0.25">
      <c r="B181" s="13">
        <v>41959</v>
      </c>
      <c r="C181" s="9">
        <v>110.52</v>
      </c>
      <c r="D181" s="9">
        <v>82.875166863228472</v>
      </c>
      <c r="E181" s="9">
        <f t="shared" si="2"/>
        <v>27.644833136771524</v>
      </c>
    </row>
    <row r="182" spans="2:5" x14ac:dyDescent="0.25">
      <c r="B182" s="13">
        <v>41966</v>
      </c>
      <c r="C182" s="9">
        <v>89.9</v>
      </c>
      <c r="D182" s="9">
        <v>90.542061041206466</v>
      </c>
      <c r="E182" s="9">
        <f t="shared" si="2"/>
        <v>-0.64206104120646046</v>
      </c>
    </row>
    <row r="183" spans="2:5" x14ac:dyDescent="0.25">
      <c r="B183" s="13">
        <v>41973</v>
      </c>
      <c r="C183" s="9">
        <v>79.89</v>
      </c>
      <c r="D183" s="9">
        <v>84.911462788175129</v>
      </c>
      <c r="E183" s="9">
        <f t="shared" si="2"/>
        <v>-5.0214627881751284</v>
      </c>
    </row>
    <row r="184" spans="2:5" x14ac:dyDescent="0.25">
      <c r="B184" s="13">
        <v>41980</v>
      </c>
      <c r="C184" s="9">
        <v>99.88</v>
      </c>
      <c r="D184" s="9">
        <v>92.152028543706564</v>
      </c>
      <c r="E184" s="9">
        <f t="shared" si="2"/>
        <v>7.7279714562934316</v>
      </c>
    </row>
    <row r="185" spans="2:5" x14ac:dyDescent="0.25">
      <c r="B185" s="13">
        <v>41987</v>
      </c>
      <c r="C185" s="9">
        <v>66.75</v>
      </c>
      <c r="D185" s="9">
        <v>86.023349878347162</v>
      </c>
      <c r="E185" s="9">
        <f t="shared" si="2"/>
        <v>-19.273349878347162</v>
      </c>
    </row>
    <row r="186" spans="2:5" x14ac:dyDescent="0.25">
      <c r="B186" s="13">
        <v>41994</v>
      </c>
      <c r="C186" s="9">
        <v>88.54</v>
      </c>
      <c r="D186" s="9">
        <v>97.82337767190667</v>
      </c>
      <c r="E186" s="9">
        <f t="shared" si="2"/>
        <v>-9.2833776719066634</v>
      </c>
    </row>
    <row r="187" spans="2:5" x14ac:dyDescent="0.25">
      <c r="B187" s="13">
        <v>42001</v>
      </c>
      <c r="C187" s="9">
        <v>77.849999999999994</v>
      </c>
      <c r="D187" s="9">
        <v>96.455125737533848</v>
      </c>
      <c r="E187" s="9">
        <f t="shared" si="2"/>
        <v>-18.605125737533854</v>
      </c>
    </row>
    <row r="188" spans="2:5" x14ac:dyDescent="0.25">
      <c r="B188" s="13">
        <v>42008</v>
      </c>
      <c r="C188" s="9">
        <v>67.260000000000005</v>
      </c>
      <c r="D188" s="9">
        <v>71.375304832553155</v>
      </c>
      <c r="E188" s="9">
        <f t="shared" si="2"/>
        <v>-4.11530483255315</v>
      </c>
    </row>
    <row r="189" spans="2:5" x14ac:dyDescent="0.25">
      <c r="B189" s="13">
        <v>42015</v>
      </c>
      <c r="C189" s="9">
        <v>72.38</v>
      </c>
      <c r="D189" s="9">
        <v>69.385994531021623</v>
      </c>
      <c r="E189" s="9">
        <f t="shared" si="2"/>
        <v>2.9940054689783722</v>
      </c>
    </row>
    <row r="190" spans="2:5" x14ac:dyDescent="0.25">
      <c r="B190" s="13">
        <v>42022</v>
      </c>
      <c r="C190" s="9">
        <v>68.709999999999994</v>
      </c>
      <c r="D190" s="9">
        <v>69.882341196482415</v>
      </c>
      <c r="E190" s="9">
        <f t="shared" si="2"/>
        <v>-1.1723411964824209</v>
      </c>
    </row>
    <row r="191" spans="2:5" x14ac:dyDescent="0.25">
      <c r="B191" s="13">
        <v>42029</v>
      </c>
      <c r="C191" s="9">
        <v>57.62</v>
      </c>
      <c r="D191" s="9">
        <v>68.881186118969595</v>
      </c>
      <c r="E191" s="9">
        <f t="shared" si="2"/>
        <v>-11.261186118969597</v>
      </c>
    </row>
    <row r="192" spans="2:5" x14ac:dyDescent="0.25">
      <c r="B192" s="13">
        <v>42036</v>
      </c>
      <c r="C192" s="9">
        <v>67.459999999999994</v>
      </c>
      <c r="D192" s="9">
        <v>69.719899774877973</v>
      </c>
      <c r="E192" s="9">
        <f t="shared" si="2"/>
        <v>-2.2598997748779794</v>
      </c>
    </row>
    <row r="193" spans="2:5" x14ac:dyDescent="0.25">
      <c r="B193" s="13">
        <v>42043</v>
      </c>
      <c r="C193" s="9">
        <v>59.2</v>
      </c>
      <c r="D193" s="9">
        <v>65.16935369140981</v>
      </c>
      <c r="E193" s="9">
        <f t="shared" si="2"/>
        <v>-5.9693536914098075</v>
      </c>
    </row>
    <row r="194" spans="2:5" x14ac:dyDescent="0.25">
      <c r="B194" s="13">
        <v>42050</v>
      </c>
      <c r="C194" s="9">
        <v>54.3</v>
      </c>
      <c r="D194" s="9">
        <v>78.68755442221368</v>
      </c>
      <c r="E194" s="9">
        <f t="shared" si="2"/>
        <v>-24.387554422213682</v>
      </c>
    </row>
    <row r="195" spans="2:5" x14ac:dyDescent="0.25">
      <c r="B195" s="13">
        <v>42057</v>
      </c>
      <c r="C195" s="9">
        <v>59.72</v>
      </c>
      <c r="D195" s="9">
        <v>66.572554024122965</v>
      </c>
      <c r="E195" s="9">
        <f t="shared" si="2"/>
        <v>-6.8525540241229663</v>
      </c>
    </row>
    <row r="196" spans="2:5" x14ac:dyDescent="0.25">
      <c r="B196" s="13">
        <v>42064</v>
      </c>
      <c r="C196" s="9">
        <v>171.7</v>
      </c>
      <c r="D196" s="9">
        <v>97.053903935693128</v>
      </c>
      <c r="E196" s="9">
        <f t="shared" si="2"/>
        <v>74.64609606430686</v>
      </c>
    </row>
    <row r="197" spans="2:5" x14ac:dyDescent="0.25">
      <c r="B197" s="13">
        <v>42071</v>
      </c>
      <c r="C197" s="9">
        <v>73.5</v>
      </c>
      <c r="D197" s="9">
        <v>83.501988150511636</v>
      </c>
      <c r="E197" s="9">
        <f t="shared" si="2"/>
        <v>-10.001988150511636</v>
      </c>
    </row>
    <row r="198" spans="2:5" x14ac:dyDescent="0.25">
      <c r="B198" s="13">
        <v>42078</v>
      </c>
      <c r="C198" s="9">
        <v>74.3</v>
      </c>
      <c r="D198" s="9">
        <v>112.75191262079151</v>
      </c>
      <c r="E198" s="9">
        <f t="shared" si="2"/>
        <v>-38.451912620791518</v>
      </c>
    </row>
    <row r="199" spans="2:5" x14ac:dyDescent="0.25">
      <c r="B199" s="13">
        <v>42085</v>
      </c>
      <c r="C199" s="9">
        <v>67.739999999999995</v>
      </c>
      <c r="D199" s="9">
        <v>62.478869087612708</v>
      </c>
      <c r="E199" s="9">
        <f t="shared" si="2"/>
        <v>5.2611309123872871</v>
      </c>
    </row>
    <row r="200" spans="2:5" x14ac:dyDescent="0.25">
      <c r="B200" s="13">
        <v>42092</v>
      </c>
      <c r="C200" s="9">
        <v>51.72</v>
      </c>
      <c r="D200" s="9">
        <v>50.885065890560256</v>
      </c>
      <c r="E200" s="9">
        <f t="shared" si="2"/>
        <v>0.83493410943974311</v>
      </c>
    </row>
    <row r="201" spans="2:5" x14ac:dyDescent="0.25">
      <c r="B201" s="13">
        <v>42099</v>
      </c>
      <c r="C201" s="9">
        <v>63.25</v>
      </c>
      <c r="D201" s="9">
        <v>73.299441435831426</v>
      </c>
      <c r="E201" s="9">
        <f t="shared" si="2"/>
        <v>-10.049441435831426</v>
      </c>
    </row>
    <row r="202" spans="2:5" x14ac:dyDescent="0.25">
      <c r="B202" s="13">
        <v>42106</v>
      </c>
      <c r="C202" s="9">
        <v>48.67</v>
      </c>
      <c r="D202" s="9">
        <v>41.655127982256381</v>
      </c>
      <c r="E202" s="9">
        <f t="shared" si="2"/>
        <v>7.0148720177436203</v>
      </c>
    </row>
    <row r="203" spans="2:5" x14ac:dyDescent="0.25">
      <c r="B203" s="13">
        <v>42113</v>
      </c>
      <c r="C203" s="9">
        <v>46.99</v>
      </c>
      <c r="D203" s="9">
        <v>45.857180706807135</v>
      </c>
      <c r="E203" s="9">
        <f t="shared" si="2"/>
        <v>1.1328192931928669</v>
      </c>
    </row>
    <row r="204" spans="2:5" x14ac:dyDescent="0.25">
      <c r="B204" s="13">
        <v>42120</v>
      </c>
      <c r="C204" s="9">
        <v>44.15</v>
      </c>
      <c r="D204" s="9">
        <v>38.400184266315172</v>
      </c>
      <c r="E204" s="9">
        <f t="shared" si="2"/>
        <v>5.7498157336848266</v>
      </c>
    </row>
    <row r="205" spans="2:5" x14ac:dyDescent="0.25">
      <c r="B205" s="13">
        <v>42127</v>
      </c>
      <c r="C205" s="9">
        <v>44.63</v>
      </c>
      <c r="D205" s="9">
        <v>35.286293884276375</v>
      </c>
      <c r="E205" s="9">
        <f t="shared" si="2"/>
        <v>9.3437061157236272</v>
      </c>
    </row>
    <row r="206" spans="2:5" x14ac:dyDescent="0.25">
      <c r="B206" s="13">
        <v>42134</v>
      </c>
      <c r="C206" s="9">
        <v>43.37</v>
      </c>
      <c r="D206" s="9">
        <v>46.631790486456808</v>
      </c>
      <c r="E206" s="9">
        <f t="shared" si="2"/>
        <v>-3.2617904864568104</v>
      </c>
    </row>
    <row r="207" spans="2:5" x14ac:dyDescent="0.25">
      <c r="B207" s="13">
        <v>42141</v>
      </c>
      <c r="C207" s="9">
        <v>50.09</v>
      </c>
      <c r="D207" s="9">
        <v>43.569968340738143</v>
      </c>
      <c r="E207" s="9">
        <f t="shared" si="2"/>
        <v>6.5200316592618606</v>
      </c>
    </row>
    <row r="208" spans="2:5" x14ac:dyDescent="0.25">
      <c r="B208" s="13">
        <v>42148</v>
      </c>
      <c r="C208" s="9">
        <v>55.29</v>
      </c>
      <c r="D208" s="9">
        <v>47.284569134827528</v>
      </c>
      <c r="E208" s="9">
        <f t="shared" si="2"/>
        <v>8.005430865172471</v>
      </c>
    </row>
    <row r="209" spans="2:5" x14ac:dyDescent="0.25">
      <c r="B209" s="13">
        <v>42155</v>
      </c>
      <c r="C209" s="9">
        <v>57.52</v>
      </c>
      <c r="D209" s="9">
        <v>43.855670467524398</v>
      </c>
      <c r="E209" s="9">
        <f t="shared" si="2"/>
        <v>13.664329532475605</v>
      </c>
    </row>
    <row r="210" spans="2:5" x14ac:dyDescent="0.25">
      <c r="B210" s="13">
        <v>42162</v>
      </c>
      <c r="C210" s="9">
        <v>41.51</v>
      </c>
      <c r="D210" s="9">
        <v>50.621220429442246</v>
      </c>
      <c r="E210" s="9">
        <f t="shared" si="2"/>
        <v>-9.1112204294422483</v>
      </c>
    </row>
    <row r="211" spans="2:5" x14ac:dyDescent="0.25">
      <c r="B211" s="13">
        <v>42169</v>
      </c>
      <c r="C211" s="9">
        <v>42.42</v>
      </c>
      <c r="D211" s="9">
        <v>38.709199853860042</v>
      </c>
      <c r="E211" s="9">
        <f t="shared" si="2"/>
        <v>3.7108001461399596</v>
      </c>
    </row>
    <row r="212" spans="2:5" x14ac:dyDescent="0.25">
      <c r="B212" s="13">
        <v>42176</v>
      </c>
      <c r="C212" s="9">
        <v>41.52</v>
      </c>
      <c r="D212" s="9">
        <v>36.252982992368302</v>
      </c>
      <c r="E212" s="9">
        <f t="shared" si="2"/>
        <v>5.2670170076317007</v>
      </c>
    </row>
    <row r="213" spans="2:5" x14ac:dyDescent="0.25">
      <c r="B213" s="13">
        <v>42183</v>
      </c>
      <c r="C213" s="9">
        <v>43.6</v>
      </c>
      <c r="D213" s="9">
        <v>39.406170627794701</v>
      </c>
      <c r="E213" s="9">
        <f t="shared" si="2"/>
        <v>4.1938293722053004</v>
      </c>
    </row>
    <row r="214" spans="2:5" x14ac:dyDescent="0.25">
      <c r="B214" s="13">
        <v>42190</v>
      </c>
      <c r="C214" s="9">
        <v>46.73</v>
      </c>
      <c r="D214" s="9">
        <v>36.11105783057824</v>
      </c>
      <c r="E214" s="9">
        <f t="shared" si="2"/>
        <v>10.618942169421757</v>
      </c>
    </row>
    <row r="215" spans="2:5" x14ac:dyDescent="0.25">
      <c r="B215" s="13">
        <v>42197</v>
      </c>
      <c r="C215" s="9">
        <v>46.01</v>
      </c>
      <c r="D215" s="9">
        <v>31.402195315574552</v>
      </c>
      <c r="E215" s="9">
        <f t="shared" si="2"/>
        <v>14.607804684425446</v>
      </c>
    </row>
    <row r="216" spans="2:5" x14ac:dyDescent="0.25">
      <c r="B216" s="13">
        <v>42204</v>
      </c>
      <c r="C216" s="9">
        <v>38.380000000000003</v>
      </c>
      <c r="D216" s="9">
        <v>35.182534663668122</v>
      </c>
      <c r="E216" s="9">
        <f t="shared" si="2"/>
        <v>3.1974653363318808</v>
      </c>
    </row>
    <row r="217" spans="2:5" x14ac:dyDescent="0.25">
      <c r="B217" s="13">
        <v>42211</v>
      </c>
      <c r="C217" s="9">
        <v>38.44</v>
      </c>
      <c r="D217" s="9">
        <v>37.171395166100261</v>
      </c>
      <c r="E217" s="9">
        <f t="shared" si="2"/>
        <v>1.2686048338997367</v>
      </c>
    </row>
    <row r="218" spans="2:5" x14ac:dyDescent="0.25">
      <c r="B218" s="13">
        <v>42218</v>
      </c>
      <c r="C218" s="9">
        <v>50.8</v>
      </c>
      <c r="D218" s="9">
        <v>44.097595629883124</v>
      </c>
      <c r="E218" s="9">
        <f t="shared" si="2"/>
        <v>6.7024043701168736</v>
      </c>
    </row>
    <row r="219" spans="2:5" x14ac:dyDescent="0.25">
      <c r="B219" s="13">
        <v>42225</v>
      </c>
      <c r="C219" s="9">
        <v>52.17</v>
      </c>
      <c r="D219" s="9">
        <v>48.375908689805108</v>
      </c>
      <c r="E219" s="9">
        <f t="shared" si="2"/>
        <v>3.7940913101948937</v>
      </c>
    </row>
    <row r="220" spans="2:5" x14ac:dyDescent="0.25">
      <c r="B220" s="13">
        <v>42232</v>
      </c>
      <c r="C220" s="9">
        <v>48.28</v>
      </c>
      <c r="D220" s="9">
        <v>46.236122177442027</v>
      </c>
      <c r="E220" s="9">
        <f t="shared" si="2"/>
        <v>2.0438778225579739</v>
      </c>
    </row>
    <row r="221" spans="2:5" x14ac:dyDescent="0.25">
      <c r="B221" s="13">
        <v>42239</v>
      </c>
      <c r="C221" s="9">
        <v>40.89</v>
      </c>
      <c r="D221" s="9">
        <v>43.840704780342115</v>
      </c>
      <c r="E221" s="9">
        <f t="shared" si="2"/>
        <v>-2.9507047803421145</v>
      </c>
    </row>
    <row r="222" spans="2:5" x14ac:dyDescent="0.25">
      <c r="B222" s="13">
        <v>42246</v>
      </c>
      <c r="C222" s="9">
        <v>41.98</v>
      </c>
      <c r="D222" s="9">
        <v>38.916745942939983</v>
      </c>
      <c r="E222" s="9">
        <f t="shared" si="2"/>
        <v>3.0632540570600142</v>
      </c>
    </row>
    <row r="223" spans="2:5" x14ac:dyDescent="0.25">
      <c r="B223" s="13">
        <v>42253</v>
      </c>
      <c r="C223" s="9">
        <v>48.16</v>
      </c>
      <c r="D223" s="9">
        <v>43.879482640323737</v>
      </c>
      <c r="E223" s="9">
        <f t="shared" ref="E223:E286" si="3">C223 - D223</f>
        <v>4.28051735967626</v>
      </c>
    </row>
    <row r="224" spans="2:5" x14ac:dyDescent="0.25">
      <c r="B224" s="13">
        <v>42260</v>
      </c>
      <c r="C224" s="9">
        <v>39.44</v>
      </c>
      <c r="D224" s="9">
        <v>48.166280527911397</v>
      </c>
      <c r="E224" s="9">
        <f t="shared" si="3"/>
        <v>-8.7262805279113991</v>
      </c>
    </row>
    <row r="225" spans="2:5" x14ac:dyDescent="0.25">
      <c r="B225" s="13">
        <v>42267</v>
      </c>
      <c r="C225" s="9">
        <v>50.18</v>
      </c>
      <c r="D225" s="9">
        <v>57.597386534264515</v>
      </c>
      <c r="E225" s="9">
        <f t="shared" si="3"/>
        <v>-7.4173865342645158</v>
      </c>
    </row>
    <row r="226" spans="2:5" x14ac:dyDescent="0.25">
      <c r="B226" s="13">
        <v>42274</v>
      </c>
      <c r="C226" s="9">
        <v>83.1</v>
      </c>
      <c r="D226" s="9">
        <v>81.77742089801059</v>
      </c>
      <c r="E226" s="9">
        <f t="shared" si="3"/>
        <v>1.3225791019894046</v>
      </c>
    </row>
    <row r="227" spans="2:5" x14ac:dyDescent="0.25">
      <c r="B227" s="13">
        <v>42281</v>
      </c>
      <c r="C227" s="9">
        <v>92.57</v>
      </c>
      <c r="D227" s="9">
        <v>84.582823602907851</v>
      </c>
      <c r="E227" s="9">
        <f t="shared" si="3"/>
        <v>7.9871763970921421</v>
      </c>
    </row>
    <row r="228" spans="2:5" x14ac:dyDescent="0.25">
      <c r="B228" s="13">
        <v>42288</v>
      </c>
      <c r="C228" s="9">
        <v>99.71</v>
      </c>
      <c r="D228" s="9">
        <v>79.023199449532115</v>
      </c>
      <c r="E228" s="9">
        <f t="shared" si="3"/>
        <v>20.686800550467879</v>
      </c>
    </row>
    <row r="229" spans="2:5" x14ac:dyDescent="0.25">
      <c r="B229" s="13">
        <v>42295</v>
      </c>
      <c r="C229" s="9">
        <v>108.59</v>
      </c>
      <c r="D229" s="9">
        <v>95.381981590781749</v>
      </c>
      <c r="E229" s="9">
        <f t="shared" si="3"/>
        <v>13.208018409218255</v>
      </c>
    </row>
    <row r="230" spans="2:5" x14ac:dyDescent="0.25">
      <c r="B230" s="13">
        <v>42302</v>
      </c>
      <c r="C230" s="9">
        <v>166.03</v>
      </c>
      <c r="D230" s="9">
        <v>111.28296537056039</v>
      </c>
      <c r="E230" s="9">
        <f t="shared" si="3"/>
        <v>54.747034629439611</v>
      </c>
    </row>
    <row r="231" spans="2:5" x14ac:dyDescent="0.25">
      <c r="B231" s="13">
        <v>42309</v>
      </c>
      <c r="C231" s="9">
        <v>64.55</v>
      </c>
      <c r="D231" s="9">
        <v>115.08135983250743</v>
      </c>
      <c r="E231" s="9">
        <f t="shared" si="3"/>
        <v>-50.531359832507434</v>
      </c>
    </row>
    <row r="232" spans="2:5" x14ac:dyDescent="0.25">
      <c r="B232" s="13">
        <v>42316</v>
      </c>
      <c r="C232" s="9">
        <v>114.97</v>
      </c>
      <c r="D232" s="9">
        <v>151.06159066878064</v>
      </c>
      <c r="E232" s="9">
        <f t="shared" si="3"/>
        <v>-36.09159066878064</v>
      </c>
    </row>
    <row r="233" spans="2:5" x14ac:dyDescent="0.25">
      <c r="B233" s="13">
        <v>42323</v>
      </c>
      <c r="C233" s="9">
        <v>64.099999999999994</v>
      </c>
      <c r="D233" s="9">
        <v>93.398362629581982</v>
      </c>
      <c r="E233" s="9">
        <f t="shared" si="3"/>
        <v>-29.298362629581987</v>
      </c>
    </row>
    <row r="234" spans="2:5" x14ac:dyDescent="0.25">
      <c r="B234" s="13">
        <v>42330</v>
      </c>
      <c r="C234" s="9">
        <v>77.97</v>
      </c>
      <c r="D234" s="9">
        <v>87.992804906299313</v>
      </c>
      <c r="E234" s="9">
        <f t="shared" si="3"/>
        <v>-10.022804906299314</v>
      </c>
    </row>
    <row r="235" spans="2:5" x14ac:dyDescent="0.25">
      <c r="B235" s="13">
        <v>42337</v>
      </c>
      <c r="C235" s="9">
        <v>80.19</v>
      </c>
      <c r="D235" s="9">
        <v>80.209139776075858</v>
      </c>
      <c r="E235" s="9">
        <f t="shared" si="3"/>
        <v>-1.9139776075860482E-2</v>
      </c>
    </row>
    <row r="236" spans="2:5" x14ac:dyDescent="0.25">
      <c r="B236" s="13">
        <v>42344</v>
      </c>
      <c r="C236" s="9">
        <v>87.49</v>
      </c>
      <c r="D236" s="9">
        <v>88.615318186385878</v>
      </c>
      <c r="E236" s="9">
        <f t="shared" si="3"/>
        <v>-1.1253181863858828</v>
      </c>
    </row>
    <row r="237" spans="2:5" x14ac:dyDescent="0.25">
      <c r="B237" s="13">
        <v>42351</v>
      </c>
      <c r="C237" s="9">
        <v>79.319999999999993</v>
      </c>
      <c r="D237" s="9">
        <v>80.416249233685932</v>
      </c>
      <c r="E237" s="9">
        <f t="shared" si="3"/>
        <v>-1.0962492336859384</v>
      </c>
    </row>
    <row r="238" spans="2:5" x14ac:dyDescent="0.25">
      <c r="B238" s="13">
        <v>42358</v>
      </c>
      <c r="C238" s="9">
        <v>92.36</v>
      </c>
      <c r="D238" s="9">
        <v>96.390806822560563</v>
      </c>
      <c r="E238" s="9">
        <f t="shared" si="3"/>
        <v>-4.0308068225605638</v>
      </c>
    </row>
    <row r="239" spans="2:5" x14ac:dyDescent="0.25">
      <c r="B239" s="13">
        <v>42365</v>
      </c>
      <c r="C239" s="9">
        <v>82.94</v>
      </c>
      <c r="D239" s="9">
        <v>96.20836141219786</v>
      </c>
      <c r="E239" s="9">
        <f t="shared" si="3"/>
        <v>-13.268361412197862</v>
      </c>
    </row>
    <row r="240" spans="2:5" x14ac:dyDescent="0.25">
      <c r="B240" s="13">
        <v>42372</v>
      </c>
      <c r="C240" s="9">
        <v>135.07</v>
      </c>
      <c r="D240" s="9">
        <v>72.373573277021165</v>
      </c>
      <c r="E240" s="9">
        <f t="shared" si="3"/>
        <v>62.696426722978828</v>
      </c>
    </row>
    <row r="241" spans="2:5" x14ac:dyDescent="0.25">
      <c r="B241" s="13">
        <v>42379</v>
      </c>
      <c r="C241" s="9">
        <v>103.83</v>
      </c>
      <c r="D241" s="9">
        <v>85.67845957802561</v>
      </c>
      <c r="E241" s="9">
        <f t="shared" si="3"/>
        <v>18.151540421974389</v>
      </c>
    </row>
    <row r="242" spans="2:5" x14ac:dyDescent="0.25">
      <c r="B242" s="13">
        <v>42386</v>
      </c>
      <c r="C242" s="9">
        <v>69.069999999999993</v>
      </c>
      <c r="D242" s="9">
        <v>89.634890334373722</v>
      </c>
      <c r="E242" s="9">
        <f t="shared" si="3"/>
        <v>-20.564890334373729</v>
      </c>
    </row>
    <row r="243" spans="2:5" x14ac:dyDescent="0.25">
      <c r="B243" s="13">
        <v>42393</v>
      </c>
      <c r="C243" s="9">
        <v>119.59</v>
      </c>
      <c r="D243" s="9">
        <v>84.18102239760519</v>
      </c>
      <c r="E243" s="9">
        <f t="shared" si="3"/>
        <v>35.408977602394813</v>
      </c>
    </row>
    <row r="244" spans="2:5" x14ac:dyDescent="0.25">
      <c r="B244" s="13">
        <v>42400</v>
      </c>
      <c r="C244" s="9">
        <v>65.510000000000005</v>
      </c>
      <c r="D244" s="9">
        <v>95.710002109013047</v>
      </c>
      <c r="E244" s="9">
        <f t="shared" si="3"/>
        <v>-30.200002109013042</v>
      </c>
    </row>
    <row r="245" spans="2:5" x14ac:dyDescent="0.25">
      <c r="B245" s="13">
        <v>42407</v>
      </c>
      <c r="C245" s="9">
        <v>63.99</v>
      </c>
      <c r="D245" s="9">
        <v>84.762316007851737</v>
      </c>
      <c r="E245" s="9">
        <f t="shared" si="3"/>
        <v>-20.772316007851735</v>
      </c>
    </row>
    <row r="246" spans="2:5" x14ac:dyDescent="0.25">
      <c r="B246" s="13">
        <v>42414</v>
      </c>
      <c r="C246" s="9">
        <v>50.03</v>
      </c>
      <c r="D246" s="9">
        <v>94.863627685586181</v>
      </c>
      <c r="E246" s="9">
        <f t="shared" si="3"/>
        <v>-44.83362768558618</v>
      </c>
    </row>
    <row r="247" spans="2:5" x14ac:dyDescent="0.25">
      <c r="B247" s="13">
        <v>42421</v>
      </c>
      <c r="C247" s="9">
        <v>82.86</v>
      </c>
      <c r="D247" s="9">
        <v>78.101302415304502</v>
      </c>
      <c r="E247" s="9">
        <f t="shared" si="3"/>
        <v>4.7586975846954971</v>
      </c>
    </row>
    <row r="248" spans="2:5" x14ac:dyDescent="0.25">
      <c r="B248" s="13">
        <v>42428</v>
      </c>
      <c r="C248" s="9">
        <v>82.4</v>
      </c>
      <c r="D248" s="9">
        <v>111.37536318117802</v>
      </c>
      <c r="E248" s="9">
        <f t="shared" si="3"/>
        <v>-28.975363181178011</v>
      </c>
    </row>
    <row r="249" spans="2:5" x14ac:dyDescent="0.25">
      <c r="B249" s="13">
        <v>42435</v>
      </c>
      <c r="C249" s="9">
        <v>47.26</v>
      </c>
      <c r="D249" s="9">
        <v>73.979382279363179</v>
      </c>
      <c r="E249" s="9">
        <f t="shared" si="3"/>
        <v>-26.719382279363181</v>
      </c>
    </row>
    <row r="250" spans="2:5" x14ac:dyDescent="0.25">
      <c r="B250" s="13">
        <v>42442</v>
      </c>
      <c r="C250" s="9">
        <v>47.97</v>
      </c>
      <c r="D250" s="9">
        <v>99.357679354959146</v>
      </c>
      <c r="E250" s="9">
        <f t="shared" si="3"/>
        <v>-51.387679354959147</v>
      </c>
    </row>
    <row r="251" spans="2:5" x14ac:dyDescent="0.25">
      <c r="B251" s="13">
        <v>42449</v>
      </c>
      <c r="C251" s="9">
        <v>96.28</v>
      </c>
      <c r="D251" s="9">
        <v>46.199130457289797</v>
      </c>
      <c r="E251" s="9">
        <f t="shared" si="3"/>
        <v>50.080869542710204</v>
      </c>
    </row>
    <row r="252" spans="2:5" x14ac:dyDescent="0.25">
      <c r="B252" s="13">
        <v>42456</v>
      </c>
      <c r="C252" s="9">
        <v>46.41</v>
      </c>
      <c r="D252" s="9">
        <v>44.849795786806993</v>
      </c>
      <c r="E252" s="9">
        <f t="shared" si="3"/>
        <v>1.5602042131930034</v>
      </c>
    </row>
    <row r="253" spans="2:5" x14ac:dyDescent="0.25">
      <c r="B253" s="13">
        <v>42463</v>
      </c>
      <c r="C253" s="9">
        <v>33.29</v>
      </c>
      <c r="D253" s="9">
        <v>67.411797259768861</v>
      </c>
      <c r="E253" s="9">
        <f t="shared" si="3"/>
        <v>-34.121797259768861</v>
      </c>
    </row>
    <row r="254" spans="2:5" x14ac:dyDescent="0.25">
      <c r="B254" s="13">
        <v>42470</v>
      </c>
      <c r="C254" s="9">
        <v>40.619999999999997</v>
      </c>
      <c r="D254" s="9">
        <v>30.289906681023233</v>
      </c>
      <c r="E254" s="9">
        <f t="shared" si="3"/>
        <v>10.330093318976765</v>
      </c>
    </row>
    <row r="255" spans="2:5" x14ac:dyDescent="0.25">
      <c r="B255" s="13">
        <v>42477</v>
      </c>
      <c r="C255" s="9">
        <v>32.229999999999997</v>
      </c>
      <c r="D255" s="9">
        <v>35.240397491236145</v>
      </c>
      <c r="E255" s="9">
        <f t="shared" si="3"/>
        <v>-3.010397491236148</v>
      </c>
    </row>
    <row r="256" spans="2:5" x14ac:dyDescent="0.25">
      <c r="B256" s="13">
        <v>42484</v>
      </c>
      <c r="C256" s="9">
        <v>30.26</v>
      </c>
      <c r="D256" s="9">
        <v>26.843446981251454</v>
      </c>
      <c r="E256" s="9">
        <f t="shared" si="3"/>
        <v>3.416553018748548</v>
      </c>
    </row>
    <row r="257" spans="2:5" x14ac:dyDescent="0.25">
      <c r="B257" s="13">
        <v>42491</v>
      </c>
      <c r="C257" s="9">
        <v>29.56</v>
      </c>
      <c r="D257" s="9">
        <v>23.201887295418125</v>
      </c>
      <c r="E257" s="9">
        <f t="shared" si="3"/>
        <v>6.3581127045818739</v>
      </c>
    </row>
    <row r="258" spans="2:5" x14ac:dyDescent="0.25">
      <c r="B258" s="13">
        <v>42498</v>
      </c>
      <c r="C258" s="9">
        <v>33.5</v>
      </c>
      <c r="D258" s="9">
        <v>33.843311967619378</v>
      </c>
      <c r="E258" s="9">
        <f t="shared" si="3"/>
        <v>-0.34331196761937832</v>
      </c>
    </row>
    <row r="259" spans="2:5" x14ac:dyDescent="0.25">
      <c r="B259" s="13">
        <v>42505</v>
      </c>
      <c r="C259" s="9">
        <v>32.93</v>
      </c>
      <c r="D259" s="9">
        <v>31.465470556075381</v>
      </c>
      <c r="E259" s="9">
        <f t="shared" si="3"/>
        <v>1.4645294439246186</v>
      </c>
    </row>
    <row r="260" spans="2:5" x14ac:dyDescent="0.25">
      <c r="B260" s="13">
        <v>42512</v>
      </c>
      <c r="C260" s="9">
        <v>41.41</v>
      </c>
      <c r="D260" s="9">
        <v>34.026188109476649</v>
      </c>
      <c r="E260" s="9">
        <f t="shared" si="3"/>
        <v>7.3838118905233472</v>
      </c>
    </row>
    <row r="261" spans="2:5" x14ac:dyDescent="0.25">
      <c r="B261" s="13">
        <v>42519</v>
      </c>
      <c r="C261" s="9">
        <v>49.19</v>
      </c>
      <c r="D261" s="9">
        <v>30.464601225727279</v>
      </c>
      <c r="E261" s="9">
        <f t="shared" si="3"/>
        <v>18.725398774272719</v>
      </c>
    </row>
    <row r="262" spans="2:5" x14ac:dyDescent="0.25">
      <c r="B262" s="13">
        <v>42526</v>
      </c>
      <c r="C262" s="9">
        <v>28.19</v>
      </c>
      <c r="D262" s="9">
        <v>38.349571907252162</v>
      </c>
      <c r="E262" s="9">
        <f t="shared" si="3"/>
        <v>-10.159571907252161</v>
      </c>
    </row>
    <row r="263" spans="2:5" x14ac:dyDescent="0.25">
      <c r="B263" s="13">
        <v>42533</v>
      </c>
      <c r="C263" s="9">
        <v>27.19</v>
      </c>
      <c r="D263" s="9">
        <v>26.219277361073672</v>
      </c>
      <c r="E263" s="9">
        <f t="shared" si="3"/>
        <v>0.97072263892632904</v>
      </c>
    </row>
    <row r="264" spans="2:5" x14ac:dyDescent="0.25">
      <c r="B264" s="13">
        <v>42540</v>
      </c>
      <c r="C264" s="9">
        <v>27.74</v>
      </c>
      <c r="D264" s="9">
        <v>23.138917642769158</v>
      </c>
      <c r="E264" s="9">
        <f t="shared" si="3"/>
        <v>4.6010823572308404</v>
      </c>
    </row>
    <row r="265" spans="2:5" x14ac:dyDescent="0.25">
      <c r="B265" s="13">
        <v>42547</v>
      </c>
      <c r="C265" s="9">
        <v>277.66000000000003</v>
      </c>
      <c r="D265" s="9">
        <v>26.137980533034188</v>
      </c>
      <c r="E265" s="9">
        <f t="shared" si="3"/>
        <v>251.52201946696584</v>
      </c>
    </row>
    <row r="266" spans="2:5" x14ac:dyDescent="0.25">
      <c r="B266" s="13">
        <v>42554</v>
      </c>
      <c r="C266" s="9">
        <v>257.89999999999998</v>
      </c>
      <c r="D266" s="9">
        <v>79.426569813031904</v>
      </c>
      <c r="E266" s="9">
        <f t="shared" si="3"/>
        <v>178.47343018696807</v>
      </c>
    </row>
    <row r="267" spans="2:5" x14ac:dyDescent="0.25">
      <c r="B267" s="13">
        <v>42561</v>
      </c>
      <c r="C267" s="9">
        <v>23.1</v>
      </c>
      <c r="D267" s="9">
        <v>113.11880520536897</v>
      </c>
      <c r="E267" s="9">
        <f t="shared" si="3"/>
        <v>-90.018805205368977</v>
      </c>
    </row>
    <row r="268" spans="2:5" x14ac:dyDescent="0.25">
      <c r="B268" s="13">
        <v>42568</v>
      </c>
      <c r="C268" s="9">
        <v>22.8</v>
      </c>
      <c r="D268" s="9">
        <v>92.94809594394215</v>
      </c>
      <c r="E268" s="9">
        <f t="shared" si="3"/>
        <v>-70.148095943942153</v>
      </c>
    </row>
    <row r="269" spans="2:5" x14ac:dyDescent="0.25">
      <c r="B269" s="13">
        <v>42575</v>
      </c>
      <c r="C269" s="9">
        <v>31.29</v>
      </c>
      <c r="D269" s="9">
        <v>78.156931753137584</v>
      </c>
      <c r="E269" s="9">
        <f t="shared" si="3"/>
        <v>-46.866931753137585</v>
      </c>
    </row>
    <row r="270" spans="2:5" x14ac:dyDescent="0.25">
      <c r="B270" s="13">
        <v>42582</v>
      </c>
      <c r="C270" s="9">
        <v>24.89</v>
      </c>
      <c r="D270" s="9">
        <v>74.081911850534979</v>
      </c>
      <c r="E270" s="9">
        <f t="shared" si="3"/>
        <v>-49.191911850534979</v>
      </c>
    </row>
    <row r="271" spans="2:5" x14ac:dyDescent="0.25">
      <c r="B271" s="13">
        <v>42589</v>
      </c>
      <c r="C271" s="9">
        <v>15.95</v>
      </c>
      <c r="D271" s="9">
        <v>65.570288166413235</v>
      </c>
      <c r="E271" s="9">
        <f t="shared" si="3"/>
        <v>-49.620288166413232</v>
      </c>
    </row>
    <row r="272" spans="2:5" x14ac:dyDescent="0.25">
      <c r="B272" s="13">
        <v>42596</v>
      </c>
      <c r="C272" s="9">
        <v>84.05</v>
      </c>
      <c r="D272" s="9">
        <v>51.209760178816005</v>
      </c>
      <c r="E272" s="9">
        <f t="shared" si="3"/>
        <v>32.840239821183992</v>
      </c>
    </row>
    <row r="273" spans="2:5" x14ac:dyDescent="0.25">
      <c r="B273" s="13">
        <v>42603</v>
      </c>
      <c r="C273" s="9">
        <v>26.14</v>
      </c>
      <c r="D273" s="9">
        <v>55.850202980591249</v>
      </c>
      <c r="E273" s="9">
        <f t="shared" si="3"/>
        <v>-29.710202980591248</v>
      </c>
    </row>
    <row r="274" spans="2:5" x14ac:dyDescent="0.25">
      <c r="B274" s="13">
        <v>42610</v>
      </c>
      <c r="C274" s="9">
        <v>16.21</v>
      </c>
      <c r="D274" s="9">
        <v>44.815471985994066</v>
      </c>
      <c r="E274" s="9">
        <f t="shared" si="3"/>
        <v>-28.605471985994065</v>
      </c>
    </row>
    <row r="275" spans="2:5" x14ac:dyDescent="0.25">
      <c r="B275" s="13">
        <v>42617</v>
      </c>
      <c r="C275" s="9">
        <v>24.63</v>
      </c>
      <c r="D275" s="9">
        <v>42.536466924564181</v>
      </c>
      <c r="E275" s="9">
        <f t="shared" si="3"/>
        <v>-17.906466924564182</v>
      </c>
    </row>
    <row r="276" spans="2:5" x14ac:dyDescent="0.25">
      <c r="B276" s="13">
        <v>42624</v>
      </c>
      <c r="C276" s="9">
        <v>23.48</v>
      </c>
      <c r="D276" s="9">
        <v>41.726465560032352</v>
      </c>
      <c r="E276" s="9">
        <f t="shared" si="3"/>
        <v>-18.246465560032352</v>
      </c>
    </row>
    <row r="277" spans="2:5" x14ac:dyDescent="0.25">
      <c r="B277" s="13">
        <v>42631</v>
      </c>
      <c r="C277" s="9">
        <v>16.760000000000002</v>
      </c>
      <c r="D277" s="9">
        <v>48.982157349456969</v>
      </c>
      <c r="E277" s="9">
        <f t="shared" si="3"/>
        <v>-32.222157349456964</v>
      </c>
    </row>
    <row r="278" spans="2:5" x14ac:dyDescent="0.25">
      <c r="B278" s="13">
        <v>42638</v>
      </c>
      <c r="C278" s="9">
        <v>30.69</v>
      </c>
      <c r="D278" s="9">
        <v>67.503112177393419</v>
      </c>
      <c r="E278" s="9">
        <f t="shared" si="3"/>
        <v>-36.813112177393421</v>
      </c>
    </row>
    <row r="279" spans="2:5" x14ac:dyDescent="0.25">
      <c r="B279" s="13">
        <v>42645</v>
      </c>
      <c r="C279" s="9">
        <v>30.89</v>
      </c>
      <c r="D279" s="9">
        <v>61.596687333606226</v>
      </c>
      <c r="E279" s="9">
        <f t="shared" si="3"/>
        <v>-30.706687333606226</v>
      </c>
    </row>
    <row r="280" spans="2:5" x14ac:dyDescent="0.25">
      <c r="B280" s="13">
        <v>42652</v>
      </c>
      <c r="C280" s="9">
        <v>57.61</v>
      </c>
      <c r="D280" s="9">
        <v>47.207691271506825</v>
      </c>
      <c r="E280" s="9">
        <f t="shared" si="3"/>
        <v>10.402308728493175</v>
      </c>
    </row>
    <row r="281" spans="2:5" x14ac:dyDescent="0.25">
      <c r="B281" s="13">
        <v>42659</v>
      </c>
      <c r="C281" s="9">
        <v>72.83</v>
      </c>
      <c r="D281" s="9">
        <v>61.201484270525896</v>
      </c>
      <c r="E281" s="9">
        <f t="shared" si="3"/>
        <v>11.628515729474103</v>
      </c>
    </row>
    <row r="282" spans="2:5" x14ac:dyDescent="0.25">
      <c r="B282" s="13">
        <v>42666</v>
      </c>
      <c r="C282" s="9">
        <v>89</v>
      </c>
      <c r="D282" s="9">
        <v>76.810902551706235</v>
      </c>
      <c r="E282" s="9">
        <f t="shared" si="3"/>
        <v>12.189097448293765</v>
      </c>
    </row>
    <row r="283" spans="2:5" x14ac:dyDescent="0.25">
      <c r="B283" s="13">
        <v>42673</v>
      </c>
      <c r="C283" s="9">
        <v>139.41</v>
      </c>
      <c r="D283" s="9">
        <v>70.69804328679102</v>
      </c>
      <c r="E283" s="9">
        <f t="shared" si="3"/>
        <v>68.711956713208977</v>
      </c>
    </row>
    <row r="284" spans="2:5" x14ac:dyDescent="0.25">
      <c r="B284" s="13">
        <v>42680</v>
      </c>
      <c r="C284" s="9">
        <v>53.78</v>
      </c>
      <c r="D284" s="9">
        <v>133.97777803902082</v>
      </c>
      <c r="E284" s="9">
        <f t="shared" si="3"/>
        <v>-80.197778039020818</v>
      </c>
    </row>
    <row r="285" spans="2:5" x14ac:dyDescent="0.25">
      <c r="B285" s="13">
        <v>42687</v>
      </c>
      <c r="C285" s="9">
        <v>71.52</v>
      </c>
      <c r="D285" s="9">
        <v>66.237269601928105</v>
      </c>
      <c r="E285" s="9">
        <f t="shared" si="3"/>
        <v>5.2827303980718909</v>
      </c>
    </row>
    <row r="286" spans="2:5" x14ac:dyDescent="0.25">
      <c r="B286" s="13">
        <v>42694</v>
      </c>
      <c r="C286" s="9">
        <v>30.48</v>
      </c>
      <c r="D286" s="9">
        <v>68.774015046986946</v>
      </c>
      <c r="E286" s="9">
        <f t="shared" si="3"/>
        <v>-38.294015046986942</v>
      </c>
    </row>
    <row r="287" spans="2:5" x14ac:dyDescent="0.25">
      <c r="B287" s="13">
        <v>42701</v>
      </c>
      <c r="C287" s="9">
        <v>65.790000000000006</v>
      </c>
      <c r="D287" s="9">
        <v>54.540491265611678</v>
      </c>
      <c r="E287" s="9">
        <f t="shared" ref="E287:E291" si="4">C287 - D287</f>
        <v>11.249508734388328</v>
      </c>
    </row>
    <row r="288" spans="2:5" x14ac:dyDescent="0.25">
      <c r="B288" s="13">
        <v>42708</v>
      </c>
      <c r="C288" s="9">
        <v>47.4</v>
      </c>
      <c r="D288" s="9">
        <v>65.522361096355738</v>
      </c>
      <c r="E288" s="9">
        <f t="shared" si="4"/>
        <v>-18.122361096355739</v>
      </c>
    </row>
    <row r="289" spans="2:5" x14ac:dyDescent="0.25">
      <c r="B289" s="13">
        <v>42715</v>
      </c>
      <c r="C289" s="9">
        <v>40.51</v>
      </c>
      <c r="D289" s="9">
        <v>53.435501445153484</v>
      </c>
      <c r="E289" s="9">
        <f t="shared" si="4"/>
        <v>-12.925501445153486</v>
      </c>
    </row>
    <row r="290" spans="2:5" x14ac:dyDescent="0.25">
      <c r="B290" s="13">
        <v>42722</v>
      </c>
      <c r="C290" s="9">
        <v>99.11</v>
      </c>
      <c r="D290" s="9">
        <v>66.699354789137288</v>
      </c>
      <c r="E290" s="9">
        <f t="shared" si="4"/>
        <v>32.410645210862711</v>
      </c>
    </row>
    <row r="291" spans="2:5" x14ac:dyDescent="0.25">
      <c r="B291" s="13">
        <v>42729</v>
      </c>
      <c r="C291" s="9">
        <v>132.12</v>
      </c>
      <c r="D291" s="9">
        <v>74.836884276936672</v>
      </c>
      <c r="E291" s="9">
        <f t="shared" si="4"/>
        <v>57.283115723063332</v>
      </c>
    </row>
  </sheetData>
  <mergeCells count="40">
    <mergeCell ref="B5:C5"/>
    <mergeCell ref="D5:E5"/>
    <mergeCell ref="F5:G5"/>
    <mergeCell ref="H5:I5"/>
    <mergeCell ref="B4:I4"/>
    <mergeCell ref="L4:N4"/>
    <mergeCell ref="E25:G25"/>
    <mergeCell ref="E26:G26"/>
    <mergeCell ref="J10:M10"/>
    <mergeCell ref="J11:M11"/>
    <mergeCell ref="J12:M12"/>
    <mergeCell ref="J13:M13"/>
    <mergeCell ref="J14:M14"/>
    <mergeCell ref="J15:M15"/>
    <mergeCell ref="E15:G15"/>
    <mergeCell ref="B18:G18"/>
    <mergeCell ref="B10:G10"/>
    <mergeCell ref="B11:D11"/>
    <mergeCell ref="B12:D12"/>
    <mergeCell ref="B13:D13"/>
    <mergeCell ref="B14:D14"/>
    <mergeCell ref="B23:D23"/>
    <mergeCell ref="B24:D24"/>
    <mergeCell ref="B25:D25"/>
    <mergeCell ref="B26:D26"/>
    <mergeCell ref="E19:G19"/>
    <mergeCell ref="E20:G20"/>
    <mergeCell ref="E21:G21"/>
    <mergeCell ref="E22:G22"/>
    <mergeCell ref="E23:G23"/>
    <mergeCell ref="E24:G24"/>
    <mergeCell ref="B19:D19"/>
    <mergeCell ref="B20:D20"/>
    <mergeCell ref="B21:D21"/>
    <mergeCell ref="B22:D22"/>
    <mergeCell ref="B15:D15"/>
    <mergeCell ref="E11:G11"/>
    <mergeCell ref="E12:G12"/>
    <mergeCell ref="E13:G13"/>
    <mergeCell ref="E14:G14"/>
  </mergeCells>
  <hyperlinks>
    <hyperlink ref="B5" location="'HoltWinterNoTrendOutput1'!$A$8:$A$8" display="Inputs"/>
    <hyperlink ref="D5" location="'HoltWinterNoTrendOutput1'!$I$8:$I$8" display="Train. Error Measures"/>
    <hyperlink ref="F5" location="'HoltWinterNoTrendOutput1'!$A$28:$A$28" display="Fitted Model"/>
    <hyperlink ref="H5" location="'HoltWinterNoTrendOutput1'!$O$28:$O$28" display="Forecast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4"/>
  <sheetViews>
    <sheetView showGridLines="0" topLeftCell="A45" workbookViewId="0"/>
  </sheetViews>
  <sheetFormatPr defaultRowHeight="15" x14ac:dyDescent="0.25"/>
  <cols>
    <col min="14" max="14" width="10.5703125" bestFit="1" customWidth="1"/>
  </cols>
  <sheetData>
    <row r="2" spans="1:16" ht="18.75" x14ac:dyDescent="0.3">
      <c r="B2" s="8" t="s">
        <v>168</v>
      </c>
      <c r="N2" t="s">
        <v>232</v>
      </c>
    </row>
    <row r="4" spans="1:16" ht="15.75" x14ac:dyDescent="0.25">
      <c r="B4" s="44" t="s">
        <v>59</v>
      </c>
      <c r="C4" s="45"/>
      <c r="D4" s="45"/>
      <c r="E4" s="45"/>
      <c r="F4" s="45"/>
      <c r="G4" s="45"/>
      <c r="H4" s="45"/>
      <c r="I4" s="45"/>
      <c r="J4" s="45"/>
      <c r="K4" s="46"/>
      <c r="N4" s="44" t="s">
        <v>60</v>
      </c>
      <c r="O4" s="45"/>
      <c r="P4" s="46"/>
    </row>
    <row r="5" spans="1:16" x14ac:dyDescent="0.25">
      <c r="B5" s="47" t="s">
        <v>94</v>
      </c>
      <c r="C5" s="40"/>
      <c r="D5" s="47" t="s">
        <v>204</v>
      </c>
      <c r="E5" s="40"/>
      <c r="F5" s="47" t="s">
        <v>205</v>
      </c>
      <c r="G5" s="40"/>
      <c r="H5" s="47" t="s">
        <v>161</v>
      </c>
      <c r="I5" s="40"/>
      <c r="J5" s="47" t="s">
        <v>209</v>
      </c>
      <c r="K5" s="40"/>
      <c r="N5" s="12" t="s">
        <v>169</v>
      </c>
      <c r="O5" s="12" t="s">
        <v>62</v>
      </c>
      <c r="P5" s="12" t="s">
        <v>63</v>
      </c>
    </row>
    <row r="6" spans="1:16" x14ac:dyDescent="0.25">
      <c r="N6" s="9">
        <v>405</v>
      </c>
      <c r="O6" s="9">
        <v>8</v>
      </c>
      <c r="P6" s="9">
        <v>413</v>
      </c>
    </row>
    <row r="8" spans="1:16" ht="18.75" x14ac:dyDescent="0.3">
      <c r="A8" s="16" t="s">
        <v>94</v>
      </c>
    </row>
    <row r="10" spans="1:16" ht="15.75" x14ac:dyDescent="0.25">
      <c r="B10" s="44" t="s">
        <v>64</v>
      </c>
      <c r="C10" s="45"/>
      <c r="D10" s="45"/>
      <c r="E10" s="45"/>
      <c r="F10" s="45"/>
      <c r="G10" s="46"/>
    </row>
    <row r="11" spans="1:16" x14ac:dyDescent="0.25">
      <c r="B11" s="35" t="s">
        <v>65</v>
      </c>
      <c r="C11" s="36"/>
      <c r="D11" s="37"/>
      <c r="E11" s="38" t="s">
        <v>66</v>
      </c>
      <c r="F11" s="39"/>
      <c r="G11" s="40"/>
    </row>
    <row r="12" spans="1:16" x14ac:dyDescent="0.25">
      <c r="B12" s="35" t="s">
        <v>67</v>
      </c>
      <c r="C12" s="36"/>
      <c r="D12" s="37"/>
      <c r="E12" s="38" t="s">
        <v>64</v>
      </c>
      <c r="F12" s="39"/>
      <c r="G12" s="40"/>
    </row>
    <row r="13" spans="1:16" x14ac:dyDescent="0.25">
      <c r="B13" s="35" t="s">
        <v>68</v>
      </c>
      <c r="C13" s="36"/>
      <c r="D13" s="37"/>
      <c r="E13" s="38" t="s">
        <v>69</v>
      </c>
      <c r="F13" s="39"/>
      <c r="G13" s="40"/>
    </row>
    <row r="14" spans="1:16" x14ac:dyDescent="0.25">
      <c r="B14" s="35" t="s">
        <v>171</v>
      </c>
      <c r="C14" s="36"/>
      <c r="D14" s="37"/>
      <c r="E14" s="38" t="s">
        <v>1</v>
      </c>
      <c r="F14" s="39"/>
      <c r="G14" s="40"/>
    </row>
    <row r="15" spans="1:16" x14ac:dyDescent="0.25">
      <c r="B15" s="35" t="s">
        <v>221</v>
      </c>
      <c r="C15" s="36"/>
      <c r="D15" s="37"/>
      <c r="E15" s="41">
        <v>261</v>
      </c>
      <c r="F15" s="42"/>
      <c r="G15" s="43"/>
    </row>
    <row r="18" spans="2:7" ht="15.75" x14ac:dyDescent="0.25">
      <c r="B18" s="44" t="s">
        <v>112</v>
      </c>
      <c r="C18" s="45"/>
      <c r="D18" s="45"/>
      <c r="E18" s="45"/>
      <c r="F18" s="45"/>
      <c r="G18" s="46"/>
    </row>
    <row r="19" spans="2:7" x14ac:dyDescent="0.25">
      <c r="B19" s="35" t="s">
        <v>174</v>
      </c>
      <c r="C19" s="36"/>
      <c r="D19" s="37"/>
      <c r="E19" s="41">
        <v>0</v>
      </c>
      <c r="F19" s="42"/>
      <c r="G19" s="43"/>
    </row>
    <row r="20" spans="2:7" x14ac:dyDescent="0.25">
      <c r="B20" s="35" t="s">
        <v>175</v>
      </c>
      <c r="C20" s="36"/>
      <c r="D20" s="37"/>
      <c r="E20" s="41">
        <v>1</v>
      </c>
      <c r="F20" s="42"/>
      <c r="G20" s="43"/>
    </row>
    <row r="21" spans="2:7" x14ac:dyDescent="0.25">
      <c r="B21" s="35" t="s">
        <v>176</v>
      </c>
      <c r="C21" s="36"/>
      <c r="D21" s="37"/>
      <c r="E21" s="41">
        <v>1</v>
      </c>
      <c r="F21" s="42"/>
      <c r="G21" s="43"/>
    </row>
    <row r="22" spans="2:7" x14ac:dyDescent="0.25">
      <c r="B22" s="35" t="s">
        <v>177</v>
      </c>
      <c r="C22" s="36"/>
      <c r="D22" s="37"/>
      <c r="E22" s="38" t="s">
        <v>178</v>
      </c>
      <c r="F22" s="39"/>
      <c r="G22" s="40"/>
    </row>
    <row r="23" spans="2:7" x14ac:dyDescent="0.25">
      <c r="B23" s="35" t="s">
        <v>179</v>
      </c>
      <c r="C23" s="36"/>
      <c r="D23" s="37"/>
      <c r="E23" s="41">
        <v>52</v>
      </c>
      <c r="F23" s="42"/>
      <c r="G23" s="43"/>
    </row>
    <row r="24" spans="2:7" x14ac:dyDescent="0.25">
      <c r="B24" s="35" t="s">
        <v>180</v>
      </c>
      <c r="C24" s="36"/>
      <c r="D24" s="37"/>
      <c r="E24" s="41">
        <v>0</v>
      </c>
      <c r="F24" s="42"/>
      <c r="G24" s="43"/>
    </row>
    <row r="25" spans="2:7" x14ac:dyDescent="0.25">
      <c r="B25" s="35" t="s">
        <v>181</v>
      </c>
      <c r="C25" s="36"/>
      <c r="D25" s="37"/>
      <c r="E25" s="41">
        <v>0</v>
      </c>
      <c r="F25" s="42"/>
      <c r="G25" s="43"/>
    </row>
    <row r="26" spans="2:7" x14ac:dyDescent="0.25">
      <c r="B26" s="35" t="s">
        <v>182</v>
      </c>
      <c r="C26" s="36"/>
      <c r="D26" s="37"/>
      <c r="E26" s="41">
        <v>1</v>
      </c>
      <c r="F26" s="42"/>
      <c r="G26" s="43"/>
    </row>
    <row r="27" spans="2:7" x14ac:dyDescent="0.25">
      <c r="B27" s="35" t="s">
        <v>183</v>
      </c>
      <c r="C27" s="36"/>
      <c r="D27" s="37"/>
      <c r="E27" s="38" t="s">
        <v>178</v>
      </c>
      <c r="F27" s="39"/>
      <c r="G27" s="40"/>
    </row>
    <row r="28" spans="2:7" x14ac:dyDescent="0.25">
      <c r="B28" s="35" t="s">
        <v>184</v>
      </c>
      <c r="C28" s="36"/>
      <c r="D28" s="37"/>
      <c r="E28" s="38" t="s">
        <v>178</v>
      </c>
      <c r="F28" s="39"/>
      <c r="G28" s="40"/>
    </row>
    <row r="29" spans="2:7" x14ac:dyDescent="0.25">
      <c r="B29" s="35" t="s">
        <v>167</v>
      </c>
      <c r="C29" s="36"/>
      <c r="D29" s="37"/>
      <c r="E29" s="41">
        <v>4</v>
      </c>
      <c r="F29" s="42"/>
      <c r="G29" s="43"/>
    </row>
    <row r="30" spans="2:7" x14ac:dyDescent="0.25">
      <c r="B30" s="35" t="s">
        <v>185</v>
      </c>
      <c r="C30" s="36"/>
      <c r="D30" s="37"/>
      <c r="E30" s="41">
        <v>0.95</v>
      </c>
      <c r="F30" s="42"/>
      <c r="G30" s="43"/>
    </row>
    <row r="31" spans="2:7" x14ac:dyDescent="0.25">
      <c r="B31" s="35" t="s">
        <v>186</v>
      </c>
      <c r="C31" s="36"/>
      <c r="D31" s="37"/>
      <c r="E31" s="41" t="s">
        <v>178</v>
      </c>
      <c r="F31" s="42"/>
      <c r="G31" s="43"/>
    </row>
    <row r="33" spans="1:6" ht="18.75" x14ac:dyDescent="0.3">
      <c r="A33" s="16" t="s">
        <v>187</v>
      </c>
    </row>
    <row r="35" spans="1:6" x14ac:dyDescent="0.25">
      <c r="B35" s="12" t="s">
        <v>188</v>
      </c>
      <c r="C35" s="12" t="s">
        <v>189</v>
      </c>
      <c r="D35" s="12" t="s">
        <v>190</v>
      </c>
      <c r="E35" s="12" t="s">
        <v>191</v>
      </c>
    </row>
    <row r="36" spans="1:6" x14ac:dyDescent="0.25">
      <c r="B36" s="11" t="s">
        <v>192</v>
      </c>
      <c r="C36" s="9">
        <v>-2.2500000000000613E-2</v>
      </c>
      <c r="D36" s="9">
        <v>2.6353123324143541</v>
      </c>
      <c r="E36" s="9">
        <v>0.99318783421177603</v>
      </c>
    </row>
    <row r="37" spans="1:6" x14ac:dyDescent="0.25">
      <c r="B37" s="11" t="s">
        <v>193</v>
      </c>
      <c r="C37" s="9">
        <v>-0.71359523485623877</v>
      </c>
      <c r="D37" s="9">
        <v>0.21020599226781977</v>
      </c>
      <c r="E37" s="9">
        <v>6.8693152447181992E-4</v>
      </c>
    </row>
    <row r="40" spans="1:6" x14ac:dyDescent="0.25">
      <c r="B40" s="11" t="s">
        <v>194</v>
      </c>
      <c r="C40" s="10">
        <v>-2.2500000000000613E-2</v>
      </c>
    </row>
    <row r="41" spans="1:6" x14ac:dyDescent="0.25">
      <c r="B41" s="11" t="s">
        <v>195</v>
      </c>
      <c r="C41" s="10">
        <v>2095.903104442797</v>
      </c>
    </row>
    <row r="42" spans="1:6" x14ac:dyDescent="0.25">
      <c r="B42" s="11" t="s">
        <v>196</v>
      </c>
      <c r="C42" s="10">
        <v>33.321627721031334</v>
      </c>
    </row>
    <row r="43" spans="1:6" x14ac:dyDescent="0.25">
      <c r="B43" s="11" t="s">
        <v>197</v>
      </c>
      <c r="C43" s="10">
        <v>200</v>
      </c>
    </row>
    <row r="45" spans="1:6" ht="18.75" x14ac:dyDescent="0.3">
      <c r="A45" s="16" t="s">
        <v>198</v>
      </c>
    </row>
    <row r="47" spans="1:6" x14ac:dyDescent="0.25">
      <c r="B47" s="11" t="s">
        <v>199</v>
      </c>
      <c r="C47" s="10">
        <v>12</v>
      </c>
      <c r="D47" s="10">
        <v>24</v>
      </c>
      <c r="E47" s="10">
        <v>36</v>
      </c>
      <c r="F47" s="10">
        <v>48</v>
      </c>
    </row>
    <row r="48" spans="1:6" x14ac:dyDescent="0.25">
      <c r="B48" s="11" t="s">
        <v>200</v>
      </c>
      <c r="C48" s="10">
        <v>0.99999960956942568</v>
      </c>
      <c r="D48" s="10">
        <v>0.999999999309648</v>
      </c>
      <c r="E48" s="10">
        <v>0.99999999999991807</v>
      </c>
      <c r="F48" s="10">
        <v>0.99999999999998512</v>
      </c>
    </row>
    <row r="49" spans="1:6" x14ac:dyDescent="0.25">
      <c r="B49" s="11" t="s">
        <v>201</v>
      </c>
      <c r="C49" s="10">
        <v>17.716874675157978</v>
      </c>
      <c r="D49" s="10">
        <v>29.470701197302716</v>
      </c>
      <c r="E49" s="10">
        <v>46.691967468078523</v>
      </c>
      <c r="F49" s="10">
        <v>49.987782994370505</v>
      </c>
    </row>
    <row r="50" spans="1:6" x14ac:dyDescent="0.25">
      <c r="B50" s="11" t="s">
        <v>202</v>
      </c>
      <c r="C50" s="10">
        <v>11</v>
      </c>
      <c r="D50" s="10">
        <v>23</v>
      </c>
      <c r="E50" s="10">
        <v>35</v>
      </c>
      <c r="F50" s="10">
        <v>47</v>
      </c>
    </row>
    <row r="52" spans="1:6" ht="18.75" x14ac:dyDescent="0.3">
      <c r="A52" s="16" t="s">
        <v>203</v>
      </c>
    </row>
    <row r="54" spans="1:6" x14ac:dyDescent="0.25">
      <c r="C54" s="12" t="s">
        <v>193</v>
      </c>
    </row>
    <row r="55" spans="1:6" x14ac:dyDescent="0.25">
      <c r="B55" s="11" t="s">
        <v>193</v>
      </c>
      <c r="C55" s="9">
        <v>4.4186559185298707E-2</v>
      </c>
    </row>
    <row r="57" spans="1:6" ht="18.75" x14ac:dyDescent="0.3">
      <c r="A57" s="16" t="s">
        <v>161</v>
      </c>
    </row>
    <row r="59" spans="1:6" x14ac:dyDescent="0.25">
      <c r="D59" s="48" t="s">
        <v>214</v>
      </c>
      <c r="E59" s="49"/>
    </row>
    <row r="60" spans="1:6" x14ac:dyDescent="0.25">
      <c r="B60" s="12" t="s">
        <v>0</v>
      </c>
      <c r="C60" s="12" t="s">
        <v>161</v>
      </c>
      <c r="D60" s="12" t="s">
        <v>92</v>
      </c>
      <c r="E60" s="12" t="s">
        <v>93</v>
      </c>
    </row>
    <row r="61" spans="1:6" x14ac:dyDescent="0.25">
      <c r="B61" s="13" t="s">
        <v>233</v>
      </c>
      <c r="C61" s="9">
        <v>134.74753177974068</v>
      </c>
      <c r="D61" s="9">
        <v>61.744189102196387</v>
      </c>
      <c r="E61" s="9">
        <v>207.75087445728497</v>
      </c>
    </row>
    <row r="62" spans="1:6" x14ac:dyDescent="0.25">
      <c r="B62" s="13" t="s">
        <v>234</v>
      </c>
      <c r="C62" s="9">
        <v>103.48503177974069</v>
      </c>
      <c r="D62" s="9">
        <v>13.80024972381014</v>
      </c>
      <c r="E62" s="9">
        <v>193.16981383567125</v>
      </c>
    </row>
    <row r="63" spans="1:6" x14ac:dyDescent="0.25">
      <c r="B63" s="13" t="s">
        <v>235</v>
      </c>
      <c r="C63" s="9">
        <v>68.702531779740696</v>
      </c>
      <c r="D63" s="9">
        <v>-20.982250276189859</v>
      </c>
      <c r="E63" s="9">
        <v>158.38731383567125</v>
      </c>
    </row>
    <row r="64" spans="1:6" x14ac:dyDescent="0.25">
      <c r="B64" s="13" t="s">
        <v>236</v>
      </c>
      <c r="C64" s="9">
        <v>119.2000317797407</v>
      </c>
      <c r="D64" s="9">
        <v>29.515249723810143</v>
      </c>
      <c r="E64" s="9">
        <v>208.88481383567125</v>
      </c>
    </row>
  </sheetData>
  <mergeCells count="46">
    <mergeCell ref="B4:K4"/>
    <mergeCell ref="N4:P4"/>
    <mergeCell ref="D59:E59"/>
    <mergeCell ref="B5:C5"/>
    <mergeCell ref="D5:E5"/>
    <mergeCell ref="F5:G5"/>
    <mergeCell ref="H5:I5"/>
    <mergeCell ref="J5:K5"/>
    <mergeCell ref="B27:D27"/>
    <mergeCell ref="B28:D28"/>
    <mergeCell ref="B29:D29"/>
    <mergeCell ref="B30:D30"/>
    <mergeCell ref="B31:D31"/>
    <mergeCell ref="E27:G27"/>
    <mergeCell ref="E28:G28"/>
    <mergeCell ref="E29:G29"/>
    <mergeCell ref="B19:D19"/>
    <mergeCell ref="B20:D20"/>
    <mergeCell ref="E30:G30"/>
    <mergeCell ref="E31:G31"/>
    <mergeCell ref="B22:D22"/>
    <mergeCell ref="B23:D23"/>
    <mergeCell ref="B24:D24"/>
    <mergeCell ref="B25:D25"/>
    <mergeCell ref="B26:D26"/>
    <mergeCell ref="E22:G22"/>
    <mergeCell ref="E23:G23"/>
    <mergeCell ref="E24:G24"/>
    <mergeCell ref="E25:G25"/>
    <mergeCell ref="E26:G26"/>
    <mergeCell ref="B21:D21"/>
    <mergeCell ref="E19:G19"/>
    <mergeCell ref="E20:G20"/>
    <mergeCell ref="E21:G21"/>
    <mergeCell ref="B10:G10"/>
    <mergeCell ref="B11:D11"/>
    <mergeCell ref="B12:D12"/>
    <mergeCell ref="B13:D13"/>
    <mergeCell ref="B14:D14"/>
    <mergeCell ref="E11:G11"/>
    <mergeCell ref="E12:G12"/>
    <mergeCell ref="E13:G13"/>
    <mergeCell ref="E14:G14"/>
    <mergeCell ref="B15:D15"/>
    <mergeCell ref="E15:G15"/>
    <mergeCell ref="B18:G18"/>
  </mergeCells>
  <hyperlinks>
    <hyperlink ref="B5" location="'ARIMA_Output1'!$A$8:$A$8" display="Inputs"/>
    <hyperlink ref="D5" location="'ARIMA_Output1'!$A$33:$A$33" display="Arima Model"/>
    <hyperlink ref="F5" location="'ARIMA_Output1'!$A$52:$A$52" display="Var Covar"/>
    <hyperlink ref="H5" location="'ARIMA_Output1'!$A$57:$A$57" display="Forecast"/>
    <hyperlink ref="J5" location="'ARIMA_Residuals1'!$B$8:$B$8" display="Residuals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272"/>
  <sheetViews>
    <sheetView showGridLines="0" topLeftCell="A257" workbookViewId="0">
      <selection activeCell="H271" sqref="H271"/>
    </sheetView>
  </sheetViews>
  <sheetFormatPr defaultRowHeight="15" x14ac:dyDescent="0.25"/>
  <cols>
    <col min="2" max="2" width="10.140625" bestFit="1" customWidth="1"/>
    <col min="16" max="16" width="10.5703125" bestFit="1" customWidth="1"/>
  </cols>
  <sheetData>
    <row r="2" spans="2:56" ht="18.75" x14ac:dyDescent="0.3">
      <c r="B2" s="8" t="s">
        <v>206</v>
      </c>
      <c r="P2" t="s">
        <v>232</v>
      </c>
      <c r="BC2" t="s">
        <v>212</v>
      </c>
      <c r="BD2" t="s">
        <v>213</v>
      </c>
    </row>
    <row r="3" spans="2:56" x14ac:dyDescent="0.25">
      <c r="BB3">
        <v>1</v>
      </c>
      <c r="BC3">
        <v>1</v>
      </c>
      <c r="BD3">
        <v>1</v>
      </c>
    </row>
    <row r="4" spans="2:56" ht="15.75" x14ac:dyDescent="0.25">
      <c r="B4" s="44" t="s">
        <v>59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6"/>
      <c r="P4" s="44" t="s">
        <v>60</v>
      </c>
      <c r="Q4" s="45"/>
      <c r="R4" s="46"/>
      <c r="BB4">
        <v>2</v>
      </c>
      <c r="BC4">
        <v>0.13659921273905479</v>
      </c>
      <c r="BD4">
        <v>0.13659921273905479</v>
      </c>
    </row>
    <row r="5" spans="2:56" x14ac:dyDescent="0.25">
      <c r="B5" s="47" t="s">
        <v>94</v>
      </c>
      <c r="C5" s="40"/>
      <c r="D5" s="47" t="s">
        <v>204</v>
      </c>
      <c r="E5" s="40"/>
      <c r="F5" s="47" t="s">
        <v>205</v>
      </c>
      <c r="G5" s="40"/>
      <c r="H5" s="23"/>
      <c r="I5" s="23"/>
      <c r="J5" s="47" t="s">
        <v>161</v>
      </c>
      <c r="K5" s="40"/>
      <c r="L5" s="47" t="s">
        <v>209</v>
      </c>
      <c r="M5" s="40"/>
      <c r="P5" s="12" t="s">
        <v>169</v>
      </c>
      <c r="Q5" s="12" t="s">
        <v>62</v>
      </c>
      <c r="R5" s="12" t="s">
        <v>63</v>
      </c>
      <c r="BB5">
        <v>3</v>
      </c>
      <c r="BC5">
        <v>-6.8902115884758655E-2</v>
      </c>
      <c r="BD5">
        <v>-8.922636635148172E-2</v>
      </c>
    </row>
    <row r="6" spans="2:56" x14ac:dyDescent="0.25">
      <c r="P6" s="9">
        <v>405</v>
      </c>
      <c r="Q6" s="9">
        <v>8</v>
      </c>
      <c r="R6" s="9">
        <v>413</v>
      </c>
      <c r="BB6">
        <v>4</v>
      </c>
      <c r="BC6">
        <v>-8.5740264216029524E-2</v>
      </c>
      <c r="BD6">
        <v>-6.502149969706951E-2</v>
      </c>
    </row>
    <row r="7" spans="2:56" x14ac:dyDescent="0.25">
      <c r="BB7">
        <v>5</v>
      </c>
      <c r="BC7">
        <v>-4.0800434629154551E-2</v>
      </c>
      <c r="BD7">
        <v>-2.5933458812523586E-2</v>
      </c>
    </row>
    <row r="8" spans="2:56" ht="26.25" x14ac:dyDescent="0.25">
      <c r="B8" s="12" t="s">
        <v>0</v>
      </c>
      <c r="C8" s="12" t="s">
        <v>207</v>
      </c>
      <c r="D8" s="12" t="s">
        <v>208</v>
      </c>
      <c r="E8" s="12" t="s">
        <v>209</v>
      </c>
      <c r="F8" s="18" t="s">
        <v>210</v>
      </c>
      <c r="G8" s="12" t="s">
        <v>231</v>
      </c>
      <c r="H8" s="12" t="s">
        <v>158</v>
      </c>
      <c r="BB8">
        <v>6</v>
      </c>
      <c r="BC8">
        <v>-0.11778343738356592</v>
      </c>
      <c r="BD8">
        <v>-0.12355813339979445</v>
      </c>
    </row>
    <row r="9" spans="2:56" x14ac:dyDescent="0.25">
      <c r="B9" s="22">
        <v>40909</v>
      </c>
      <c r="C9" s="9">
        <v>81.38</v>
      </c>
      <c r="D9" s="9">
        <v>81.38</v>
      </c>
      <c r="E9" s="9">
        <v>0</v>
      </c>
      <c r="F9" s="9">
        <v>0</v>
      </c>
      <c r="G9">
        <f>E9*E9</f>
        <v>0</v>
      </c>
      <c r="H9">
        <f>ABS(E9/C9)</f>
        <v>0</v>
      </c>
      <c r="BB9">
        <v>7</v>
      </c>
      <c r="BC9">
        <v>2.6997197718722509E-2</v>
      </c>
      <c r="BD9">
        <v>5.2198565135335606E-2</v>
      </c>
    </row>
    <row r="10" spans="2:56" x14ac:dyDescent="0.25">
      <c r="B10" s="22">
        <v>40916</v>
      </c>
      <c r="C10" s="9">
        <v>58.2</v>
      </c>
      <c r="D10" s="9">
        <v>58.2</v>
      </c>
      <c r="E10" s="9">
        <v>0</v>
      </c>
      <c r="F10" s="9">
        <v>0</v>
      </c>
      <c r="G10">
        <f t="shared" ref="G10:G73" si="0">E10*E10</f>
        <v>0</v>
      </c>
      <c r="H10">
        <f t="shared" ref="H10:H73" si="1">ABS(E10/C10)</f>
        <v>0</v>
      </c>
      <c r="BB10">
        <v>8</v>
      </c>
      <c r="BC10">
        <v>6.892780848903475E-2</v>
      </c>
      <c r="BD10">
        <v>3.7150159884544835E-2</v>
      </c>
    </row>
    <row r="11" spans="2:56" x14ac:dyDescent="0.25">
      <c r="B11" s="22">
        <v>40923</v>
      </c>
      <c r="C11" s="9">
        <v>64.92</v>
      </c>
      <c r="D11" s="9">
        <v>64.92</v>
      </c>
      <c r="E11" s="9">
        <v>0</v>
      </c>
      <c r="F11" s="9">
        <v>0</v>
      </c>
      <c r="G11">
        <f t="shared" si="0"/>
        <v>0</v>
      </c>
      <c r="H11">
        <f t="shared" si="1"/>
        <v>0</v>
      </c>
      <c r="BB11">
        <v>9</v>
      </c>
      <c r="BC11">
        <v>-1.2209947755089596E-2</v>
      </c>
      <c r="BD11">
        <v>-4.2691099696777438E-2</v>
      </c>
    </row>
    <row r="12" spans="2:56" x14ac:dyDescent="0.25">
      <c r="B12" s="22">
        <v>40930</v>
      </c>
      <c r="C12" s="9">
        <v>68.45</v>
      </c>
      <c r="D12" s="9">
        <v>68.45</v>
      </c>
      <c r="E12" s="9">
        <v>0</v>
      </c>
      <c r="F12" s="9">
        <v>0</v>
      </c>
      <c r="G12">
        <f t="shared" si="0"/>
        <v>0</v>
      </c>
      <c r="H12">
        <f t="shared" si="1"/>
        <v>0</v>
      </c>
      <c r="BB12">
        <v>10</v>
      </c>
      <c r="BC12">
        <v>-1.050672526584475E-2</v>
      </c>
      <c r="BD12">
        <v>6.2304759270574951E-3</v>
      </c>
    </row>
    <row r="13" spans="2:56" x14ac:dyDescent="0.25">
      <c r="B13" s="22">
        <v>40937</v>
      </c>
      <c r="C13" s="9">
        <v>76.38</v>
      </c>
      <c r="D13" s="9">
        <v>76.38</v>
      </c>
      <c r="E13" s="9">
        <v>0</v>
      </c>
      <c r="F13" s="9">
        <v>0</v>
      </c>
      <c r="G13">
        <f t="shared" si="0"/>
        <v>0</v>
      </c>
      <c r="H13">
        <f t="shared" si="1"/>
        <v>0</v>
      </c>
      <c r="BB13">
        <v>11</v>
      </c>
      <c r="BC13">
        <v>-1.9399511946980409E-2</v>
      </c>
      <c r="BD13">
        <v>-2.8993881581118073E-2</v>
      </c>
    </row>
    <row r="14" spans="2:56" x14ac:dyDescent="0.25">
      <c r="B14" s="22">
        <v>40944</v>
      </c>
      <c r="C14" s="9">
        <v>89.36</v>
      </c>
      <c r="D14" s="9">
        <v>89.36</v>
      </c>
      <c r="E14" s="9">
        <v>0</v>
      </c>
      <c r="F14" s="9">
        <v>0</v>
      </c>
      <c r="G14">
        <f t="shared" si="0"/>
        <v>0</v>
      </c>
      <c r="H14">
        <f t="shared" si="1"/>
        <v>0</v>
      </c>
      <c r="BB14">
        <v>12</v>
      </c>
      <c r="BC14">
        <v>2.5029692715433137E-3</v>
      </c>
      <c r="BD14">
        <v>1.552057769760733E-2</v>
      </c>
    </row>
    <row r="15" spans="2:56" x14ac:dyDescent="0.25">
      <c r="B15" s="22">
        <v>40951</v>
      </c>
      <c r="C15" s="9">
        <v>79.13</v>
      </c>
      <c r="D15" s="9">
        <v>79.13</v>
      </c>
      <c r="E15" s="9">
        <v>0</v>
      </c>
      <c r="F15" s="9">
        <v>0</v>
      </c>
      <c r="G15">
        <f t="shared" si="0"/>
        <v>0</v>
      </c>
      <c r="H15">
        <f t="shared" si="1"/>
        <v>0</v>
      </c>
      <c r="BB15">
        <v>13</v>
      </c>
      <c r="BC15">
        <v>-0.11673560877116951</v>
      </c>
      <c r="BD15">
        <v>-0.11782246824161204</v>
      </c>
    </row>
    <row r="16" spans="2:56" x14ac:dyDescent="0.25">
      <c r="B16" s="22">
        <v>40958</v>
      </c>
      <c r="C16" s="9">
        <v>97.3</v>
      </c>
      <c r="D16" s="9">
        <v>97.3</v>
      </c>
      <c r="E16" s="9">
        <v>0</v>
      </c>
      <c r="F16" s="9">
        <v>0</v>
      </c>
      <c r="G16">
        <f t="shared" si="0"/>
        <v>0</v>
      </c>
      <c r="H16">
        <f t="shared" si="1"/>
        <v>0</v>
      </c>
      <c r="BB16">
        <v>14</v>
      </c>
      <c r="BC16">
        <v>-4.7746448844474328E-2</v>
      </c>
      <c r="BD16">
        <v>-2.9892361438430954E-2</v>
      </c>
    </row>
    <row r="17" spans="2:56" x14ac:dyDescent="0.25">
      <c r="B17" s="22">
        <v>40965</v>
      </c>
      <c r="C17" s="9">
        <v>88.31</v>
      </c>
      <c r="D17" s="9">
        <v>88.31</v>
      </c>
      <c r="E17" s="9">
        <v>0</v>
      </c>
      <c r="F17" s="9">
        <v>0</v>
      </c>
      <c r="G17">
        <f t="shared" si="0"/>
        <v>0</v>
      </c>
      <c r="H17">
        <f t="shared" si="1"/>
        <v>0</v>
      </c>
      <c r="BB17">
        <v>15</v>
      </c>
      <c r="BC17">
        <v>-1.1725629270251042E-2</v>
      </c>
      <c r="BD17">
        <v>-2.0069657895676399E-2</v>
      </c>
    </row>
    <row r="18" spans="2:56" x14ac:dyDescent="0.25">
      <c r="B18" s="22">
        <v>40972</v>
      </c>
      <c r="C18" s="9">
        <v>65.900000000000006</v>
      </c>
      <c r="D18" s="9">
        <v>65.900000000000006</v>
      </c>
      <c r="E18" s="9">
        <v>0</v>
      </c>
      <c r="F18" s="9">
        <v>0</v>
      </c>
      <c r="G18">
        <f t="shared" si="0"/>
        <v>0</v>
      </c>
      <c r="H18">
        <f t="shared" si="1"/>
        <v>0</v>
      </c>
      <c r="BB18">
        <v>16</v>
      </c>
      <c r="BC18">
        <v>3.9110838943623591E-2</v>
      </c>
      <c r="BD18">
        <v>1.8242469167536163E-2</v>
      </c>
    </row>
    <row r="19" spans="2:56" x14ac:dyDescent="0.25">
      <c r="B19" s="22">
        <v>40979</v>
      </c>
      <c r="C19" s="9">
        <v>86</v>
      </c>
      <c r="D19" s="9">
        <v>86</v>
      </c>
      <c r="E19" s="9">
        <v>0</v>
      </c>
      <c r="F19" s="9">
        <v>0</v>
      </c>
      <c r="G19">
        <f t="shared" si="0"/>
        <v>0</v>
      </c>
      <c r="H19">
        <f t="shared" si="1"/>
        <v>0</v>
      </c>
      <c r="BB19">
        <v>17</v>
      </c>
      <c r="BC19">
        <v>-0.12543590212300015</v>
      </c>
      <c r="BD19">
        <v>-0.15165552333739382</v>
      </c>
    </row>
    <row r="20" spans="2:56" x14ac:dyDescent="0.25">
      <c r="B20" s="22">
        <v>40986</v>
      </c>
      <c r="C20" s="9">
        <v>192.61</v>
      </c>
      <c r="D20" s="9">
        <v>192.61</v>
      </c>
      <c r="E20" s="9">
        <v>0</v>
      </c>
      <c r="F20" s="9">
        <v>0</v>
      </c>
      <c r="G20">
        <f t="shared" si="0"/>
        <v>0</v>
      </c>
      <c r="H20">
        <f t="shared" si="1"/>
        <v>0</v>
      </c>
      <c r="BB20">
        <v>18</v>
      </c>
      <c r="BC20">
        <v>-7.6193977490483691E-2</v>
      </c>
      <c r="BD20">
        <v>-6.9869171952201103E-2</v>
      </c>
    </row>
    <row r="21" spans="2:56" x14ac:dyDescent="0.25">
      <c r="B21" s="22">
        <v>40993</v>
      </c>
      <c r="C21" s="9">
        <v>91.4</v>
      </c>
      <c r="D21" s="9">
        <v>91.4</v>
      </c>
      <c r="E21" s="9">
        <v>0</v>
      </c>
      <c r="F21" s="9">
        <v>0</v>
      </c>
      <c r="G21">
        <f t="shared" si="0"/>
        <v>0</v>
      </c>
      <c r="H21">
        <f t="shared" si="1"/>
        <v>0</v>
      </c>
      <c r="BB21">
        <v>19</v>
      </c>
      <c r="BC21">
        <v>-4.4655387061329939E-2</v>
      </c>
      <c r="BD21">
        <v>-5.1153376255552482E-2</v>
      </c>
    </row>
    <row r="22" spans="2:56" x14ac:dyDescent="0.25">
      <c r="B22" s="22">
        <v>41000</v>
      </c>
      <c r="C22" s="9">
        <v>54.17</v>
      </c>
      <c r="D22" s="9">
        <v>54.17</v>
      </c>
      <c r="E22" s="9">
        <v>0</v>
      </c>
      <c r="F22" s="9">
        <v>0</v>
      </c>
      <c r="G22">
        <f t="shared" si="0"/>
        <v>0</v>
      </c>
      <c r="H22">
        <f t="shared" si="1"/>
        <v>0</v>
      </c>
      <c r="BB22">
        <v>20</v>
      </c>
      <c r="BC22">
        <v>4.1978220488659906E-3</v>
      </c>
      <c r="BD22">
        <v>-6.6500794442585975E-3</v>
      </c>
    </row>
    <row r="23" spans="2:56" x14ac:dyDescent="0.25">
      <c r="B23" s="22">
        <v>41007</v>
      </c>
      <c r="C23" s="9">
        <v>54.64</v>
      </c>
      <c r="D23" s="9">
        <v>54.64</v>
      </c>
      <c r="E23" s="9">
        <v>0</v>
      </c>
      <c r="F23" s="9">
        <v>0</v>
      </c>
      <c r="G23">
        <f t="shared" si="0"/>
        <v>0</v>
      </c>
      <c r="H23">
        <f t="shared" si="1"/>
        <v>0</v>
      </c>
      <c r="BB23">
        <v>21</v>
      </c>
      <c r="BC23">
        <v>-9.3546543717900957E-2</v>
      </c>
      <c r="BD23">
        <v>-0.12769245325793671</v>
      </c>
    </row>
    <row r="24" spans="2:56" x14ac:dyDescent="0.25">
      <c r="B24" s="22">
        <v>41014</v>
      </c>
      <c r="C24" s="9">
        <v>56.52</v>
      </c>
      <c r="D24" s="9">
        <v>56.52</v>
      </c>
      <c r="E24" s="9">
        <v>0</v>
      </c>
      <c r="F24" s="9">
        <v>0</v>
      </c>
      <c r="G24">
        <f t="shared" si="0"/>
        <v>0</v>
      </c>
      <c r="H24">
        <f t="shared" si="1"/>
        <v>0</v>
      </c>
      <c r="BB24">
        <v>22</v>
      </c>
      <c r="BC24">
        <v>-4.1528609673698223E-2</v>
      </c>
      <c r="BD24">
        <v>-7.2098455046612595E-2</v>
      </c>
    </row>
    <row r="25" spans="2:56" x14ac:dyDescent="0.25">
      <c r="B25" s="22">
        <v>41021</v>
      </c>
      <c r="C25" s="9">
        <v>41.48</v>
      </c>
      <c r="D25" s="9">
        <v>41.48</v>
      </c>
      <c r="E25" s="9">
        <v>0</v>
      </c>
      <c r="F25" s="9">
        <v>0</v>
      </c>
      <c r="G25">
        <f t="shared" si="0"/>
        <v>0</v>
      </c>
      <c r="H25">
        <f t="shared" si="1"/>
        <v>0</v>
      </c>
      <c r="BB25">
        <v>23</v>
      </c>
      <c r="BC25">
        <v>2.815050206651773E-2</v>
      </c>
      <c r="BD25">
        <v>-1.4443133679798901E-3</v>
      </c>
    </row>
    <row r="26" spans="2:56" x14ac:dyDescent="0.25">
      <c r="B26" s="22">
        <v>41028</v>
      </c>
      <c r="C26" s="9">
        <v>45.28</v>
      </c>
      <c r="D26" s="9">
        <v>45.28</v>
      </c>
      <c r="E26" s="9">
        <v>0</v>
      </c>
      <c r="F26" s="9">
        <v>0</v>
      </c>
      <c r="G26">
        <f t="shared" si="0"/>
        <v>0</v>
      </c>
      <c r="H26">
        <f t="shared" si="1"/>
        <v>0</v>
      </c>
      <c r="BB26">
        <v>24</v>
      </c>
      <c r="BC26">
        <v>-9.6890002393500395E-3</v>
      </c>
      <c r="BD26">
        <v>-3.9755540936912012E-2</v>
      </c>
    </row>
    <row r="27" spans="2:56" x14ac:dyDescent="0.25">
      <c r="B27" s="22">
        <v>41035</v>
      </c>
      <c r="C27" s="9">
        <v>41.98</v>
      </c>
      <c r="D27" s="9">
        <v>41.98</v>
      </c>
      <c r="E27" s="9">
        <v>0</v>
      </c>
      <c r="F27" s="9">
        <v>0</v>
      </c>
      <c r="G27">
        <f t="shared" si="0"/>
        <v>0</v>
      </c>
      <c r="H27">
        <f t="shared" si="1"/>
        <v>0</v>
      </c>
      <c r="BB27">
        <v>25</v>
      </c>
      <c r="BC27">
        <v>-5.2801591881520595E-2</v>
      </c>
      <c r="BD27">
        <v>-9.0122841440539128E-2</v>
      </c>
    </row>
    <row r="28" spans="2:56" x14ac:dyDescent="0.25">
      <c r="B28" s="22">
        <v>41042</v>
      </c>
      <c r="C28" s="9">
        <v>46.78</v>
      </c>
      <c r="D28" s="9">
        <v>46.78</v>
      </c>
      <c r="E28" s="9">
        <v>0</v>
      </c>
      <c r="F28" s="9">
        <v>0</v>
      </c>
      <c r="G28">
        <f t="shared" si="0"/>
        <v>0</v>
      </c>
      <c r="H28">
        <f t="shared" si="1"/>
        <v>0</v>
      </c>
      <c r="BB28">
        <v>26</v>
      </c>
      <c r="BC28">
        <v>0.1554119689378827</v>
      </c>
      <c r="BD28">
        <v>0.14071335235147706</v>
      </c>
    </row>
    <row r="29" spans="2:56" x14ac:dyDescent="0.25">
      <c r="B29" s="22">
        <v>41049</v>
      </c>
      <c r="C29" s="9">
        <v>54.47</v>
      </c>
      <c r="D29" s="9">
        <v>54.47</v>
      </c>
      <c r="E29" s="9">
        <v>0</v>
      </c>
      <c r="F29" s="9">
        <v>0</v>
      </c>
      <c r="G29">
        <f t="shared" si="0"/>
        <v>0</v>
      </c>
      <c r="H29">
        <f t="shared" si="1"/>
        <v>0</v>
      </c>
      <c r="BB29">
        <v>27</v>
      </c>
      <c r="BC29">
        <v>0.10037302534256204</v>
      </c>
      <c r="BD29">
        <v>2.2571237901824262E-2</v>
      </c>
    </row>
    <row r="30" spans="2:56" x14ac:dyDescent="0.25">
      <c r="B30" s="22">
        <v>41056</v>
      </c>
      <c r="C30" s="9">
        <v>40.74</v>
      </c>
      <c r="D30" s="9">
        <v>40.74</v>
      </c>
      <c r="E30" s="9">
        <v>0</v>
      </c>
      <c r="F30" s="9">
        <v>0</v>
      </c>
      <c r="G30">
        <f t="shared" si="0"/>
        <v>0</v>
      </c>
      <c r="H30">
        <f t="shared" si="1"/>
        <v>0</v>
      </c>
      <c r="BB30">
        <v>28</v>
      </c>
      <c r="BC30">
        <v>-2.1514493551199679E-2</v>
      </c>
      <c r="BD30">
        <v>-1.0670035883666103E-2</v>
      </c>
    </row>
    <row r="31" spans="2:56" ht="18.75" x14ac:dyDescent="0.3">
      <c r="B31" s="22">
        <v>41063</v>
      </c>
      <c r="C31" s="9">
        <v>46.44</v>
      </c>
      <c r="D31" s="9">
        <v>46.44</v>
      </c>
      <c r="E31" s="9">
        <v>0</v>
      </c>
      <c r="F31" s="9">
        <v>0</v>
      </c>
      <c r="G31">
        <f t="shared" si="0"/>
        <v>0</v>
      </c>
      <c r="H31">
        <f t="shared" si="1"/>
        <v>0</v>
      </c>
      <c r="J31" s="16" t="s">
        <v>211</v>
      </c>
      <c r="BB31">
        <v>29</v>
      </c>
      <c r="BC31">
        <v>-7.3172058491530094E-3</v>
      </c>
      <c r="BD31">
        <v>-1.8214888810581156E-2</v>
      </c>
    </row>
    <row r="32" spans="2:56" x14ac:dyDescent="0.25">
      <c r="B32" s="22">
        <v>41070</v>
      </c>
      <c r="C32" s="9">
        <v>43.21</v>
      </c>
      <c r="D32" s="9">
        <v>43.21</v>
      </c>
      <c r="E32" s="9">
        <v>0</v>
      </c>
      <c r="F32" s="9">
        <v>0</v>
      </c>
      <c r="G32">
        <f t="shared" si="0"/>
        <v>0</v>
      </c>
      <c r="H32">
        <f t="shared" si="1"/>
        <v>0</v>
      </c>
      <c r="BB32">
        <v>30</v>
      </c>
      <c r="BC32">
        <v>-7.8133331822961977E-3</v>
      </c>
      <c r="BD32">
        <v>-3.7285243590065076E-2</v>
      </c>
    </row>
    <row r="33" spans="2:56" x14ac:dyDescent="0.25">
      <c r="B33" s="22">
        <v>41077</v>
      </c>
      <c r="C33" s="9">
        <v>41.12</v>
      </c>
      <c r="D33" s="9">
        <v>41.12</v>
      </c>
      <c r="E33" s="9">
        <v>0</v>
      </c>
      <c r="F33" s="9">
        <v>0</v>
      </c>
      <c r="G33">
        <f t="shared" si="0"/>
        <v>0</v>
      </c>
      <c r="H33">
        <f t="shared" si="1"/>
        <v>0</v>
      </c>
      <c r="BB33">
        <v>31</v>
      </c>
      <c r="BC33">
        <v>-1.7930577326220339E-2</v>
      </c>
      <c r="BD33">
        <v>-1.007483806592113E-3</v>
      </c>
    </row>
    <row r="34" spans="2:56" x14ac:dyDescent="0.25">
      <c r="B34" s="22">
        <v>41084</v>
      </c>
      <c r="C34" s="9">
        <v>36.909999999999997</v>
      </c>
      <c r="D34" s="9">
        <v>36.909999999999997</v>
      </c>
      <c r="E34" s="9">
        <v>0</v>
      </c>
      <c r="F34" s="9">
        <v>0</v>
      </c>
      <c r="G34">
        <f t="shared" si="0"/>
        <v>0</v>
      </c>
      <c r="H34">
        <f t="shared" si="1"/>
        <v>0</v>
      </c>
      <c r="BB34">
        <v>32</v>
      </c>
      <c r="BC34">
        <v>-6.6654171847579588E-3</v>
      </c>
      <c r="BD34">
        <v>-1.4224156362460441E-3</v>
      </c>
    </row>
    <row r="35" spans="2:56" x14ac:dyDescent="0.25">
      <c r="B35" s="22">
        <v>41091</v>
      </c>
      <c r="C35" s="9">
        <v>34.76</v>
      </c>
      <c r="D35" s="9">
        <v>34.76</v>
      </c>
      <c r="E35" s="9">
        <v>0</v>
      </c>
      <c r="F35" s="9">
        <v>0</v>
      </c>
      <c r="G35">
        <f t="shared" si="0"/>
        <v>0</v>
      </c>
      <c r="H35">
        <f t="shared" si="1"/>
        <v>0</v>
      </c>
      <c r="BB35">
        <v>33</v>
      </c>
      <c r="BC35">
        <v>1.4431358230722759E-2</v>
      </c>
      <c r="BD35">
        <v>-6.9825233154583943E-2</v>
      </c>
    </row>
    <row r="36" spans="2:56" x14ac:dyDescent="0.25">
      <c r="B36" s="22">
        <v>41098</v>
      </c>
      <c r="C36" s="9">
        <v>33.229999999999997</v>
      </c>
      <c r="D36" s="9">
        <v>33.229999999999997</v>
      </c>
      <c r="E36" s="9">
        <v>0</v>
      </c>
      <c r="F36" s="9">
        <v>0</v>
      </c>
      <c r="G36">
        <f t="shared" si="0"/>
        <v>0</v>
      </c>
      <c r="H36">
        <f t="shared" si="1"/>
        <v>0</v>
      </c>
      <c r="BB36">
        <v>34</v>
      </c>
      <c r="BC36">
        <v>-3.5462854357142116E-2</v>
      </c>
      <c r="BD36">
        <v>-7.7236854170567762E-2</v>
      </c>
    </row>
    <row r="37" spans="2:56" x14ac:dyDescent="0.25">
      <c r="B37" s="22">
        <v>41105</v>
      </c>
      <c r="C37" s="9">
        <v>30.73</v>
      </c>
      <c r="D37" s="9">
        <v>30.73</v>
      </c>
      <c r="E37" s="9">
        <v>0</v>
      </c>
      <c r="F37" s="9">
        <v>0</v>
      </c>
      <c r="G37">
        <f t="shared" si="0"/>
        <v>0</v>
      </c>
      <c r="H37">
        <f t="shared" si="1"/>
        <v>0</v>
      </c>
      <c r="BB37">
        <v>35</v>
      </c>
      <c r="BC37">
        <v>7.1195279320188862E-2</v>
      </c>
      <c r="BD37">
        <v>6.2107378303195689E-2</v>
      </c>
    </row>
    <row r="38" spans="2:56" x14ac:dyDescent="0.25">
      <c r="B38" s="22">
        <v>41112</v>
      </c>
      <c r="C38" s="9">
        <v>26.19</v>
      </c>
      <c r="D38" s="9">
        <v>26.19</v>
      </c>
      <c r="E38" s="9">
        <v>0</v>
      </c>
      <c r="F38" s="9">
        <v>0</v>
      </c>
      <c r="G38">
        <f t="shared" si="0"/>
        <v>0</v>
      </c>
      <c r="H38">
        <f t="shared" si="1"/>
        <v>0</v>
      </c>
      <c r="BB38">
        <v>36</v>
      </c>
      <c r="BC38">
        <v>2.4008481941506395E-2</v>
      </c>
      <c r="BD38">
        <v>-1.0046120019248912E-2</v>
      </c>
    </row>
    <row r="39" spans="2:56" x14ac:dyDescent="0.25">
      <c r="B39" s="22">
        <v>41119</v>
      </c>
      <c r="C39" s="9">
        <v>28.75</v>
      </c>
      <c r="D39" s="9">
        <v>28.75</v>
      </c>
      <c r="E39" s="9">
        <v>0</v>
      </c>
      <c r="F39" s="9">
        <v>0</v>
      </c>
      <c r="G39">
        <f t="shared" si="0"/>
        <v>0</v>
      </c>
      <c r="H39">
        <f t="shared" si="1"/>
        <v>0</v>
      </c>
      <c r="BB39">
        <v>37</v>
      </c>
      <c r="BC39">
        <v>0.12577346581307705</v>
      </c>
      <c r="BD39">
        <v>8.9789953347298862E-2</v>
      </c>
    </row>
    <row r="40" spans="2:56" x14ac:dyDescent="0.25">
      <c r="B40" s="22">
        <v>41126</v>
      </c>
      <c r="C40" s="9">
        <v>27.81</v>
      </c>
      <c r="D40" s="9">
        <v>27.81</v>
      </c>
      <c r="E40" s="9">
        <v>0</v>
      </c>
      <c r="F40" s="9">
        <v>0</v>
      </c>
      <c r="G40">
        <f t="shared" si="0"/>
        <v>0</v>
      </c>
      <c r="H40">
        <f t="shared" si="1"/>
        <v>0</v>
      </c>
      <c r="BB40">
        <v>38</v>
      </c>
      <c r="BC40">
        <v>7.3941512333477125E-3</v>
      </c>
      <c r="BD40">
        <v>-2.4175787345132739E-2</v>
      </c>
    </row>
    <row r="41" spans="2:56" x14ac:dyDescent="0.25">
      <c r="B41" s="22">
        <v>41133</v>
      </c>
      <c r="C41" s="9">
        <v>26.71</v>
      </c>
      <c r="D41" s="9">
        <v>26.71</v>
      </c>
      <c r="E41" s="9">
        <v>0</v>
      </c>
      <c r="F41" s="9">
        <v>0</v>
      </c>
      <c r="G41">
        <f t="shared" si="0"/>
        <v>0</v>
      </c>
      <c r="H41">
        <f t="shared" si="1"/>
        <v>0</v>
      </c>
      <c r="BB41">
        <v>39</v>
      </c>
      <c r="BC41">
        <v>-1.371272506021097E-2</v>
      </c>
      <c r="BD41">
        <v>1.3076856521685269E-2</v>
      </c>
    </row>
    <row r="42" spans="2:56" x14ac:dyDescent="0.25">
      <c r="B42" s="22">
        <v>41140</v>
      </c>
      <c r="C42" s="9">
        <v>23.77</v>
      </c>
      <c r="D42" s="9">
        <v>23.77</v>
      </c>
      <c r="E42" s="9">
        <v>0</v>
      </c>
      <c r="F42" s="9">
        <v>0</v>
      </c>
      <c r="G42">
        <f t="shared" si="0"/>
        <v>0</v>
      </c>
      <c r="H42">
        <f t="shared" si="1"/>
        <v>0</v>
      </c>
      <c r="BB42">
        <v>40</v>
      </c>
      <c r="BC42">
        <v>-8.6221166877553379E-2</v>
      </c>
      <c r="BD42">
        <v>-4.9000113371367733E-2</v>
      </c>
    </row>
    <row r="43" spans="2:56" x14ac:dyDescent="0.25">
      <c r="B43" s="22">
        <v>41147</v>
      </c>
      <c r="C43" s="9">
        <v>31.46</v>
      </c>
      <c r="D43" s="9">
        <v>31.46</v>
      </c>
      <c r="E43" s="9">
        <v>0</v>
      </c>
      <c r="F43" s="9">
        <v>0</v>
      </c>
      <c r="G43">
        <f t="shared" si="0"/>
        <v>0</v>
      </c>
      <c r="H43">
        <f t="shared" si="1"/>
        <v>0</v>
      </c>
      <c r="BB43">
        <v>41</v>
      </c>
      <c r="BC43">
        <v>1.4572331204847308E-2</v>
      </c>
      <c r="BD43">
        <v>3.3623534949188175E-3</v>
      </c>
    </row>
    <row r="44" spans="2:56" x14ac:dyDescent="0.25">
      <c r="B44" s="22">
        <v>41154</v>
      </c>
      <c r="C44" s="9">
        <v>19.829999999999998</v>
      </c>
      <c r="D44" s="9">
        <v>19.829999999999998</v>
      </c>
      <c r="E44" s="9">
        <v>0</v>
      </c>
      <c r="F44" s="9">
        <v>0</v>
      </c>
      <c r="G44">
        <f t="shared" si="0"/>
        <v>0</v>
      </c>
      <c r="H44">
        <f t="shared" si="1"/>
        <v>0</v>
      </c>
      <c r="BB44">
        <v>42</v>
      </c>
      <c r="BC44">
        <v>-3.8426639327738149E-3</v>
      </c>
      <c r="BD44">
        <v>4.4976164824127906E-3</v>
      </c>
    </row>
    <row r="45" spans="2:56" x14ac:dyDescent="0.25">
      <c r="B45" s="22">
        <v>41161</v>
      </c>
      <c r="C45" s="9">
        <v>24.24</v>
      </c>
      <c r="D45" s="9">
        <v>24.24</v>
      </c>
      <c r="E45" s="9">
        <v>0</v>
      </c>
      <c r="F45" s="9">
        <v>0</v>
      </c>
      <c r="G45">
        <f t="shared" si="0"/>
        <v>0</v>
      </c>
      <c r="H45">
        <f t="shared" si="1"/>
        <v>0</v>
      </c>
      <c r="BB45">
        <v>43</v>
      </c>
      <c r="BC45">
        <v>1.5122898920810323E-2</v>
      </c>
      <c r="BD45">
        <v>3.7993849863392617E-2</v>
      </c>
    </row>
    <row r="46" spans="2:56" x14ac:dyDescent="0.25">
      <c r="B46" s="22">
        <v>41168</v>
      </c>
      <c r="C46" s="9">
        <v>42.13</v>
      </c>
      <c r="D46" s="9">
        <v>42.13</v>
      </c>
      <c r="E46" s="9">
        <v>0</v>
      </c>
      <c r="F46" s="9">
        <v>0</v>
      </c>
      <c r="G46">
        <f t="shared" si="0"/>
        <v>0</v>
      </c>
      <c r="H46">
        <f t="shared" si="1"/>
        <v>0</v>
      </c>
      <c r="BB46">
        <v>44</v>
      </c>
      <c r="BC46">
        <v>-1.7044347200380932E-2</v>
      </c>
      <c r="BD46">
        <v>-2.4477453225387566E-2</v>
      </c>
    </row>
    <row r="47" spans="2:56" x14ac:dyDescent="0.25">
      <c r="B47" s="22">
        <v>41175</v>
      </c>
      <c r="C47" s="9">
        <v>48.42</v>
      </c>
      <c r="D47" s="9">
        <v>48.42</v>
      </c>
      <c r="E47" s="9">
        <v>0</v>
      </c>
      <c r="F47" s="9">
        <v>0</v>
      </c>
      <c r="G47">
        <f t="shared" si="0"/>
        <v>0</v>
      </c>
      <c r="H47">
        <f t="shared" si="1"/>
        <v>0</v>
      </c>
      <c r="BB47">
        <v>45</v>
      </c>
      <c r="BC47">
        <v>3.0215773016696649E-2</v>
      </c>
      <c r="BD47">
        <v>2.7931815452840417E-2</v>
      </c>
    </row>
    <row r="48" spans="2:56" x14ac:dyDescent="0.25">
      <c r="B48" s="22">
        <v>41182</v>
      </c>
      <c r="C48" s="9">
        <v>67.8</v>
      </c>
      <c r="D48" s="9">
        <v>67.8</v>
      </c>
      <c r="E48" s="9">
        <v>0</v>
      </c>
      <c r="F48" s="9">
        <v>0</v>
      </c>
      <c r="G48">
        <f t="shared" si="0"/>
        <v>0</v>
      </c>
      <c r="H48">
        <f t="shared" si="1"/>
        <v>0</v>
      </c>
      <c r="BB48">
        <v>46</v>
      </c>
      <c r="BC48">
        <v>-8.8578901597435779E-3</v>
      </c>
      <c r="BD48">
        <v>-1.3942001938982242E-2</v>
      </c>
    </row>
    <row r="49" spans="2:56" x14ac:dyDescent="0.25">
      <c r="B49" s="22">
        <v>41189</v>
      </c>
      <c r="C49" s="9">
        <v>52.93</v>
      </c>
      <c r="D49" s="9">
        <v>52.93</v>
      </c>
      <c r="E49" s="9">
        <v>0</v>
      </c>
      <c r="F49" s="9">
        <v>0</v>
      </c>
      <c r="G49">
        <f t="shared" si="0"/>
        <v>0</v>
      </c>
      <c r="H49">
        <f t="shared" si="1"/>
        <v>0</v>
      </c>
      <c r="BB49">
        <v>47</v>
      </c>
      <c r="BC49">
        <v>-2.3343827780842333E-2</v>
      </c>
      <c r="BD49">
        <v>3.7851527067122921E-2</v>
      </c>
    </row>
    <row r="50" spans="2:56" x14ac:dyDescent="0.25">
      <c r="B50" s="22">
        <v>41196</v>
      </c>
      <c r="C50" s="9">
        <v>52.65</v>
      </c>
      <c r="D50" s="9">
        <v>52.65</v>
      </c>
      <c r="E50" s="9">
        <v>0</v>
      </c>
      <c r="F50" s="9">
        <v>0</v>
      </c>
      <c r="G50">
        <f t="shared" si="0"/>
        <v>0</v>
      </c>
      <c r="H50">
        <f t="shared" si="1"/>
        <v>0</v>
      </c>
      <c r="BB50">
        <v>48</v>
      </c>
      <c r="BC50">
        <v>1.3876926043351513E-2</v>
      </c>
      <c r="BD50">
        <v>1.4506592068278798E-2</v>
      </c>
    </row>
    <row r="51" spans="2:56" x14ac:dyDescent="0.25">
      <c r="B51" s="22">
        <v>41203</v>
      </c>
      <c r="C51" s="9">
        <v>56.17</v>
      </c>
      <c r="D51" s="9">
        <v>56.17</v>
      </c>
      <c r="E51" s="9">
        <v>0</v>
      </c>
      <c r="F51" s="9">
        <v>0</v>
      </c>
      <c r="G51">
        <f t="shared" si="0"/>
        <v>0</v>
      </c>
      <c r="H51">
        <f t="shared" si="1"/>
        <v>0</v>
      </c>
      <c r="BB51">
        <v>49</v>
      </c>
      <c r="BC51">
        <v>2.079265069428923E-2</v>
      </c>
      <c r="BD51">
        <v>4.0471838325471611E-2</v>
      </c>
    </row>
    <row r="52" spans="2:56" x14ac:dyDescent="0.25">
      <c r="B52" s="22">
        <v>41210</v>
      </c>
      <c r="C52" s="9">
        <v>52.83</v>
      </c>
      <c r="D52" s="9">
        <v>52.83</v>
      </c>
      <c r="E52" s="9">
        <v>0</v>
      </c>
      <c r="F52" s="9">
        <v>0</v>
      </c>
      <c r="G52">
        <f t="shared" si="0"/>
        <v>0</v>
      </c>
      <c r="H52">
        <f t="shared" si="1"/>
        <v>0</v>
      </c>
      <c r="BB52">
        <v>50</v>
      </c>
      <c r="BC52">
        <v>-4.2575392382319457E-2</v>
      </c>
      <c r="BD52">
        <v>-5.1099716012037236E-2</v>
      </c>
    </row>
    <row r="53" spans="2:56" x14ac:dyDescent="0.25">
      <c r="B53" s="22">
        <v>41217</v>
      </c>
      <c r="C53" s="9">
        <v>86.06</v>
      </c>
      <c r="D53" s="9">
        <v>86.06</v>
      </c>
      <c r="E53" s="9">
        <v>0</v>
      </c>
      <c r="F53" s="9">
        <v>0</v>
      </c>
      <c r="G53">
        <f t="shared" si="0"/>
        <v>0</v>
      </c>
      <c r="H53">
        <f t="shared" si="1"/>
        <v>0</v>
      </c>
      <c r="BB53">
        <v>51</v>
      </c>
      <c r="BC53">
        <v>2.3223305933124761E-2</v>
      </c>
      <c r="BD53">
        <v>5.5248723183353103E-2</v>
      </c>
    </row>
    <row r="54" spans="2:56" x14ac:dyDescent="0.25">
      <c r="B54" s="22">
        <v>41224</v>
      </c>
      <c r="C54" s="9">
        <v>181.94</v>
      </c>
      <c r="D54" s="9">
        <v>181.94</v>
      </c>
      <c r="E54" s="9">
        <v>0</v>
      </c>
      <c r="F54" s="9">
        <v>0</v>
      </c>
      <c r="G54">
        <f t="shared" si="0"/>
        <v>0</v>
      </c>
      <c r="H54">
        <f t="shared" si="1"/>
        <v>0</v>
      </c>
      <c r="BB54">
        <v>52</v>
      </c>
      <c r="BC54">
        <v>4.5467788459197217E-2</v>
      </c>
      <c r="BD54">
        <v>-5.5803757882116551E-3</v>
      </c>
    </row>
    <row r="55" spans="2:56" x14ac:dyDescent="0.25">
      <c r="B55" s="22">
        <v>41231</v>
      </c>
      <c r="C55" s="9">
        <v>79.67</v>
      </c>
      <c r="D55" s="9">
        <v>79.67</v>
      </c>
      <c r="E55" s="9">
        <v>0</v>
      </c>
      <c r="F55" s="9">
        <v>0</v>
      </c>
      <c r="G55">
        <f t="shared" si="0"/>
        <v>0</v>
      </c>
      <c r="H55">
        <f t="shared" si="1"/>
        <v>0</v>
      </c>
      <c r="BB55">
        <v>53</v>
      </c>
      <c r="BC55">
        <v>-0.20016310072381818</v>
      </c>
      <c r="BD55">
        <v>-0.19177533628937138</v>
      </c>
    </row>
    <row r="56" spans="2:56" x14ac:dyDescent="0.25">
      <c r="B56" s="22">
        <v>41238</v>
      </c>
      <c r="C56" s="9">
        <v>91.81</v>
      </c>
      <c r="D56" s="9">
        <v>91.81</v>
      </c>
      <c r="E56" s="9">
        <v>0</v>
      </c>
      <c r="F56" s="9">
        <v>0</v>
      </c>
      <c r="G56">
        <f t="shared" si="0"/>
        <v>0</v>
      </c>
      <c r="H56">
        <f t="shared" si="1"/>
        <v>0</v>
      </c>
      <c r="BB56">
        <v>54</v>
      </c>
      <c r="BC56">
        <v>1.4271217739399275E-3</v>
      </c>
      <c r="BD56">
        <v>7.9516321825413822E-2</v>
      </c>
    </row>
    <row r="57" spans="2:56" x14ac:dyDescent="0.25">
      <c r="B57" s="22">
        <v>41245</v>
      </c>
      <c r="C57" s="9">
        <v>89.93</v>
      </c>
      <c r="D57" s="9">
        <v>89.93</v>
      </c>
      <c r="E57" s="9">
        <v>0</v>
      </c>
      <c r="F57" s="9">
        <v>0</v>
      </c>
      <c r="G57">
        <f t="shared" si="0"/>
        <v>0</v>
      </c>
      <c r="H57">
        <f t="shared" si="1"/>
        <v>0</v>
      </c>
      <c r="BB57">
        <v>55</v>
      </c>
      <c r="BC57">
        <v>-4.6425378772059121E-2</v>
      </c>
      <c r="BD57">
        <v>-7.3674569191137906E-2</v>
      </c>
    </row>
    <row r="58" spans="2:56" x14ac:dyDescent="0.25">
      <c r="B58" s="22">
        <v>41252</v>
      </c>
      <c r="C58" s="9">
        <v>75.099999999999994</v>
      </c>
      <c r="D58" s="9">
        <v>75.099999999999994</v>
      </c>
      <c r="E58" s="9">
        <v>0</v>
      </c>
      <c r="F58" s="9">
        <v>0</v>
      </c>
      <c r="G58">
        <f t="shared" si="0"/>
        <v>0</v>
      </c>
      <c r="H58">
        <f t="shared" si="1"/>
        <v>0</v>
      </c>
      <c r="BB58">
        <v>56</v>
      </c>
      <c r="BC58">
        <v>2.8896970004934915E-2</v>
      </c>
      <c r="BD58">
        <v>3.0900752210493737E-2</v>
      </c>
    </row>
    <row r="59" spans="2:56" x14ac:dyDescent="0.25">
      <c r="B59" s="22">
        <v>41259</v>
      </c>
      <c r="C59" s="9">
        <v>85.1</v>
      </c>
      <c r="D59" s="9">
        <v>85.1</v>
      </c>
      <c r="E59" s="9">
        <v>0</v>
      </c>
      <c r="F59" s="9">
        <v>0</v>
      </c>
      <c r="G59">
        <f t="shared" si="0"/>
        <v>0</v>
      </c>
      <c r="H59">
        <f t="shared" si="1"/>
        <v>0</v>
      </c>
      <c r="BB59">
        <v>57</v>
      </c>
      <c r="BC59">
        <v>-1.902891630630647E-2</v>
      </c>
      <c r="BD59">
        <v>-2.9590777525488138E-2</v>
      </c>
    </row>
    <row r="60" spans="2:56" x14ac:dyDescent="0.25">
      <c r="B60" s="22">
        <v>41266</v>
      </c>
      <c r="C60" s="9">
        <v>107.51</v>
      </c>
      <c r="D60" s="9">
        <v>107.51</v>
      </c>
      <c r="E60" s="9">
        <v>0</v>
      </c>
      <c r="F60" s="9">
        <v>0</v>
      </c>
      <c r="G60">
        <f t="shared" si="0"/>
        <v>0</v>
      </c>
      <c r="H60">
        <f t="shared" si="1"/>
        <v>0</v>
      </c>
      <c r="BB60">
        <v>58</v>
      </c>
      <c r="BC60">
        <v>9.7024386418142344E-3</v>
      </c>
      <c r="BD60">
        <v>-4.5357344263051678E-2</v>
      </c>
    </row>
    <row r="61" spans="2:56" x14ac:dyDescent="0.25">
      <c r="B61" s="22">
        <v>41273</v>
      </c>
      <c r="C61" s="9">
        <v>135.24</v>
      </c>
      <c r="D61" s="9">
        <v>135.24</v>
      </c>
      <c r="E61" s="9">
        <v>0</v>
      </c>
      <c r="F61" s="9">
        <v>0</v>
      </c>
      <c r="G61">
        <f t="shared" si="0"/>
        <v>0</v>
      </c>
      <c r="H61">
        <f t="shared" si="1"/>
        <v>0</v>
      </c>
      <c r="BB61">
        <v>59</v>
      </c>
      <c r="BC61">
        <v>-4.6707393770463242E-2</v>
      </c>
      <c r="BD61">
        <v>8.8763940138713807E-3</v>
      </c>
    </row>
    <row r="62" spans="2:56" x14ac:dyDescent="0.25">
      <c r="B62" s="22">
        <v>41280</v>
      </c>
      <c r="C62" s="9">
        <v>102.11</v>
      </c>
      <c r="D62" s="9">
        <v>112.03750000000002</v>
      </c>
      <c r="E62" s="9">
        <v>-9.9275000000000233</v>
      </c>
      <c r="F62" s="9">
        <v>-0.29792962345996582</v>
      </c>
      <c r="G62">
        <f t="shared" si="0"/>
        <v>98.555256250000468</v>
      </c>
      <c r="H62">
        <f t="shared" si="1"/>
        <v>9.7223582411125484E-2</v>
      </c>
      <c r="BB62">
        <v>60</v>
      </c>
      <c r="BC62">
        <v>-1.7307970834275408E-2</v>
      </c>
      <c r="BD62">
        <v>-3.8999634404217991E-2</v>
      </c>
    </row>
    <row r="63" spans="2:56" x14ac:dyDescent="0.25">
      <c r="B63" s="22">
        <v>41287</v>
      </c>
      <c r="C63" s="9">
        <v>91.87</v>
      </c>
      <c r="D63" s="9">
        <v>113.50146200636922</v>
      </c>
      <c r="E63" s="9">
        <v>-21.631462006369219</v>
      </c>
      <c r="F63" s="9">
        <v>-0.64917182880343716</v>
      </c>
      <c r="G63">
        <f t="shared" si="0"/>
        <v>467.92014853299503</v>
      </c>
      <c r="H63">
        <f t="shared" si="1"/>
        <v>0.23545729842570173</v>
      </c>
      <c r="BB63">
        <v>61</v>
      </c>
      <c r="BC63">
        <v>1.6534574578121949E-2</v>
      </c>
      <c r="BD63">
        <v>1.3663583202985529E-2</v>
      </c>
    </row>
    <row r="64" spans="2:56" x14ac:dyDescent="0.25">
      <c r="B64" s="22">
        <v>41294</v>
      </c>
      <c r="C64" s="9">
        <v>88.65</v>
      </c>
      <c r="D64" s="9">
        <v>108.5503321326417</v>
      </c>
      <c r="E64" s="9">
        <v>-19.900332132641694</v>
      </c>
      <c r="F64" s="9">
        <v>-0.59721968864328223</v>
      </c>
      <c r="G64">
        <f t="shared" si="0"/>
        <v>396.02321898945149</v>
      </c>
      <c r="H64">
        <f t="shared" si="1"/>
        <v>0.22448203195309296</v>
      </c>
      <c r="BB64">
        <v>62</v>
      </c>
      <c r="BC64">
        <v>-1.787778293688598E-2</v>
      </c>
      <c r="BD64">
        <v>-7.9690214305674398E-2</v>
      </c>
    </row>
    <row r="65" spans="2:56" x14ac:dyDescent="0.25">
      <c r="B65" s="22">
        <v>41301</v>
      </c>
      <c r="C65" s="9">
        <v>88.84</v>
      </c>
      <c r="D65" s="9">
        <v>109.77166583853777</v>
      </c>
      <c r="E65" s="9">
        <v>-20.931665838537768</v>
      </c>
      <c r="F65" s="9">
        <v>-0.62817056879026656</v>
      </c>
      <c r="G65">
        <f t="shared" si="0"/>
        <v>438.134634776209</v>
      </c>
      <c r="H65">
        <f t="shared" si="1"/>
        <v>0.23561082663820088</v>
      </c>
      <c r="BB65">
        <v>63</v>
      </c>
      <c r="BC65">
        <v>-2.5288107394449654E-2</v>
      </c>
      <c r="BD65">
        <v>-5.2070605894555005E-2</v>
      </c>
    </row>
    <row r="66" spans="2:56" x14ac:dyDescent="0.25">
      <c r="B66" s="22">
        <v>41308</v>
      </c>
      <c r="C66" s="9">
        <v>67.22</v>
      </c>
      <c r="D66" s="9">
        <v>116.22384179243821</v>
      </c>
      <c r="E66" s="9">
        <v>-49.003841792438209</v>
      </c>
      <c r="F66" s="9">
        <v>-1.4706316931063024</v>
      </c>
      <c r="G66">
        <f t="shared" si="0"/>
        <v>2401.3765104183135</v>
      </c>
      <c r="H66">
        <f t="shared" si="1"/>
        <v>0.72900686986667973</v>
      </c>
      <c r="BB66">
        <v>64</v>
      </c>
      <c r="BC66">
        <v>3.0358004511259536E-2</v>
      </c>
      <c r="BD66">
        <v>4.6800754931033223E-2</v>
      </c>
    </row>
    <row r="67" spans="2:56" x14ac:dyDescent="0.25">
      <c r="B67" s="22">
        <v>41315</v>
      </c>
      <c r="C67" s="9">
        <v>83.95</v>
      </c>
      <c r="D67" s="9">
        <v>91.338318930383267</v>
      </c>
      <c r="E67" s="9">
        <v>-7.3883189303832637</v>
      </c>
      <c r="F67" s="9">
        <v>-0.22172743157201891</v>
      </c>
      <c r="G67">
        <f t="shared" si="0"/>
        <v>54.587256617059694</v>
      </c>
      <c r="H67">
        <f t="shared" si="1"/>
        <v>8.8008563792534411E-2</v>
      </c>
      <c r="BB67">
        <v>65</v>
      </c>
      <c r="BC67">
        <v>-4.7196784211055998E-3</v>
      </c>
      <c r="BD67">
        <v>-6.50057551069297E-2</v>
      </c>
    </row>
    <row r="68" spans="2:56" x14ac:dyDescent="0.25">
      <c r="B68" s="22">
        <v>41322</v>
      </c>
      <c r="C68" s="9">
        <v>70.67</v>
      </c>
      <c r="D68" s="9">
        <v>107.32424299716133</v>
      </c>
      <c r="E68" s="9">
        <v>-36.654242997161333</v>
      </c>
      <c r="F68" s="9">
        <v>-1.1000135798896338</v>
      </c>
      <c r="G68">
        <f t="shared" si="0"/>
        <v>1343.5335296949506</v>
      </c>
      <c r="H68">
        <f t="shared" si="1"/>
        <v>0.51866765242905521</v>
      </c>
      <c r="BB68">
        <v>66</v>
      </c>
      <c r="BC68">
        <v>-4.9457219936189012E-2</v>
      </c>
      <c r="BD68">
        <v>-5.2397703770173269E-2</v>
      </c>
    </row>
    <row r="69" spans="2:56" x14ac:dyDescent="0.25">
      <c r="B69" s="22">
        <v>41329</v>
      </c>
      <c r="C69" s="9">
        <v>65.78</v>
      </c>
      <c r="D69" s="9">
        <v>87.699262417473321</v>
      </c>
      <c r="E69" s="9">
        <v>-21.91926241747332</v>
      </c>
      <c r="F69" s="9">
        <v>-0.65780887419370337</v>
      </c>
      <c r="G69">
        <f t="shared" si="0"/>
        <v>480.45406492605832</v>
      </c>
      <c r="H69">
        <f t="shared" si="1"/>
        <v>0.33322077253683974</v>
      </c>
      <c r="BB69">
        <v>67</v>
      </c>
      <c r="BC69">
        <v>-3.9960691123540251E-3</v>
      </c>
      <c r="BD69">
        <v>-2.9503060425700185E-2</v>
      </c>
    </row>
    <row r="70" spans="2:56" x14ac:dyDescent="0.25">
      <c r="B70" s="22">
        <v>41336</v>
      </c>
      <c r="C70" s="9">
        <v>83.22</v>
      </c>
      <c r="D70" s="9">
        <v>58.954169477045482</v>
      </c>
      <c r="E70" s="9">
        <v>24.265830522954516</v>
      </c>
      <c r="F70" s="9">
        <v>0.72823064725733233</v>
      </c>
      <c r="G70">
        <f t="shared" si="0"/>
        <v>588.83053096875108</v>
      </c>
      <c r="H70">
        <f t="shared" si="1"/>
        <v>0.29158652394802353</v>
      </c>
      <c r="BB70">
        <v>68</v>
      </c>
      <c r="BC70">
        <v>5.1170267731506991E-3</v>
      </c>
      <c r="BD70">
        <v>7.3361689012507733E-3</v>
      </c>
    </row>
    <row r="71" spans="2:56" x14ac:dyDescent="0.25">
      <c r="B71" s="22">
        <v>41343</v>
      </c>
      <c r="C71" s="9">
        <v>59.23</v>
      </c>
      <c r="D71" s="9">
        <v>86.001135967194841</v>
      </c>
      <c r="E71" s="9">
        <v>-26.771135967194844</v>
      </c>
      <c r="F71" s="9">
        <v>-0.80341621337717339</v>
      </c>
      <c r="G71">
        <f t="shared" si="0"/>
        <v>716.69372097403345</v>
      </c>
      <c r="H71">
        <f t="shared" si="1"/>
        <v>0.45198608757715425</v>
      </c>
      <c r="BB71">
        <v>69</v>
      </c>
      <c r="BC71">
        <v>-1.956577350003056E-2</v>
      </c>
      <c r="BD71">
        <v>-9.7592215883540584E-2</v>
      </c>
    </row>
    <row r="72" spans="2:56" x14ac:dyDescent="0.25">
      <c r="B72" s="22">
        <v>41350</v>
      </c>
      <c r="C72" s="9">
        <v>50.05</v>
      </c>
      <c r="D72" s="9">
        <v>184.91022449805348</v>
      </c>
      <c r="E72" s="9">
        <v>-134.86022449805347</v>
      </c>
      <c r="F72" s="9">
        <v>-4.0472279933952588</v>
      </c>
      <c r="G72">
        <f t="shared" si="0"/>
        <v>18187.280151665382</v>
      </c>
      <c r="H72">
        <f t="shared" si="1"/>
        <v>2.6945099799810883</v>
      </c>
      <c r="BB72">
        <v>70</v>
      </c>
      <c r="BC72">
        <v>0.1287189215284637</v>
      </c>
      <c r="BD72">
        <v>0.14397024319780108</v>
      </c>
    </row>
    <row r="73" spans="2:56" x14ac:dyDescent="0.25">
      <c r="B73" s="22">
        <v>41357</v>
      </c>
      <c r="C73" s="9">
        <v>45.7</v>
      </c>
      <c r="D73" s="9">
        <v>45.024744450985722</v>
      </c>
      <c r="E73" s="9">
        <v>0.67525554901428109</v>
      </c>
      <c r="F73" s="9">
        <v>2.0264782821161096E-2</v>
      </c>
      <c r="G73">
        <f t="shared" si="0"/>
        <v>0.45597005647457817</v>
      </c>
      <c r="H73">
        <f t="shared" si="1"/>
        <v>1.4775832582369388E-2</v>
      </c>
      <c r="BB73">
        <v>71</v>
      </c>
      <c r="BC73">
        <v>0.10492356574853523</v>
      </c>
      <c r="BD73">
        <v>-1.9231028789134418E-2</v>
      </c>
    </row>
    <row r="74" spans="2:56" x14ac:dyDescent="0.25">
      <c r="B74" s="22">
        <v>41364</v>
      </c>
      <c r="C74" s="9">
        <v>40.57</v>
      </c>
      <c r="D74" s="9">
        <v>7.9657135896785434</v>
      </c>
      <c r="E74" s="9">
        <v>32.604286410321457</v>
      </c>
      <c r="F74" s="9">
        <v>0.97847220079656794</v>
      </c>
      <c r="G74">
        <f t="shared" ref="G74:G137" si="2">E74*E74</f>
        <v>1063.0394923262725</v>
      </c>
      <c r="H74">
        <f t="shared" ref="H74:H137" si="3">ABS(E74/C74)</f>
        <v>0.80365507543311454</v>
      </c>
      <c r="BB74">
        <v>72</v>
      </c>
      <c r="BC74">
        <v>-7.9780425064057914E-2</v>
      </c>
      <c r="BD74">
        <v>-0.10645831205470165</v>
      </c>
    </row>
    <row r="75" spans="2:56" x14ac:dyDescent="0.25">
      <c r="B75" s="22">
        <v>41371</v>
      </c>
      <c r="C75" s="9">
        <v>83.85</v>
      </c>
      <c r="D75" s="9">
        <v>17.753044520875441</v>
      </c>
      <c r="E75" s="9">
        <v>66.096955479124546</v>
      </c>
      <c r="F75" s="9">
        <v>1.9836052437920577</v>
      </c>
      <c r="G75">
        <f t="shared" si="2"/>
        <v>4368.8075236093719</v>
      </c>
      <c r="H75">
        <f t="shared" si="3"/>
        <v>0.78827615359719205</v>
      </c>
      <c r="BB75">
        <v>73</v>
      </c>
      <c r="BC75">
        <v>-3.2206327565319118E-2</v>
      </c>
      <c r="BD75">
        <v>-3.4781975236175919E-2</v>
      </c>
    </row>
    <row r="76" spans="2:56" x14ac:dyDescent="0.25">
      <c r="B76" s="22">
        <v>41378</v>
      </c>
      <c r="C76" s="9">
        <v>36.450000000000003</v>
      </c>
      <c r="D76" s="9">
        <v>38.542933957307774</v>
      </c>
      <c r="E76" s="9">
        <v>-2.0929339573077712</v>
      </c>
      <c r="F76" s="9">
        <v>-6.2810075631053022E-2</v>
      </c>
      <c r="G76">
        <f t="shared" si="2"/>
        <v>4.3803725496519679</v>
      </c>
      <c r="H76">
        <f t="shared" si="3"/>
        <v>5.7419312957689192E-2</v>
      </c>
      <c r="BB76">
        <v>74</v>
      </c>
      <c r="BC76">
        <v>3.2904112293367427E-2</v>
      </c>
      <c r="BD76">
        <v>-1.549422875622467E-2</v>
      </c>
    </row>
    <row r="77" spans="2:56" x14ac:dyDescent="0.25">
      <c r="B77" s="22">
        <v>41385</v>
      </c>
      <c r="C77" s="9">
        <v>45.92</v>
      </c>
      <c r="D77" s="9">
        <v>22.880975688679648</v>
      </c>
      <c r="E77" s="9">
        <v>23.039024311320354</v>
      </c>
      <c r="F77" s="9">
        <v>0.69141353190195465</v>
      </c>
      <c r="G77">
        <f t="shared" si="2"/>
        <v>530.79664121761027</v>
      </c>
      <c r="H77">
        <f t="shared" si="3"/>
        <v>0.50172091270296937</v>
      </c>
      <c r="BB77">
        <v>75</v>
      </c>
      <c r="BC77">
        <v>-2.9446720130013853E-2</v>
      </c>
      <c r="BD77">
        <v>-3.8277498187214182E-2</v>
      </c>
    </row>
    <row r="78" spans="2:56" x14ac:dyDescent="0.25">
      <c r="B78" s="22">
        <v>41392</v>
      </c>
      <c r="C78" s="9">
        <v>39.74</v>
      </c>
      <c r="D78" s="9">
        <v>33.25715545916313</v>
      </c>
      <c r="E78" s="9">
        <v>6.4828445408368722</v>
      </c>
      <c r="F78" s="9">
        <v>0.19455365731564037</v>
      </c>
      <c r="G78">
        <f t="shared" si="2"/>
        <v>42.027273340658439</v>
      </c>
      <c r="H78">
        <f t="shared" si="3"/>
        <v>0.16313146806333345</v>
      </c>
      <c r="BB78">
        <v>76</v>
      </c>
      <c r="BC78">
        <v>-4.6550187595237316E-3</v>
      </c>
      <c r="BD78">
        <v>5.1057306298796115E-4</v>
      </c>
    </row>
    <row r="79" spans="2:56" x14ac:dyDescent="0.25">
      <c r="B79" s="22">
        <v>41399</v>
      </c>
      <c r="C79" s="9">
        <v>47.36</v>
      </c>
      <c r="D79" s="9">
        <v>31.791404679751064</v>
      </c>
      <c r="E79" s="9">
        <v>15.568595320248935</v>
      </c>
      <c r="F79" s="9">
        <v>0.467221933171729</v>
      </c>
      <c r="G79">
        <f t="shared" si="2"/>
        <v>242.38116024567705</v>
      </c>
      <c r="H79">
        <f t="shared" si="3"/>
        <v>0.32872878632282382</v>
      </c>
      <c r="BB79">
        <v>77</v>
      </c>
      <c r="BC79">
        <v>4.7520489921898883E-2</v>
      </c>
      <c r="BD79">
        <v>-6.1453337083231981E-2</v>
      </c>
    </row>
    <row r="80" spans="2:56" x14ac:dyDescent="0.25">
      <c r="B80" s="22">
        <v>41406</v>
      </c>
      <c r="C80" s="9">
        <v>59.53</v>
      </c>
      <c r="D80" s="9">
        <v>41.027872729573417</v>
      </c>
      <c r="E80" s="9">
        <v>18.502127270426584</v>
      </c>
      <c r="F80" s="9">
        <v>0.55525880744261336</v>
      </c>
      <c r="G80">
        <f t="shared" si="2"/>
        <v>342.3287135310631</v>
      </c>
      <c r="H80">
        <f t="shared" si="3"/>
        <v>0.31080341458804944</v>
      </c>
      <c r="BB80">
        <v>78</v>
      </c>
      <c r="BC80">
        <v>1.7780256950928112E-2</v>
      </c>
      <c r="BD80">
        <v>5.950974388850646E-2</v>
      </c>
    </row>
    <row r="81" spans="2:56" x14ac:dyDescent="0.25">
      <c r="B81" s="22">
        <v>41413</v>
      </c>
      <c r="C81" s="9">
        <v>36.090000000000003</v>
      </c>
      <c r="D81" s="9">
        <v>53.994510530110546</v>
      </c>
      <c r="E81" s="9">
        <v>-17.904510530110542</v>
      </c>
      <c r="F81" s="9">
        <v>-0.53732400709854589</v>
      </c>
      <c r="G81">
        <f t="shared" si="2"/>
        <v>320.57149732283926</v>
      </c>
      <c r="H81">
        <f t="shared" si="3"/>
        <v>0.49610724660877087</v>
      </c>
      <c r="BB81">
        <v>79</v>
      </c>
      <c r="BC81">
        <v>1.3037383166169763E-2</v>
      </c>
      <c r="BD81">
        <v>-2.8049447682868899E-2</v>
      </c>
    </row>
    <row r="82" spans="2:56" x14ac:dyDescent="0.25">
      <c r="B82" s="22">
        <v>41420</v>
      </c>
      <c r="C82" s="9">
        <v>52.43</v>
      </c>
      <c r="D82" s="9">
        <v>35.114042621163357</v>
      </c>
      <c r="E82" s="9">
        <v>17.315957378836643</v>
      </c>
      <c r="F82" s="9">
        <v>0.51966120994465925</v>
      </c>
      <c r="G82">
        <f t="shared" si="2"/>
        <v>299.84237994568718</v>
      </c>
      <c r="H82">
        <f t="shared" si="3"/>
        <v>0.33026811708633691</v>
      </c>
      <c r="BB82">
        <v>80</v>
      </c>
      <c r="BC82">
        <v>-1.009259904142591E-2</v>
      </c>
      <c r="BD82">
        <v>4.8953470066787714E-4</v>
      </c>
    </row>
    <row r="83" spans="2:56" x14ac:dyDescent="0.25">
      <c r="B83" s="22">
        <v>41427</v>
      </c>
      <c r="C83" s="9">
        <v>27.77</v>
      </c>
      <c r="D83" s="9">
        <v>45.750941001374713</v>
      </c>
      <c r="E83" s="9">
        <v>-17.980941001374713</v>
      </c>
      <c r="F83" s="9">
        <v>-0.53961772671824892</v>
      </c>
      <c r="G83">
        <f t="shared" si="2"/>
        <v>323.31423929491825</v>
      </c>
      <c r="H83">
        <f t="shared" si="3"/>
        <v>0.64749517469840523</v>
      </c>
      <c r="BB83">
        <v>81</v>
      </c>
      <c r="BC83">
        <v>-2.6227007296225839E-2</v>
      </c>
      <c r="BD83">
        <v>-6.054492114154026E-2</v>
      </c>
    </row>
    <row r="84" spans="2:56" x14ac:dyDescent="0.25">
      <c r="B84" s="22">
        <v>41434</v>
      </c>
      <c r="C84" s="9">
        <v>58.99</v>
      </c>
      <c r="D84" s="9">
        <v>37.348589319661073</v>
      </c>
      <c r="E84" s="9">
        <v>21.641410680338929</v>
      </c>
      <c r="F84" s="9">
        <v>0.64947039386913563</v>
      </c>
      <c r="G84">
        <f t="shared" si="2"/>
        <v>468.35065623508785</v>
      </c>
      <c r="H84">
        <f t="shared" si="3"/>
        <v>0.36686575148904776</v>
      </c>
      <c r="BB84">
        <v>82</v>
      </c>
      <c r="BC84">
        <v>-2.7527451445651961E-2</v>
      </c>
      <c r="BD84">
        <v>-1.4985489440855404E-2</v>
      </c>
    </row>
    <row r="85" spans="2:56" x14ac:dyDescent="0.25">
      <c r="B85" s="22">
        <v>41441</v>
      </c>
      <c r="C85" s="9">
        <v>27.67</v>
      </c>
      <c r="D85" s="9">
        <v>41.434320621633326</v>
      </c>
      <c r="E85" s="9">
        <v>-13.764320621633324</v>
      </c>
      <c r="F85" s="9">
        <v>-0.41307467740976567</v>
      </c>
      <c r="G85">
        <f t="shared" si="2"/>
        <v>189.45652217512037</v>
      </c>
      <c r="H85">
        <f t="shared" si="3"/>
        <v>0.49744563142874315</v>
      </c>
      <c r="BB85">
        <v>83</v>
      </c>
      <c r="BC85">
        <v>2.3088051285382986E-2</v>
      </c>
      <c r="BD85">
        <v>1.1044921916922612E-2</v>
      </c>
    </row>
    <row r="86" spans="2:56" x14ac:dyDescent="0.25">
      <c r="B86" s="22">
        <v>41448</v>
      </c>
      <c r="C86" s="9">
        <v>22.84</v>
      </c>
      <c r="D86" s="9">
        <v>33.259636126485326</v>
      </c>
      <c r="E86" s="9">
        <v>-10.419636126485326</v>
      </c>
      <c r="F86" s="9">
        <v>-0.31269889375508664</v>
      </c>
      <c r="G86">
        <f t="shared" si="2"/>
        <v>108.56881700835812</v>
      </c>
      <c r="H86">
        <f t="shared" si="3"/>
        <v>0.456201231457326</v>
      </c>
      <c r="BB86">
        <v>84</v>
      </c>
      <c r="BC86">
        <v>-2.9814485630803474E-3</v>
      </c>
      <c r="BD86">
        <v>-1.4894918645652115E-2</v>
      </c>
    </row>
    <row r="87" spans="2:56" x14ac:dyDescent="0.25">
      <c r="B87" s="22">
        <v>41455</v>
      </c>
      <c r="C87" s="9">
        <v>29.85</v>
      </c>
      <c r="D87" s="9">
        <v>28.102889621746133</v>
      </c>
      <c r="E87" s="9">
        <v>1.7471103782538684</v>
      </c>
      <c r="F87" s="9">
        <v>5.2431723710518477E-2</v>
      </c>
      <c r="G87">
        <f t="shared" si="2"/>
        <v>3.0523946738023753</v>
      </c>
      <c r="H87">
        <f t="shared" si="3"/>
        <v>5.8529660913027415E-2</v>
      </c>
      <c r="BB87">
        <v>85</v>
      </c>
      <c r="BC87">
        <v>4.1270012417143551E-2</v>
      </c>
      <c r="BD87">
        <v>-9.7352444749283524E-3</v>
      </c>
    </row>
    <row r="88" spans="2:56" x14ac:dyDescent="0.25">
      <c r="B88" s="22">
        <v>41462</v>
      </c>
      <c r="C88" s="9">
        <v>35.53</v>
      </c>
      <c r="D88" s="9">
        <v>27.050772536196089</v>
      </c>
      <c r="E88" s="9">
        <v>8.4792274638039125</v>
      </c>
      <c r="F88" s="9">
        <v>0.2544661843890702</v>
      </c>
      <c r="G88">
        <f t="shared" si="2"/>
        <v>71.897298382926536</v>
      </c>
      <c r="H88">
        <f t="shared" si="3"/>
        <v>0.23864980196464711</v>
      </c>
      <c r="BB88">
        <v>86</v>
      </c>
      <c r="BC88">
        <v>4.2964225935629222E-2</v>
      </c>
      <c r="BD88">
        <v>2.9837467422914529E-2</v>
      </c>
    </row>
    <row r="89" spans="2:56" x14ac:dyDescent="0.25">
      <c r="B89" s="22">
        <v>41469</v>
      </c>
      <c r="C89" s="9">
        <v>35.61</v>
      </c>
      <c r="D89" s="9">
        <v>26.956774216700779</v>
      </c>
      <c r="E89" s="9">
        <v>8.6532257832992201</v>
      </c>
      <c r="F89" s="9">
        <v>0.259687967699058</v>
      </c>
      <c r="G89">
        <f t="shared" si="2"/>
        <v>74.878316456754405</v>
      </c>
      <c r="H89">
        <f t="shared" si="3"/>
        <v>0.24299988158661107</v>
      </c>
      <c r="BB89">
        <v>87</v>
      </c>
      <c r="BC89">
        <v>-2.1333410017214744E-2</v>
      </c>
      <c r="BD89">
        <v>2.569787228750222E-2</v>
      </c>
    </row>
    <row r="90" spans="2:56" x14ac:dyDescent="0.25">
      <c r="B90" s="22">
        <v>41476</v>
      </c>
      <c r="C90" s="9">
        <v>30.6</v>
      </c>
      <c r="D90" s="9">
        <v>24.872610042974259</v>
      </c>
      <c r="E90" s="9">
        <v>5.7273899570257427</v>
      </c>
      <c r="F90" s="9">
        <v>0.17188205825283961</v>
      </c>
      <c r="G90">
        <f t="shared" si="2"/>
        <v>32.802995719839338</v>
      </c>
      <c r="H90">
        <f t="shared" si="3"/>
        <v>0.18716960643874975</v>
      </c>
      <c r="BB90">
        <v>88</v>
      </c>
      <c r="BC90">
        <v>-3.4036541846685857E-2</v>
      </c>
      <c r="BD90">
        <v>-3.5607480002362628E-2</v>
      </c>
    </row>
    <row r="91" spans="2:56" x14ac:dyDescent="0.25">
      <c r="B91" s="22">
        <v>41483</v>
      </c>
      <c r="C91" s="9">
        <v>32.04</v>
      </c>
      <c r="D91" s="9">
        <v>29.050468913074415</v>
      </c>
      <c r="E91" s="9">
        <v>2.9895310869255844</v>
      </c>
      <c r="F91" s="9">
        <v>8.9717438534333879E-2</v>
      </c>
      <c r="G91">
        <f t="shared" si="2"/>
        <v>8.9372961196944658</v>
      </c>
      <c r="H91">
        <f t="shared" si="3"/>
        <v>9.3306213699300394E-2</v>
      </c>
      <c r="BB91">
        <v>89</v>
      </c>
      <c r="BC91">
        <v>-4.6009506702152168E-2</v>
      </c>
      <c r="BD91">
        <v>-1.4585936204917195E-2</v>
      </c>
    </row>
    <row r="92" spans="2:56" x14ac:dyDescent="0.25">
      <c r="B92" s="22">
        <v>41490</v>
      </c>
      <c r="C92" s="9">
        <v>33.380000000000003</v>
      </c>
      <c r="D92" s="9">
        <v>28.944188563449842</v>
      </c>
      <c r="E92" s="9">
        <v>4.4358114365501606</v>
      </c>
      <c r="F92" s="9">
        <v>0.13312109101292333</v>
      </c>
      <c r="G92">
        <f t="shared" si="2"/>
        <v>19.676423100629201</v>
      </c>
      <c r="H92">
        <f t="shared" si="3"/>
        <v>0.13288829947723668</v>
      </c>
      <c r="BB92">
        <v>90</v>
      </c>
      <c r="BC92">
        <v>-4.962270446256712E-2</v>
      </c>
      <c r="BD92">
        <v>-5.2870916153241201E-2</v>
      </c>
    </row>
    <row r="93" spans="2:56" x14ac:dyDescent="0.25">
      <c r="B93" s="22">
        <v>41497</v>
      </c>
      <c r="C93" s="9">
        <v>37.479999999999997</v>
      </c>
      <c r="D93" s="9">
        <v>29.092131587197887</v>
      </c>
      <c r="E93" s="9">
        <v>8.3878684128021099</v>
      </c>
      <c r="F93" s="9">
        <v>0.25172445004863941</v>
      </c>
      <c r="G93">
        <f t="shared" si="2"/>
        <v>70.356336510483388</v>
      </c>
      <c r="H93">
        <f t="shared" si="3"/>
        <v>0.22379584879407979</v>
      </c>
      <c r="BB93">
        <v>91</v>
      </c>
      <c r="BC93">
        <v>1.8091262727864928E-2</v>
      </c>
      <c r="BD93">
        <v>9.5354275902844399E-2</v>
      </c>
    </row>
    <row r="94" spans="2:56" x14ac:dyDescent="0.25">
      <c r="B94" s="22">
        <v>41504</v>
      </c>
      <c r="C94" s="9">
        <v>43.34</v>
      </c>
      <c r="D94" s="9">
        <v>28.531967452088178</v>
      </c>
      <c r="E94" s="9">
        <v>14.808032547911825</v>
      </c>
      <c r="F94" s="9">
        <v>0.44439703461921709</v>
      </c>
      <c r="G94">
        <f t="shared" si="2"/>
        <v>219.27782794001598</v>
      </c>
      <c r="H94">
        <f t="shared" si="3"/>
        <v>0.34167126321900837</v>
      </c>
      <c r="BB94">
        <v>92</v>
      </c>
      <c r="BC94">
        <v>5.0036601432653899E-2</v>
      </c>
      <c r="BD94">
        <v>-2.8401632398228838E-2</v>
      </c>
    </row>
    <row r="95" spans="2:56" x14ac:dyDescent="0.25">
      <c r="B95" s="22">
        <v>41511</v>
      </c>
      <c r="C95" s="9">
        <v>35.869999999999997</v>
      </c>
      <c r="D95" s="9">
        <v>40.440576863759262</v>
      </c>
      <c r="E95" s="9">
        <v>-4.5705768637592641</v>
      </c>
      <c r="F95" s="9">
        <v>-0.13716547408860497</v>
      </c>
      <c r="G95">
        <f t="shared" si="2"/>
        <v>20.890172867531472</v>
      </c>
      <c r="H95">
        <f t="shared" si="3"/>
        <v>0.12742059837633857</v>
      </c>
      <c r="BB95">
        <v>93</v>
      </c>
      <c r="BC95">
        <v>7.1766569547643821E-2</v>
      </c>
      <c r="BD95">
        <v>4.8105390448442177E-2</v>
      </c>
    </row>
    <row r="96" spans="2:56" x14ac:dyDescent="0.25">
      <c r="B96" s="22">
        <v>41518</v>
      </c>
      <c r="C96" s="9">
        <v>29.49</v>
      </c>
      <c r="D96" s="9">
        <v>27.479036213796981</v>
      </c>
      <c r="E96" s="9">
        <v>2.0109637862030176</v>
      </c>
      <c r="F96" s="9">
        <v>6.0350106634610004E-2</v>
      </c>
      <c r="G96">
        <f t="shared" si="2"/>
        <v>4.0439753494199762</v>
      </c>
      <c r="H96">
        <f t="shared" si="3"/>
        <v>6.8191379661004331E-2</v>
      </c>
      <c r="BB96">
        <v>94</v>
      </c>
      <c r="BC96">
        <v>-2.9829897017123855E-2</v>
      </c>
      <c r="BD96">
        <v>-1.9375103308528121E-2</v>
      </c>
    </row>
    <row r="97" spans="2:56" x14ac:dyDescent="0.25">
      <c r="B97" s="22">
        <v>41525</v>
      </c>
      <c r="C97" s="9">
        <v>33.93</v>
      </c>
      <c r="D97" s="9">
        <v>32.442488313507546</v>
      </c>
      <c r="E97" s="9">
        <v>1.4875116864924536</v>
      </c>
      <c r="F97" s="9">
        <v>4.4641027111457503E-2</v>
      </c>
      <c r="G97">
        <f t="shared" si="2"/>
        <v>2.2126910174516237</v>
      </c>
      <c r="H97">
        <f t="shared" si="3"/>
        <v>4.3840603786986551E-2</v>
      </c>
      <c r="BB97">
        <v>95</v>
      </c>
      <c r="BC97">
        <v>-2.361204753036532E-3</v>
      </c>
      <c r="BD97">
        <v>2.4732620677879132E-2</v>
      </c>
    </row>
    <row r="98" spans="2:56" x14ac:dyDescent="0.25">
      <c r="B98" s="22">
        <v>41532</v>
      </c>
      <c r="C98" s="9">
        <v>25.55</v>
      </c>
      <c r="D98" s="9">
        <v>50.736020589687229</v>
      </c>
      <c r="E98" s="9">
        <v>-25.186020589687228</v>
      </c>
      <c r="F98" s="9">
        <v>-0.75584604691417212</v>
      </c>
      <c r="G98">
        <f t="shared" si="2"/>
        <v>634.33563314414903</v>
      </c>
      <c r="H98">
        <f t="shared" si="3"/>
        <v>0.98575423051613409</v>
      </c>
      <c r="BB98">
        <v>96</v>
      </c>
      <c r="BC98">
        <v>8.3149473525026257E-3</v>
      </c>
      <c r="BD98">
        <v>-3.9645773045155361E-2</v>
      </c>
    </row>
    <row r="99" spans="2:56" x14ac:dyDescent="0.25">
      <c r="B99" s="22">
        <v>41539</v>
      </c>
      <c r="C99" s="9">
        <v>19.739999999999998</v>
      </c>
      <c r="D99" s="9">
        <v>49.790093107410911</v>
      </c>
      <c r="E99" s="9">
        <v>-30.050093107410913</v>
      </c>
      <c r="F99" s="9">
        <v>-0.90181948369960474</v>
      </c>
      <c r="G99">
        <f t="shared" si="2"/>
        <v>903.00809576406482</v>
      </c>
      <c r="H99">
        <f t="shared" si="3"/>
        <v>1.5222944836581012</v>
      </c>
      <c r="BB99">
        <v>97</v>
      </c>
      <c r="BC99">
        <v>-2.6713782458260015E-2</v>
      </c>
      <c r="BD99">
        <v>1.9392311447164006E-2</v>
      </c>
    </row>
    <row r="100" spans="2:56" x14ac:dyDescent="0.25">
      <c r="B100" s="22">
        <v>41546</v>
      </c>
      <c r="C100" s="9">
        <v>32.08</v>
      </c>
      <c r="D100" s="9">
        <v>60.541066058320169</v>
      </c>
      <c r="E100" s="9">
        <v>-28.461066058320171</v>
      </c>
      <c r="F100" s="9">
        <v>-0.85413192586497322</v>
      </c>
      <c r="G100">
        <f t="shared" si="2"/>
        <v>810.03228117606443</v>
      </c>
      <c r="H100">
        <f t="shared" si="3"/>
        <v>0.88719033847631457</v>
      </c>
      <c r="BB100">
        <v>98</v>
      </c>
      <c r="BC100">
        <v>-1.0726598129460038E-3</v>
      </c>
      <c r="BD100">
        <v>3.3784256747225995E-2</v>
      </c>
    </row>
    <row r="101" spans="2:56" x14ac:dyDescent="0.25">
      <c r="B101" s="22">
        <v>41553</v>
      </c>
      <c r="C101" s="9">
        <v>36.19</v>
      </c>
      <c r="D101" s="9">
        <v>37.497145894653158</v>
      </c>
      <c r="E101" s="9">
        <v>-1.3071458946531607</v>
      </c>
      <c r="F101" s="9">
        <v>-3.9228152525938594E-2</v>
      </c>
      <c r="G101">
        <f t="shared" si="2"/>
        <v>1.7086303899086117</v>
      </c>
      <c r="H101">
        <f t="shared" si="3"/>
        <v>3.611898023357725E-2</v>
      </c>
      <c r="BB101">
        <v>99</v>
      </c>
      <c r="BC101">
        <v>-1.591338880965714E-2</v>
      </c>
      <c r="BD101">
        <v>-1.4664301364498013E-2</v>
      </c>
    </row>
    <row r="102" spans="2:56" x14ac:dyDescent="0.25">
      <c r="B102" s="22">
        <v>41560</v>
      </c>
      <c r="C102" s="9">
        <v>46.27</v>
      </c>
      <c r="D102" s="9">
        <v>36.820271463959905</v>
      </c>
      <c r="E102" s="9">
        <v>9.449728536040098</v>
      </c>
      <c r="F102" s="9">
        <v>0.28359144442622147</v>
      </c>
      <c r="G102">
        <f t="shared" si="2"/>
        <v>89.297369404850528</v>
      </c>
      <c r="H102">
        <f t="shared" si="3"/>
        <v>0.20423013909747348</v>
      </c>
      <c r="BB102">
        <v>100</v>
      </c>
      <c r="BC102">
        <v>3.4085861100168841E-2</v>
      </c>
      <c r="BD102">
        <v>4.5025804484179359E-2</v>
      </c>
    </row>
    <row r="103" spans="2:56" x14ac:dyDescent="0.25">
      <c r="B103" s="22">
        <v>41567</v>
      </c>
      <c r="C103" s="9">
        <v>44.73</v>
      </c>
      <c r="D103" s="9">
        <v>43.024230440997414</v>
      </c>
      <c r="E103" s="9">
        <v>1.705769559002583</v>
      </c>
      <c r="F103" s="9">
        <v>5.1191063452340493E-2</v>
      </c>
      <c r="G103">
        <f t="shared" si="2"/>
        <v>2.9096497884198662</v>
      </c>
      <c r="H103">
        <f t="shared" si="3"/>
        <v>3.8134798994021529E-2</v>
      </c>
      <c r="BB103">
        <v>101</v>
      </c>
      <c r="BC103">
        <v>9.7367601755413396E-4</v>
      </c>
      <c r="BD103">
        <v>4.9387900950174221E-3</v>
      </c>
    </row>
    <row r="104" spans="2:56" x14ac:dyDescent="0.25">
      <c r="B104" s="22">
        <v>41574</v>
      </c>
      <c r="C104" s="9">
        <v>53.48</v>
      </c>
      <c r="D104" s="9">
        <v>40.150273081996041</v>
      </c>
      <c r="E104" s="9">
        <v>13.329726918003956</v>
      </c>
      <c r="F104" s="9">
        <v>0.40003228622564391</v>
      </c>
      <c r="G104">
        <f t="shared" si="2"/>
        <v>177.68161970855925</v>
      </c>
      <c r="H104">
        <f t="shared" si="3"/>
        <v>0.24924695059842852</v>
      </c>
      <c r="BB104">
        <v>102</v>
      </c>
      <c r="BC104">
        <v>-1.1610657827126963E-3</v>
      </c>
      <c r="BD104">
        <v>-5.0952891629143758E-2</v>
      </c>
    </row>
    <row r="105" spans="2:56" x14ac:dyDescent="0.25">
      <c r="B105" s="22">
        <v>41581</v>
      </c>
      <c r="C105" s="9">
        <v>65.099999999999994</v>
      </c>
      <c r="D105" s="9">
        <v>77.175486886267564</v>
      </c>
      <c r="E105" s="9">
        <v>-12.075486886267569</v>
      </c>
      <c r="F105" s="9">
        <v>-0.36239186714897437</v>
      </c>
      <c r="G105">
        <f t="shared" si="2"/>
        <v>145.81738354042002</v>
      </c>
      <c r="H105">
        <f t="shared" si="3"/>
        <v>0.18549135001947112</v>
      </c>
      <c r="BB105">
        <v>103</v>
      </c>
      <c r="BC105">
        <v>-0.14383191149514918</v>
      </c>
      <c r="BD105">
        <v>-7.5654346843864601E-2</v>
      </c>
    </row>
    <row r="106" spans="2:56" x14ac:dyDescent="0.25">
      <c r="B106" s="22">
        <v>41588</v>
      </c>
      <c r="C106" s="9">
        <v>55.86</v>
      </c>
      <c r="D106" s="9">
        <v>169.57449495596927</v>
      </c>
      <c r="E106" s="9">
        <v>-113.71449495596927</v>
      </c>
      <c r="F106" s="9">
        <v>-3.4126332575343263</v>
      </c>
      <c r="G106">
        <f t="shared" si="2"/>
        <v>12930.98636309116</v>
      </c>
      <c r="H106">
        <f t="shared" si="3"/>
        <v>2.0357052444677635</v>
      </c>
      <c r="BB106">
        <v>104</v>
      </c>
      <c r="BC106">
        <v>-1.1577368184157865E-2</v>
      </c>
      <c r="BD106">
        <v>-8.3084355490796093E-3</v>
      </c>
    </row>
    <row r="107" spans="2:56" x14ac:dyDescent="0.25">
      <c r="B107" s="22">
        <v>41595</v>
      </c>
      <c r="C107" s="9">
        <v>52.48</v>
      </c>
      <c r="D107" s="9">
        <v>34.713481001440428</v>
      </c>
      <c r="E107" s="9">
        <v>17.766518998559569</v>
      </c>
      <c r="F107" s="9">
        <v>0.53318280689349473</v>
      </c>
      <c r="G107">
        <f t="shared" si="2"/>
        <v>315.64919732617813</v>
      </c>
      <c r="H107">
        <f t="shared" si="3"/>
        <v>0.33853885286889424</v>
      </c>
      <c r="BB107">
        <v>105</v>
      </c>
      <c r="BC107">
        <v>2.7837030497929134E-2</v>
      </c>
      <c r="BD107">
        <v>-3.0440260761954763E-2</v>
      </c>
    </row>
    <row r="108" spans="2:56" x14ac:dyDescent="0.25">
      <c r="B108" s="22">
        <v>41602</v>
      </c>
      <c r="C108" s="9">
        <v>51.35</v>
      </c>
      <c r="D108" s="9">
        <v>51.919418690514405</v>
      </c>
      <c r="E108" s="9">
        <v>-0.56941869051440364</v>
      </c>
      <c r="F108" s="9">
        <v>-1.7088561677766071E-2</v>
      </c>
      <c r="G108">
        <f t="shared" si="2"/>
        <v>0.32423764510713821</v>
      </c>
      <c r="H108">
        <f t="shared" si="3"/>
        <v>1.1088971577690431E-2</v>
      </c>
      <c r="BB108">
        <v>106</v>
      </c>
      <c r="BC108">
        <v>1.8376625825921668E-2</v>
      </c>
      <c r="BD108">
        <v>-1.0769540982276801E-2</v>
      </c>
    </row>
    <row r="109" spans="2:56" x14ac:dyDescent="0.25">
      <c r="B109" s="22">
        <v>41609</v>
      </c>
      <c r="C109" s="9">
        <v>43.48</v>
      </c>
      <c r="D109" s="9">
        <v>49.853833759475776</v>
      </c>
      <c r="E109" s="9">
        <v>-6.3738337594757795</v>
      </c>
      <c r="F109" s="9">
        <v>-0.19128218503722313</v>
      </c>
      <c r="G109">
        <f t="shared" si="2"/>
        <v>40.625756793433148</v>
      </c>
      <c r="H109">
        <f t="shared" si="3"/>
        <v>0.14659231277543192</v>
      </c>
      <c r="BB109">
        <v>107</v>
      </c>
      <c r="BC109">
        <v>2.3267727090841919E-2</v>
      </c>
      <c r="BD109">
        <v>-4.9244443476024772E-3</v>
      </c>
    </row>
    <row r="110" spans="2:56" x14ac:dyDescent="0.25">
      <c r="B110" s="22">
        <v>41616</v>
      </c>
      <c r="C110" s="9">
        <v>57.97</v>
      </c>
      <c r="D110" s="9">
        <v>33.175829510261991</v>
      </c>
      <c r="E110" s="9">
        <v>24.794170489738008</v>
      </c>
      <c r="F110" s="9">
        <v>0.74408641430469136</v>
      </c>
      <c r="G110">
        <f t="shared" si="2"/>
        <v>614.75089027419506</v>
      </c>
      <c r="H110">
        <f t="shared" si="3"/>
        <v>0.42770692581918246</v>
      </c>
      <c r="BB110">
        <v>108</v>
      </c>
      <c r="BC110">
        <v>-1.298588837441429E-2</v>
      </c>
      <c r="BD110">
        <v>-3.7908513021788597E-2</v>
      </c>
    </row>
    <row r="111" spans="2:56" x14ac:dyDescent="0.25">
      <c r="B111" s="22">
        <v>41623</v>
      </c>
      <c r="C111" s="9">
        <v>63.82</v>
      </c>
      <c r="D111" s="9">
        <v>50.254528771610438</v>
      </c>
      <c r="E111" s="9">
        <v>13.565471228389562</v>
      </c>
      <c r="F111" s="9">
        <v>0.40710709998802241</v>
      </c>
      <c r="G111">
        <f t="shared" si="2"/>
        <v>184.022009648265</v>
      </c>
      <c r="H111">
        <f t="shared" si="3"/>
        <v>0.21255830818535823</v>
      </c>
      <c r="BB111">
        <v>109</v>
      </c>
      <c r="BC111">
        <v>-9.7152483447547084E-3</v>
      </c>
      <c r="BD111">
        <v>2.267846626442601E-2</v>
      </c>
    </row>
    <row r="112" spans="2:56" x14ac:dyDescent="0.25">
      <c r="B112" s="22">
        <v>41630</v>
      </c>
      <c r="C112" s="9">
        <v>58.56</v>
      </c>
      <c r="D112" s="9">
        <v>76.527261161488269</v>
      </c>
      <c r="E112" s="9">
        <v>-17.967261161488267</v>
      </c>
      <c r="F112" s="9">
        <v>-0.53920718735321627</v>
      </c>
      <c r="G112">
        <f t="shared" si="2"/>
        <v>322.82247364512472</v>
      </c>
      <c r="H112">
        <f t="shared" si="3"/>
        <v>0.30681798431503188</v>
      </c>
      <c r="BB112">
        <v>110</v>
      </c>
      <c r="BC112">
        <v>1.0622626536757039E-2</v>
      </c>
      <c r="BD112">
        <v>2.3032081630522526E-2</v>
      </c>
    </row>
    <row r="113" spans="2:56" x14ac:dyDescent="0.25">
      <c r="B113" s="22">
        <v>41637</v>
      </c>
      <c r="C113" s="9">
        <v>54.84</v>
      </c>
      <c r="D113" s="9">
        <v>99.088829711947668</v>
      </c>
      <c r="E113" s="9">
        <v>-44.248829711947664</v>
      </c>
      <c r="F113" s="9">
        <v>-1.3279312187987593</v>
      </c>
      <c r="G113">
        <f t="shared" si="2"/>
        <v>1957.9589308769423</v>
      </c>
      <c r="H113">
        <f t="shared" si="3"/>
        <v>0.80687143894871738</v>
      </c>
      <c r="BB113">
        <v>111</v>
      </c>
      <c r="BC113">
        <v>2.6774735393786657E-2</v>
      </c>
      <c r="BD113">
        <v>-2.3567884552939705E-2</v>
      </c>
    </row>
    <row r="114" spans="2:56" x14ac:dyDescent="0.25">
      <c r="B114" s="22">
        <v>41644</v>
      </c>
      <c r="C114" s="9">
        <v>55.09</v>
      </c>
      <c r="D114" s="9">
        <v>53.263199267996491</v>
      </c>
      <c r="E114" s="9">
        <v>1.8268007320035125</v>
      </c>
      <c r="F114" s="9">
        <v>5.4823274159878629E-2</v>
      </c>
      <c r="G114">
        <f t="shared" si="2"/>
        <v>3.337200914448569</v>
      </c>
      <c r="H114">
        <f t="shared" si="3"/>
        <v>3.3160296460401383E-2</v>
      </c>
      <c r="BB114">
        <v>112</v>
      </c>
      <c r="BC114">
        <v>1.0980890413783697E-2</v>
      </c>
      <c r="BD114">
        <v>-1.5650935956200915E-2</v>
      </c>
    </row>
    <row r="115" spans="2:56" x14ac:dyDescent="0.25">
      <c r="B115" s="22">
        <v>41651</v>
      </c>
      <c r="C115" s="9">
        <v>50.19</v>
      </c>
      <c r="D115" s="9">
        <v>43.523905963461594</v>
      </c>
      <c r="E115" s="9">
        <v>6.6660940365384036</v>
      </c>
      <c r="F115" s="9">
        <v>0.20005307340766612</v>
      </c>
      <c r="G115">
        <f t="shared" si="2"/>
        <v>44.43680970397287</v>
      </c>
      <c r="H115">
        <f t="shared" si="3"/>
        <v>0.13281717546400487</v>
      </c>
      <c r="BB115">
        <v>113</v>
      </c>
      <c r="BC115">
        <v>-5.0020848766176761E-2</v>
      </c>
      <c r="BD115">
        <v>-5.7886548356044898E-2</v>
      </c>
    </row>
    <row r="116" spans="2:56" x14ac:dyDescent="0.25">
      <c r="B116" s="22">
        <v>41658</v>
      </c>
      <c r="C116" s="9">
        <v>52.94</v>
      </c>
      <c r="D116" s="9">
        <v>42.190615310390051</v>
      </c>
      <c r="E116" s="9">
        <v>10.749384689609947</v>
      </c>
      <c r="F116" s="9">
        <v>0.32259482578713727</v>
      </c>
      <c r="G116">
        <f t="shared" si="2"/>
        <v>115.54927120522073</v>
      </c>
      <c r="H116">
        <f t="shared" si="3"/>
        <v>0.20304844521363707</v>
      </c>
      <c r="BB116">
        <v>114</v>
      </c>
      <c r="BC116">
        <v>8.1504654303190625E-3</v>
      </c>
      <c r="BD116">
        <v>2.0339978555835476E-2</v>
      </c>
    </row>
    <row r="117" spans="2:56" x14ac:dyDescent="0.25">
      <c r="B117" s="22">
        <v>41665</v>
      </c>
      <c r="C117" s="9">
        <v>53.52</v>
      </c>
      <c r="D117" s="9">
        <v>45.43680361131149</v>
      </c>
      <c r="E117" s="9">
        <v>8.0831963886885134</v>
      </c>
      <c r="F117" s="9">
        <v>0.24258107846234384</v>
      </c>
      <c r="G117">
        <f t="shared" si="2"/>
        <v>65.33806385810702</v>
      </c>
      <c r="H117">
        <f t="shared" si="3"/>
        <v>0.1510313226586045</v>
      </c>
      <c r="BB117">
        <v>115</v>
      </c>
      <c r="BC117">
        <v>4.2421072196686858E-2</v>
      </c>
      <c r="BD117">
        <v>-8.4390179985560365E-3</v>
      </c>
    </row>
    <row r="118" spans="2:56" x14ac:dyDescent="0.25">
      <c r="B118" s="22">
        <v>41672</v>
      </c>
      <c r="C118" s="9">
        <v>63.32</v>
      </c>
      <c r="D118" s="9">
        <v>26.109379578400052</v>
      </c>
      <c r="E118" s="9">
        <v>37.210620421599948</v>
      </c>
      <c r="F118" s="9">
        <v>1.1167107661464579</v>
      </c>
      <c r="G118">
        <f t="shared" si="2"/>
        <v>1384.6302721603911</v>
      </c>
      <c r="H118">
        <f t="shared" si="3"/>
        <v>0.58765982977889997</v>
      </c>
      <c r="BB118">
        <v>116</v>
      </c>
      <c r="BC118">
        <v>1.7236061873852268E-3</v>
      </c>
      <c r="BD118">
        <v>-2.0420596676970836E-2</v>
      </c>
    </row>
    <row r="119" spans="2:56" x14ac:dyDescent="0.25">
      <c r="B119" s="22">
        <v>41679</v>
      </c>
      <c r="C119" s="9">
        <v>52.14</v>
      </c>
      <c r="D119" s="9">
        <v>53.474224633018729</v>
      </c>
      <c r="E119" s="9">
        <v>-1.334224633018728</v>
      </c>
      <c r="F119" s="9">
        <v>-4.0040800053012311E-2</v>
      </c>
      <c r="G119">
        <f t="shared" si="2"/>
        <v>1.7801553713539593</v>
      </c>
      <c r="H119">
        <f t="shared" si="3"/>
        <v>2.5589271826212658E-2</v>
      </c>
      <c r="BB119">
        <v>117</v>
      </c>
      <c r="BC119">
        <v>1.9603163768392586E-2</v>
      </c>
      <c r="BD119">
        <v>1.3805437069047338E-2</v>
      </c>
    </row>
    <row r="120" spans="2:56" x14ac:dyDescent="0.25">
      <c r="B120" s="22">
        <v>41686</v>
      </c>
      <c r="C120" s="9">
        <v>99.75</v>
      </c>
      <c r="D120" s="9">
        <v>39.789594689111681</v>
      </c>
      <c r="E120" s="9">
        <v>59.960405310888319</v>
      </c>
      <c r="F120" s="9">
        <v>1.7994440671649305</v>
      </c>
      <c r="G120">
        <f t="shared" si="2"/>
        <v>3595.2502050460043</v>
      </c>
      <c r="H120">
        <f t="shared" si="3"/>
        <v>0.60110682015928141</v>
      </c>
      <c r="BB120">
        <v>118</v>
      </c>
      <c r="BC120">
        <v>4.8988521441474302E-2</v>
      </c>
      <c r="BD120">
        <v>-4.3869270325838572E-3</v>
      </c>
    </row>
    <row r="121" spans="2:56" x14ac:dyDescent="0.25">
      <c r="B121" s="22">
        <v>41693</v>
      </c>
      <c r="C121" s="9">
        <v>87.35</v>
      </c>
      <c r="D121" s="9">
        <v>52.050114697184171</v>
      </c>
      <c r="E121" s="9">
        <v>35.299885302815824</v>
      </c>
      <c r="F121" s="9">
        <v>1.0593685758194786</v>
      </c>
      <c r="G121">
        <f t="shared" si="2"/>
        <v>1246.0819023919526</v>
      </c>
      <c r="H121">
        <f t="shared" si="3"/>
        <v>0.40412003781128591</v>
      </c>
      <c r="BB121">
        <v>119</v>
      </c>
      <c r="BC121">
        <v>4.8245463226690904E-2</v>
      </c>
      <c r="BD121">
        <v>2.5169622477037589E-2</v>
      </c>
    </row>
    <row r="122" spans="2:56" x14ac:dyDescent="0.25">
      <c r="B122" s="22">
        <v>41700</v>
      </c>
      <c r="C122" s="9">
        <v>83.47</v>
      </c>
      <c r="D122" s="9">
        <v>79.577713744127038</v>
      </c>
      <c r="E122" s="9">
        <v>3.8922862558729605</v>
      </c>
      <c r="F122" s="9">
        <v>0.11680960751555058</v>
      </c>
      <c r="G122">
        <f t="shared" si="2"/>
        <v>15.14989229765755</v>
      </c>
      <c r="H122">
        <f t="shared" si="3"/>
        <v>4.6630960295590759E-2</v>
      </c>
      <c r="BB122">
        <v>120</v>
      </c>
      <c r="BC122">
        <v>1.1968137140089912E-2</v>
      </c>
      <c r="BD122">
        <v>5.4279870447957483E-3</v>
      </c>
    </row>
    <row r="123" spans="2:56" x14ac:dyDescent="0.25">
      <c r="B123" s="22">
        <v>41707</v>
      </c>
      <c r="C123" s="9">
        <v>86.94</v>
      </c>
      <c r="D123" s="9">
        <v>56.679987892211621</v>
      </c>
      <c r="E123" s="9">
        <v>30.260012107788377</v>
      </c>
      <c r="F123" s="9">
        <v>0.90811926599520276</v>
      </c>
      <c r="G123">
        <f t="shared" si="2"/>
        <v>915.66833276349917</v>
      </c>
      <c r="H123">
        <f t="shared" si="3"/>
        <v>0.3480562699308532</v>
      </c>
      <c r="BB123">
        <v>121</v>
      </c>
      <c r="BC123">
        <v>3.4514144818553881E-2</v>
      </c>
      <c r="BD123">
        <v>-3.198750694405969E-2</v>
      </c>
    </row>
    <row r="124" spans="2:56" x14ac:dyDescent="0.25">
      <c r="B124" s="22">
        <v>41714</v>
      </c>
      <c r="C124" s="9">
        <v>89.62</v>
      </c>
      <c r="D124" s="9">
        <v>56.144137003024106</v>
      </c>
      <c r="E124" s="9">
        <v>33.475862996975899</v>
      </c>
      <c r="F124" s="9">
        <v>1.0046286837256517</v>
      </c>
      <c r="G124">
        <f t="shared" si="2"/>
        <v>1120.6334033923001</v>
      </c>
      <c r="H124">
        <f t="shared" si="3"/>
        <v>0.37353116488480137</v>
      </c>
      <c r="BB124">
        <v>122</v>
      </c>
      <c r="BC124">
        <v>-1.9608158674432805E-2</v>
      </c>
      <c r="BD124">
        <v>5.3281591593842624E-2</v>
      </c>
    </row>
    <row r="125" spans="2:56" x14ac:dyDescent="0.25">
      <c r="B125" s="22">
        <v>41721</v>
      </c>
      <c r="C125" s="9">
        <v>69.040000000000006</v>
      </c>
      <c r="D125" s="9">
        <v>61.359325112433311</v>
      </c>
      <c r="E125" s="9">
        <v>7.6806748875666955</v>
      </c>
      <c r="F125" s="9">
        <v>0.2305011913544352</v>
      </c>
      <c r="G125">
        <f t="shared" si="2"/>
        <v>58.992766728497671</v>
      </c>
      <c r="H125">
        <f t="shared" si="3"/>
        <v>0.11124963626255352</v>
      </c>
      <c r="BB125">
        <v>123</v>
      </c>
      <c r="BC125">
        <v>3.4938852924844073E-3</v>
      </c>
      <c r="BD125">
        <v>-3.5095109153420721E-3</v>
      </c>
    </row>
    <row r="126" spans="2:56" x14ac:dyDescent="0.25">
      <c r="B126" s="22">
        <v>41728</v>
      </c>
      <c r="C126" s="9">
        <v>86.41</v>
      </c>
      <c r="D126" s="9">
        <v>58.406616505366586</v>
      </c>
      <c r="E126" s="9">
        <v>28.003383494633411</v>
      </c>
      <c r="F126" s="9">
        <v>0.84039662555136074</v>
      </c>
      <c r="G126">
        <f t="shared" si="2"/>
        <v>784.18948714750695</v>
      </c>
      <c r="H126">
        <f t="shared" si="3"/>
        <v>0.32407572612699237</v>
      </c>
      <c r="BB126">
        <v>124</v>
      </c>
      <c r="BC126">
        <v>2.4122538576597061E-2</v>
      </c>
      <c r="BD126">
        <v>1.1900586433221859E-2</v>
      </c>
    </row>
    <row r="127" spans="2:56" x14ac:dyDescent="0.25">
      <c r="B127" s="22">
        <v>41735</v>
      </c>
      <c r="C127" s="9">
        <v>102.31</v>
      </c>
      <c r="D127" s="9">
        <v>109.68445363540494</v>
      </c>
      <c r="E127" s="9">
        <v>-7.374453635404933</v>
      </c>
      <c r="F127" s="9">
        <v>-0.22131132659976455</v>
      </c>
      <c r="G127">
        <f t="shared" si="2"/>
        <v>54.382566420737035</v>
      </c>
      <c r="H127">
        <f t="shared" si="3"/>
        <v>7.2079499906215747E-2</v>
      </c>
      <c r="BB127">
        <v>125</v>
      </c>
      <c r="BC127">
        <v>2.5334678258840958E-2</v>
      </c>
      <c r="BD127">
        <v>3.0327913609279754E-3</v>
      </c>
    </row>
    <row r="128" spans="2:56" x14ac:dyDescent="0.25">
      <c r="B128" s="22">
        <v>41742</v>
      </c>
      <c r="C128" s="9">
        <v>68.47</v>
      </c>
      <c r="D128" s="9">
        <v>60.149865847258937</v>
      </c>
      <c r="E128" s="9">
        <v>8.3201341527410619</v>
      </c>
      <c r="F128" s="9">
        <v>0.24969170841224278</v>
      </c>
      <c r="G128">
        <f t="shared" si="2"/>
        <v>69.224632319608233</v>
      </c>
      <c r="H128">
        <f t="shared" si="3"/>
        <v>0.12151503071039962</v>
      </c>
      <c r="BB128">
        <v>126</v>
      </c>
      <c r="BC128">
        <v>-2.1236307843250764E-2</v>
      </c>
      <c r="BD128">
        <v>6.9807814477839446E-3</v>
      </c>
    </row>
    <row r="129" spans="2:56" x14ac:dyDescent="0.25">
      <c r="B129" s="22">
        <v>41749</v>
      </c>
      <c r="C129" s="9">
        <v>84.04</v>
      </c>
      <c r="D129" s="9">
        <v>71.980302212249171</v>
      </c>
      <c r="E129" s="9">
        <v>12.059697787750835</v>
      </c>
      <c r="F129" s="9">
        <v>0.36191802779607962</v>
      </c>
      <c r="G129">
        <f t="shared" si="2"/>
        <v>145.4363107318824</v>
      </c>
      <c r="H129">
        <f t="shared" si="3"/>
        <v>0.14349949771240877</v>
      </c>
      <c r="BB129">
        <v>127</v>
      </c>
      <c r="BC129">
        <v>3.2858475077102364E-2</v>
      </c>
      <c r="BD129">
        <v>1.1378962876632356E-2</v>
      </c>
    </row>
    <row r="130" spans="2:56" x14ac:dyDescent="0.25">
      <c r="B130" s="22">
        <v>41756</v>
      </c>
      <c r="C130" s="9">
        <v>64.58</v>
      </c>
      <c r="D130" s="9">
        <v>69.231772049953804</v>
      </c>
      <c r="E130" s="9">
        <v>-4.6517720499538058</v>
      </c>
      <c r="F130" s="9">
        <v>-0.13960218537036789</v>
      </c>
      <c r="G130">
        <f t="shared" si="2"/>
        <v>21.638983204731431</v>
      </c>
      <c r="H130">
        <f t="shared" si="3"/>
        <v>7.2031155929913382E-2</v>
      </c>
      <c r="BB130">
        <v>128</v>
      </c>
      <c r="BC130">
        <v>-4.3361794002938651E-2</v>
      </c>
      <c r="BD130">
        <v>9.9925572951832312E-3</v>
      </c>
    </row>
    <row r="131" spans="2:56" x14ac:dyDescent="0.25">
      <c r="B131" s="22">
        <v>41763</v>
      </c>
      <c r="C131" s="9">
        <v>45.63</v>
      </c>
      <c r="D131" s="9">
        <v>75.496976611444765</v>
      </c>
      <c r="E131" s="9">
        <v>-29.866976611444763</v>
      </c>
      <c r="F131" s="9">
        <v>-0.89632405900129164</v>
      </c>
      <c r="G131">
        <f t="shared" si="2"/>
        <v>892.03629190858851</v>
      </c>
      <c r="H131">
        <f t="shared" si="3"/>
        <v>0.65454693428544297</v>
      </c>
      <c r="BB131">
        <v>129</v>
      </c>
      <c r="BC131">
        <v>-9.352034427921322E-3</v>
      </c>
      <c r="BD131">
        <v>3.2901917383192044E-3</v>
      </c>
    </row>
    <row r="132" spans="2:56" x14ac:dyDescent="0.25">
      <c r="B132" s="22">
        <v>41770</v>
      </c>
      <c r="C132" s="9">
        <v>59.38</v>
      </c>
      <c r="D132" s="9">
        <v>79.090395226077035</v>
      </c>
      <c r="E132" s="9">
        <v>-19.710395226077033</v>
      </c>
      <c r="F132" s="9">
        <v>-0.59151957974839831</v>
      </c>
      <c r="G132">
        <f t="shared" si="2"/>
        <v>388.49967996816031</v>
      </c>
      <c r="H132">
        <f t="shared" si="3"/>
        <v>0.3319365986203609</v>
      </c>
      <c r="BB132">
        <v>130</v>
      </c>
      <c r="BC132">
        <v>-4.7228743893533369E-2</v>
      </c>
      <c r="BD132">
        <v>-1.8980996436544228E-2</v>
      </c>
    </row>
    <row r="133" spans="2:56" x14ac:dyDescent="0.25">
      <c r="B133" s="22">
        <v>41777</v>
      </c>
      <c r="C133" s="9">
        <v>61.05</v>
      </c>
      <c r="D133" s="9">
        <v>49.982719716848607</v>
      </c>
      <c r="E133" s="9">
        <v>11.067280283151391</v>
      </c>
      <c r="F133" s="9">
        <v>0.3321350438161863</v>
      </c>
      <c r="G133">
        <f t="shared" si="2"/>
        <v>122.48469286583152</v>
      </c>
      <c r="H133">
        <f t="shared" si="3"/>
        <v>0.18128223232025212</v>
      </c>
      <c r="BB133">
        <v>131</v>
      </c>
      <c r="BC133">
        <v>-6.0834359746228105E-2</v>
      </c>
      <c r="BD133">
        <v>-6.7320750868562776E-2</v>
      </c>
    </row>
    <row r="134" spans="2:56" x14ac:dyDescent="0.25">
      <c r="B134" s="22">
        <v>41784</v>
      </c>
      <c r="C134" s="9">
        <v>60.38</v>
      </c>
      <c r="D134" s="9">
        <v>69.469955224006554</v>
      </c>
      <c r="E134" s="9">
        <v>-9.0899552240065518</v>
      </c>
      <c r="F134" s="9">
        <v>-0.27279445350352199</v>
      </c>
      <c r="G134">
        <f t="shared" si="2"/>
        <v>82.627285974444007</v>
      </c>
      <c r="H134">
        <f t="shared" si="3"/>
        <v>0.15054579701898893</v>
      </c>
      <c r="BB134">
        <v>132</v>
      </c>
      <c r="BC134">
        <v>-3.5810714518164859E-2</v>
      </c>
      <c r="BD134">
        <v>1.445226512821389E-2</v>
      </c>
    </row>
    <row r="135" spans="2:56" x14ac:dyDescent="0.25">
      <c r="B135" s="22">
        <v>41791</v>
      </c>
      <c r="C135" s="9">
        <v>60.29</v>
      </c>
      <c r="D135" s="9">
        <v>42.184037483166151</v>
      </c>
      <c r="E135" s="9">
        <v>18.105962516833848</v>
      </c>
      <c r="F135" s="9">
        <v>0.54336968975276256</v>
      </c>
      <c r="G135">
        <f t="shared" si="2"/>
        <v>327.82587866099232</v>
      </c>
      <c r="H135">
        <f t="shared" si="3"/>
        <v>0.3003145217587303</v>
      </c>
      <c r="BB135">
        <v>133</v>
      </c>
      <c r="BC135">
        <v>5.1350662746906268E-3</v>
      </c>
      <c r="BD135">
        <v>-2.215049461130646E-2</v>
      </c>
    </row>
    <row r="136" spans="2:56" x14ac:dyDescent="0.25">
      <c r="B136" s="22">
        <v>41798</v>
      </c>
      <c r="C136" s="9">
        <v>59.86</v>
      </c>
      <c r="D136" s="9">
        <v>78.567193833466632</v>
      </c>
      <c r="E136" s="9">
        <v>-18.707193833466633</v>
      </c>
      <c r="F136" s="9">
        <v>-0.56141296547945552</v>
      </c>
      <c r="G136">
        <f t="shared" si="2"/>
        <v>349.95910112289204</v>
      </c>
      <c r="H136">
        <f t="shared" si="3"/>
        <v>0.31251576734825648</v>
      </c>
      <c r="BB136">
        <v>134</v>
      </c>
      <c r="BC136">
        <v>4.8101769617147523E-2</v>
      </c>
      <c r="BD136">
        <v>3.5804800979470926E-2</v>
      </c>
    </row>
    <row r="137" spans="2:56" x14ac:dyDescent="0.25">
      <c r="B137" s="22">
        <v>41805</v>
      </c>
      <c r="C137" s="9">
        <v>60.94</v>
      </c>
      <c r="D137" s="9">
        <v>41.866841225044141</v>
      </c>
      <c r="E137" s="9">
        <v>19.073158774955857</v>
      </c>
      <c r="F137" s="9">
        <v>0.57239577053787238</v>
      </c>
      <c r="G137">
        <f t="shared" si="2"/>
        <v>363.78538565467562</v>
      </c>
      <c r="H137">
        <f t="shared" si="3"/>
        <v>0.31298258573934784</v>
      </c>
      <c r="BB137">
        <v>135</v>
      </c>
      <c r="BC137">
        <v>-2.8925194882277527E-2</v>
      </c>
      <c r="BD137">
        <v>-1.7830558922525573E-2</v>
      </c>
    </row>
    <row r="138" spans="2:56" x14ac:dyDescent="0.25">
      <c r="B138" s="22">
        <v>41812</v>
      </c>
      <c r="C138" s="9">
        <v>60.31</v>
      </c>
      <c r="D138" s="9">
        <v>42.477008389503432</v>
      </c>
      <c r="E138" s="9">
        <v>17.83299161049657</v>
      </c>
      <c r="F138" s="9">
        <v>0.53517768578997327</v>
      </c>
      <c r="G138">
        <f t="shared" ref="G138:G201" si="4">E138*E138</f>
        <v>318.01558978004107</v>
      </c>
      <c r="H138">
        <f t="shared" ref="H138:H201" si="5">ABS(E138/C138)</f>
        <v>0.29568880136787545</v>
      </c>
      <c r="BB138">
        <v>136</v>
      </c>
      <c r="BC138">
        <v>-2.5630071044446583E-2</v>
      </c>
      <c r="BD138">
        <v>-4.0847358450436438E-2</v>
      </c>
    </row>
    <row r="139" spans="2:56" x14ac:dyDescent="0.25">
      <c r="B139" s="22">
        <v>41819</v>
      </c>
      <c r="C139" s="9">
        <v>59.62</v>
      </c>
      <c r="D139" s="9">
        <v>54.571984233654121</v>
      </c>
      <c r="E139" s="9">
        <v>5.0480157663458769</v>
      </c>
      <c r="F139" s="9">
        <v>0.1514936727763681</v>
      </c>
      <c r="G139">
        <f t="shared" si="4"/>
        <v>25.48246317727655</v>
      </c>
      <c r="H139">
        <f t="shared" si="5"/>
        <v>8.4669838415730919E-2</v>
      </c>
      <c r="BB139">
        <v>137</v>
      </c>
      <c r="BC139">
        <v>-4.8464195419283283E-2</v>
      </c>
      <c r="BD139">
        <v>-2.0342971449882556E-2</v>
      </c>
    </row>
    <row r="140" spans="2:56" x14ac:dyDescent="0.25">
      <c r="B140" s="22">
        <v>41826</v>
      </c>
      <c r="C140" s="9">
        <v>38.75</v>
      </c>
      <c r="D140" s="9">
        <v>61.675266251087891</v>
      </c>
      <c r="E140" s="9">
        <v>-22.925266251087891</v>
      </c>
      <c r="F140" s="9">
        <v>-0.68799959122700183</v>
      </c>
      <c r="G140">
        <f t="shared" si="4"/>
        <v>525.56783268326944</v>
      </c>
      <c r="H140">
        <f t="shared" si="5"/>
        <v>0.59161977422162293</v>
      </c>
      <c r="BB140">
        <v>138</v>
      </c>
      <c r="BC140">
        <v>-8.4453050992575232E-2</v>
      </c>
      <c r="BD140">
        <v>-5.658610732179619E-2</v>
      </c>
    </row>
    <row r="141" spans="2:56" x14ac:dyDescent="0.25">
      <c r="B141" s="22">
        <v>41833</v>
      </c>
      <c r="C141" s="9">
        <v>19.05</v>
      </c>
      <c r="D141" s="9">
        <v>55.166832382244785</v>
      </c>
      <c r="E141" s="9">
        <v>-36.11683238224478</v>
      </c>
      <c r="F141" s="9">
        <v>-1.0838855978049722</v>
      </c>
      <c r="G141">
        <f t="shared" si="4"/>
        <v>1304.4255813271652</v>
      </c>
      <c r="H141">
        <f t="shared" si="5"/>
        <v>1.8958967129787285</v>
      </c>
      <c r="BB141">
        <v>139</v>
      </c>
      <c r="BC141">
        <v>-7.9651438589200693E-2</v>
      </c>
      <c r="BD141">
        <v>-3.1334004311174633E-2</v>
      </c>
    </row>
    <row r="142" spans="2:56" x14ac:dyDescent="0.25">
      <c r="B142" s="22">
        <v>41840</v>
      </c>
      <c r="C142" s="9">
        <v>37.590000000000003</v>
      </c>
      <c r="D142" s="9">
        <v>39.790254787828317</v>
      </c>
      <c r="E142" s="9">
        <v>-2.2002547878283139</v>
      </c>
      <c r="F142" s="9">
        <v>-6.6030831574281038E-2</v>
      </c>
      <c r="G142">
        <f t="shared" si="4"/>
        <v>4.841121131361418</v>
      </c>
      <c r="H142">
        <f t="shared" si="5"/>
        <v>5.8532981852309485E-2</v>
      </c>
      <c r="BB142">
        <v>140</v>
      </c>
      <c r="BC142">
        <v>6.9182668558505953E-2</v>
      </c>
      <c r="BD142">
        <v>3.7491719319196933E-2</v>
      </c>
    </row>
    <row r="143" spans="2:56" x14ac:dyDescent="0.25">
      <c r="B143" s="22">
        <v>41847</v>
      </c>
      <c r="C143" s="9">
        <v>37.56</v>
      </c>
      <c r="D143" s="9">
        <v>40.577588609025462</v>
      </c>
      <c r="E143" s="9">
        <v>-3.0175886090254593</v>
      </c>
      <c r="F143" s="9">
        <v>-9.0559459888595817E-2</v>
      </c>
      <c r="G143">
        <f t="shared" si="4"/>
        <v>9.105841013320207</v>
      </c>
      <c r="H143">
        <f t="shared" si="5"/>
        <v>8.0340484798334902E-2</v>
      </c>
      <c r="BB143">
        <v>141</v>
      </c>
      <c r="BC143">
        <v>5.5194158981526693E-2</v>
      </c>
      <c r="BD143">
        <v>1.8385578501495158E-2</v>
      </c>
    </row>
    <row r="144" spans="2:56" x14ac:dyDescent="0.25">
      <c r="B144" s="22">
        <v>41854</v>
      </c>
      <c r="C144" s="9">
        <v>46.1</v>
      </c>
      <c r="D144" s="9">
        <v>41.03083311758509</v>
      </c>
      <c r="E144" s="9">
        <v>5.0691668824149119</v>
      </c>
      <c r="F144" s="9">
        <v>0.15212842916480482</v>
      </c>
      <c r="G144">
        <f t="shared" si="4"/>
        <v>25.696452881772117</v>
      </c>
      <c r="H144">
        <f t="shared" si="5"/>
        <v>0.10996023606106099</v>
      </c>
      <c r="BB144">
        <v>142</v>
      </c>
      <c r="BC144">
        <v>5.1271603891475163E-2</v>
      </c>
      <c r="BD144">
        <v>2.7227145655840689E-2</v>
      </c>
    </row>
    <row r="145" spans="2:56" x14ac:dyDescent="0.25">
      <c r="B145" s="22">
        <v>41861</v>
      </c>
      <c r="C145" s="9">
        <v>50.51</v>
      </c>
      <c r="D145" s="9">
        <v>46.560172941625794</v>
      </c>
      <c r="E145" s="9">
        <v>3.9498270583742041</v>
      </c>
      <c r="F145" s="9">
        <v>0.11853643799883236</v>
      </c>
      <c r="G145">
        <f t="shared" si="4"/>
        <v>15.601133791065019</v>
      </c>
      <c r="H145">
        <f t="shared" si="5"/>
        <v>7.8198912262407522E-2</v>
      </c>
      <c r="BB145">
        <v>143</v>
      </c>
      <c r="BC145">
        <v>-6.6233121977956845E-3</v>
      </c>
      <c r="BD145">
        <v>-4.1261063104657478E-2</v>
      </c>
    </row>
    <row r="146" spans="2:56" x14ac:dyDescent="0.25">
      <c r="B146" s="22">
        <v>41868</v>
      </c>
      <c r="C146" s="9">
        <v>41.83</v>
      </c>
      <c r="D146" s="9">
        <v>53.528927120949511</v>
      </c>
      <c r="E146" s="9">
        <v>-11.698927120949513</v>
      </c>
      <c r="F146" s="9">
        <v>-0.35109110571947238</v>
      </c>
      <c r="G146">
        <f t="shared" si="4"/>
        <v>136.86489578128806</v>
      </c>
      <c r="H146">
        <f t="shared" si="5"/>
        <v>0.2796779134819391</v>
      </c>
      <c r="BB146">
        <v>144</v>
      </c>
      <c r="BC146">
        <v>3.8574845240618605E-2</v>
      </c>
      <c r="BD146">
        <v>4.2203487118228702E-2</v>
      </c>
    </row>
    <row r="147" spans="2:56" x14ac:dyDescent="0.25">
      <c r="B147" s="22">
        <v>41875</v>
      </c>
      <c r="C147" s="9">
        <v>39.799999999999997</v>
      </c>
      <c r="D147" s="9">
        <v>42.685784167831166</v>
      </c>
      <c r="E147" s="9">
        <v>-2.8857841678311686</v>
      </c>
      <c r="F147" s="9">
        <v>-8.660393759845568E-2</v>
      </c>
      <c r="G147">
        <f t="shared" si="4"/>
        <v>8.3277502633050311</v>
      </c>
      <c r="H147">
        <f t="shared" si="5"/>
        <v>7.2507139895255493E-2</v>
      </c>
      <c r="BB147">
        <v>145</v>
      </c>
      <c r="BC147">
        <v>-6.2292276352230024E-2</v>
      </c>
      <c r="BD147">
        <v>-3.0016521066664571E-2</v>
      </c>
    </row>
    <row r="148" spans="2:56" x14ac:dyDescent="0.25">
      <c r="B148" s="22">
        <v>41882</v>
      </c>
      <c r="C148" s="9">
        <v>43.14</v>
      </c>
      <c r="D148" s="9">
        <v>35.456778259537309</v>
      </c>
      <c r="E148" s="9">
        <v>7.6832217404626917</v>
      </c>
      <c r="F148" s="9">
        <v>0.230577623781966</v>
      </c>
      <c r="G148">
        <f t="shared" si="4"/>
        <v>59.031896313118551</v>
      </c>
      <c r="H148">
        <f t="shared" si="5"/>
        <v>0.17809971581971931</v>
      </c>
      <c r="BB148">
        <v>146</v>
      </c>
      <c r="BC148">
        <v>5.0095214094519371E-3</v>
      </c>
      <c r="BD148">
        <v>-2.9314936450900737E-2</v>
      </c>
    </row>
    <row r="149" spans="2:56" x14ac:dyDescent="0.25">
      <c r="B149" s="22">
        <v>41889</v>
      </c>
      <c r="C149" s="9">
        <v>41.78</v>
      </c>
      <c r="D149" s="9">
        <v>42.074799086428115</v>
      </c>
      <c r="E149" s="9">
        <v>-0.29479908642811381</v>
      </c>
      <c r="F149" s="9">
        <v>-8.8470794072898172E-3</v>
      </c>
      <c r="G149">
        <f t="shared" si="4"/>
        <v>8.6906501358850516E-2</v>
      </c>
      <c r="H149">
        <f t="shared" si="5"/>
        <v>7.0559857929179941E-3</v>
      </c>
      <c r="BB149">
        <v>147</v>
      </c>
      <c r="BC149">
        <v>-9.7095286246534039E-3</v>
      </c>
      <c r="BD149">
        <v>-2.3171134440620338E-2</v>
      </c>
    </row>
    <row r="150" spans="2:56" x14ac:dyDescent="0.25">
      <c r="B150" s="22">
        <v>41896</v>
      </c>
      <c r="C150" s="9">
        <v>51.52</v>
      </c>
      <c r="D150" s="9">
        <v>33.587866858471301</v>
      </c>
      <c r="E150" s="9">
        <v>17.932133141528702</v>
      </c>
      <c r="F150" s="9">
        <v>0.53815297654894056</v>
      </c>
      <c r="G150">
        <f t="shared" si="4"/>
        <v>321.56139900551204</v>
      </c>
      <c r="H150">
        <f t="shared" si="5"/>
        <v>0.34806159047998253</v>
      </c>
      <c r="BB150">
        <v>148</v>
      </c>
      <c r="BC150">
        <v>2.4532942848448602E-2</v>
      </c>
      <c r="BD150">
        <v>-3.9117176753457321E-2</v>
      </c>
    </row>
    <row r="151" spans="2:56" x14ac:dyDescent="0.25">
      <c r="B151" s="22">
        <v>41903</v>
      </c>
      <c r="C151" s="9">
        <v>76.92</v>
      </c>
      <c r="D151" s="9">
        <v>32.891237432230938</v>
      </c>
      <c r="E151" s="9">
        <v>44.028762567769064</v>
      </c>
      <c r="F151" s="9">
        <v>1.3213268852403568</v>
      </c>
      <c r="G151">
        <f t="shared" si="4"/>
        <v>1938.5319332489823</v>
      </c>
      <c r="H151">
        <f t="shared" si="5"/>
        <v>0.572396809253368</v>
      </c>
      <c r="BB151">
        <v>149</v>
      </c>
      <c r="BC151">
        <v>2.2187961806163559E-2</v>
      </c>
      <c r="BD151">
        <v>2.2568073983315728E-2</v>
      </c>
    </row>
    <row r="152" spans="2:56" x14ac:dyDescent="0.25">
      <c r="B152" s="22">
        <v>41910</v>
      </c>
      <c r="C152" s="9">
        <v>95.23</v>
      </c>
      <c r="D152" s="9">
        <v>57.818839325082358</v>
      </c>
      <c r="E152" s="9">
        <v>37.411160674917646</v>
      </c>
      <c r="F152" s="9">
        <v>1.122729087189974</v>
      </c>
      <c r="G152">
        <f t="shared" si="4"/>
        <v>1399.5949430445046</v>
      </c>
      <c r="H152">
        <f t="shared" si="5"/>
        <v>0.39285057938588308</v>
      </c>
      <c r="BB152">
        <v>150</v>
      </c>
      <c r="BC152">
        <v>-8.9569348671699974E-4</v>
      </c>
      <c r="BD152">
        <v>-3.2359103309439675E-2</v>
      </c>
    </row>
    <row r="153" spans="2:56" x14ac:dyDescent="0.25">
      <c r="B153" s="22">
        <v>41917</v>
      </c>
      <c r="C153" s="9">
        <v>104.54</v>
      </c>
      <c r="D153" s="9">
        <v>72.62112031204326</v>
      </c>
      <c r="E153" s="9">
        <v>31.918879687956746</v>
      </c>
      <c r="F153" s="9">
        <v>0.95790277579419603</v>
      </c>
      <c r="G153">
        <f t="shared" si="4"/>
        <v>1018.8148805342578</v>
      </c>
      <c r="H153">
        <f t="shared" si="5"/>
        <v>0.30532695320410125</v>
      </c>
      <c r="BB153">
        <v>151</v>
      </c>
      <c r="BC153">
        <v>3.8571198908497931E-2</v>
      </c>
      <c r="BD153">
        <v>1.7642495866174699E-2</v>
      </c>
    </row>
    <row r="154" spans="2:56" x14ac:dyDescent="0.25">
      <c r="B154" s="22">
        <v>41924</v>
      </c>
      <c r="C154" s="9">
        <v>63.97</v>
      </c>
      <c r="D154" s="9">
        <v>91.82037905557533</v>
      </c>
      <c r="E154" s="9">
        <v>-27.850379055575331</v>
      </c>
      <c r="F154" s="9">
        <v>-0.83580487990378816</v>
      </c>
      <c r="G154">
        <f t="shared" si="4"/>
        <v>775.64361353922902</v>
      </c>
      <c r="H154">
        <f t="shared" si="5"/>
        <v>0.43536625067336771</v>
      </c>
      <c r="BB154">
        <v>152</v>
      </c>
      <c r="BC154">
        <v>2.5368349475773249E-2</v>
      </c>
      <c r="BD154">
        <v>-1.0199153230929936E-2</v>
      </c>
    </row>
    <row r="155" spans="2:56" x14ac:dyDescent="0.25">
      <c r="B155" s="22">
        <v>41931</v>
      </c>
      <c r="C155" s="9">
        <v>90.31</v>
      </c>
      <c r="D155" s="9">
        <v>82.281363315329855</v>
      </c>
      <c r="E155" s="9">
        <v>8.0286366846701469</v>
      </c>
      <c r="F155" s="9">
        <v>0.24094371235060583</v>
      </c>
      <c r="G155">
        <f t="shared" si="4"/>
        <v>64.459007014431251</v>
      </c>
      <c r="H155">
        <f t="shared" si="5"/>
        <v>8.8900860200090207E-2</v>
      </c>
      <c r="BB155">
        <v>153</v>
      </c>
      <c r="BC155">
        <v>-1.7953379059946782E-2</v>
      </c>
      <c r="BD155">
        <v>-3.0166212908896459E-2</v>
      </c>
    </row>
    <row r="156" spans="2:56" x14ac:dyDescent="0.25">
      <c r="B156" s="22">
        <v>41938</v>
      </c>
      <c r="C156" s="9">
        <v>68.930000000000007</v>
      </c>
      <c r="D156" s="9">
        <v>93.308313055679562</v>
      </c>
      <c r="E156" s="9">
        <v>-24.378313055679556</v>
      </c>
      <c r="F156" s="9">
        <v>-0.73160630866459442</v>
      </c>
      <c r="G156">
        <f t="shared" si="4"/>
        <v>594.30214744071623</v>
      </c>
      <c r="H156">
        <f t="shared" si="5"/>
        <v>0.35366767816160677</v>
      </c>
      <c r="BB156">
        <v>154</v>
      </c>
      <c r="BC156">
        <v>-1.2945257434869831E-2</v>
      </c>
      <c r="BD156">
        <v>1.0398093763077414E-2</v>
      </c>
    </row>
    <row r="157" spans="2:56" x14ac:dyDescent="0.25">
      <c r="B157" s="22">
        <v>41945</v>
      </c>
      <c r="C157" s="9">
        <v>97.01</v>
      </c>
      <c r="D157" s="9">
        <v>97.92371785973171</v>
      </c>
      <c r="E157" s="9">
        <v>-0.91371785973170461</v>
      </c>
      <c r="F157" s="9">
        <v>-2.742116523782543E-2</v>
      </c>
      <c r="G157">
        <f t="shared" si="4"/>
        <v>0.83488032719268701</v>
      </c>
      <c r="H157">
        <f t="shared" si="5"/>
        <v>9.4188007394258796E-3</v>
      </c>
      <c r="BB157">
        <v>155</v>
      </c>
      <c r="BC157">
        <v>8.8136943846818125E-2</v>
      </c>
      <c r="BD157">
        <v>-2.8541490407020965E-2</v>
      </c>
    </row>
    <row r="158" spans="2:56" x14ac:dyDescent="0.25">
      <c r="B158" s="22">
        <v>41952</v>
      </c>
      <c r="C158" s="9">
        <v>112.34</v>
      </c>
      <c r="D158" s="9">
        <v>88.399523579889063</v>
      </c>
      <c r="E158" s="9">
        <v>23.94047642011094</v>
      </c>
      <c r="F158" s="9">
        <v>0.7184665953458399</v>
      </c>
      <c r="G158">
        <f t="shared" si="4"/>
        <v>573.14641122188789</v>
      </c>
      <c r="H158">
        <f t="shared" si="5"/>
        <v>0.21310732081280878</v>
      </c>
      <c r="BB158">
        <v>156</v>
      </c>
      <c r="BC158">
        <v>-3.427343700451789E-2</v>
      </c>
      <c r="BD158">
        <v>-1.2057433024202919E-2</v>
      </c>
    </row>
    <row r="159" spans="2:56" x14ac:dyDescent="0.25">
      <c r="B159" s="22">
        <v>41959</v>
      </c>
      <c r="C159" s="9">
        <v>110.52</v>
      </c>
      <c r="D159" s="9">
        <v>91.853719735188307</v>
      </c>
      <c r="E159" s="9">
        <v>18.666280264811689</v>
      </c>
      <c r="F159" s="9">
        <v>0.56018512724185587</v>
      </c>
      <c r="G159">
        <f t="shared" si="4"/>
        <v>348.43001892449837</v>
      </c>
      <c r="H159">
        <f t="shared" si="5"/>
        <v>0.16889504401747821</v>
      </c>
      <c r="BB159">
        <v>157</v>
      </c>
      <c r="BC159">
        <v>-2.9700814263604277E-3</v>
      </c>
      <c r="BD159">
        <v>1.8899300133358422E-2</v>
      </c>
    </row>
    <row r="160" spans="2:56" x14ac:dyDescent="0.25">
      <c r="B160" s="22">
        <v>41966</v>
      </c>
      <c r="C160" s="9">
        <v>89.9</v>
      </c>
      <c r="D160" s="9">
        <v>96.047354451954305</v>
      </c>
      <c r="E160" s="9">
        <v>-6.1473544519542997</v>
      </c>
      <c r="F160" s="9">
        <v>-0.18448541900233539</v>
      </c>
      <c r="G160">
        <f t="shared" si="4"/>
        <v>37.789966757962347</v>
      </c>
      <c r="H160">
        <f t="shared" si="5"/>
        <v>6.8379916039536151E-2</v>
      </c>
      <c r="BB160">
        <v>158</v>
      </c>
      <c r="BC160">
        <v>-3.4086229842286632E-2</v>
      </c>
      <c r="BD160">
        <v>-4.5095930301734831E-2</v>
      </c>
    </row>
    <row r="161" spans="2:56" x14ac:dyDescent="0.25">
      <c r="B161" s="22">
        <v>41973</v>
      </c>
      <c r="C161" s="9">
        <v>79.89</v>
      </c>
      <c r="D161" s="9">
        <v>86.39421523591227</v>
      </c>
      <c r="E161" s="9">
        <v>-6.5042152359122696</v>
      </c>
      <c r="F161" s="9">
        <v>-0.19519500338835663</v>
      </c>
      <c r="G161">
        <f t="shared" si="4"/>
        <v>42.304815835073299</v>
      </c>
      <c r="H161">
        <f t="shared" si="5"/>
        <v>8.1414635572815988E-2</v>
      </c>
      <c r="BB161">
        <v>159</v>
      </c>
      <c r="BC161">
        <v>7.5658800884406902E-3</v>
      </c>
      <c r="BD161">
        <v>9.0615618980891492E-3</v>
      </c>
    </row>
    <row r="162" spans="2:56" x14ac:dyDescent="0.25">
      <c r="B162" s="22">
        <v>41980</v>
      </c>
      <c r="C162" s="9">
        <v>99.88</v>
      </c>
      <c r="D162" s="9">
        <v>98.998868949200329</v>
      </c>
      <c r="E162" s="9">
        <v>0.88113105079966658</v>
      </c>
      <c r="F162" s="9">
        <v>2.6443217545568172E-2</v>
      </c>
      <c r="G162">
        <f t="shared" si="4"/>
        <v>0.77639192868332463</v>
      </c>
      <c r="H162">
        <f t="shared" si="5"/>
        <v>8.8218967841376308E-3</v>
      </c>
      <c r="BB162">
        <v>160</v>
      </c>
      <c r="BC162">
        <v>3.8665443891306196E-2</v>
      </c>
      <c r="BD162">
        <v>2.6987156822796624E-2</v>
      </c>
    </row>
    <row r="163" spans="2:56" x14ac:dyDescent="0.25">
      <c r="B163" s="22">
        <v>41987</v>
      </c>
      <c r="C163" s="9">
        <v>66.75</v>
      </c>
      <c r="D163" s="9">
        <v>105.07873017135452</v>
      </c>
      <c r="E163" s="9">
        <v>-38.328730171354522</v>
      </c>
      <c r="F163" s="9">
        <v>-1.1502658421203984</v>
      </c>
      <c r="G163">
        <f t="shared" si="4"/>
        <v>1469.0915565485025</v>
      </c>
      <c r="H163">
        <f t="shared" si="5"/>
        <v>0.57421318608770822</v>
      </c>
      <c r="BB163">
        <v>161</v>
      </c>
      <c r="BC163">
        <v>2.1856154742607038E-2</v>
      </c>
      <c r="BD163">
        <v>-7.176546001647924E-4</v>
      </c>
    </row>
    <row r="164" spans="2:56" x14ac:dyDescent="0.25">
      <c r="B164" s="22">
        <v>41994</v>
      </c>
      <c r="C164" s="9">
        <v>88.54</v>
      </c>
      <c r="D164" s="9">
        <v>88.818651772678223</v>
      </c>
      <c r="E164" s="9">
        <v>-0.2786517726782165</v>
      </c>
      <c r="F164" s="9">
        <v>-8.3624898222586577E-3</v>
      </c>
      <c r="G164">
        <f t="shared" si="4"/>
        <v>7.7646810416712439E-2</v>
      </c>
      <c r="H164">
        <f t="shared" si="5"/>
        <v>3.1471851443213971E-3</v>
      </c>
      <c r="BB164">
        <v>162</v>
      </c>
      <c r="BC164">
        <v>2.7267995415827546E-3</v>
      </c>
      <c r="BD164">
        <v>-9.9008227118679657E-3</v>
      </c>
    </row>
    <row r="165" spans="2:56" x14ac:dyDescent="0.25">
      <c r="B165" s="22">
        <v>42001</v>
      </c>
      <c r="C165" s="9">
        <v>77.849999999999994</v>
      </c>
      <c r="D165" s="9">
        <v>84.996344232307592</v>
      </c>
      <c r="E165" s="9">
        <v>-7.1463442323075981</v>
      </c>
      <c r="F165" s="9">
        <v>-0.2144656405184282</v>
      </c>
      <c r="G165">
        <f t="shared" si="4"/>
        <v>51.070235886636077</v>
      </c>
      <c r="H165">
        <f t="shared" si="5"/>
        <v>9.1796329252506081E-2</v>
      </c>
      <c r="BB165">
        <v>163</v>
      </c>
      <c r="BC165">
        <v>-9.9656563607035432E-3</v>
      </c>
      <c r="BD165">
        <v>2.5437722858522648E-2</v>
      </c>
    </row>
    <row r="166" spans="2:56" x14ac:dyDescent="0.25">
      <c r="B166" s="22">
        <v>42008</v>
      </c>
      <c r="C166" s="9">
        <v>67.260000000000005</v>
      </c>
      <c r="D166" s="9">
        <v>83.177088346491288</v>
      </c>
      <c r="E166" s="9">
        <v>-15.917088346491283</v>
      </c>
      <c r="F166" s="9">
        <v>-0.47768039664055867</v>
      </c>
      <c r="G166">
        <f t="shared" si="4"/>
        <v>253.35370143000861</v>
      </c>
      <c r="H166">
        <f t="shared" si="5"/>
        <v>0.2366501389606197</v>
      </c>
      <c r="BB166">
        <v>164</v>
      </c>
      <c r="BC166">
        <v>-3.6319011075709867E-2</v>
      </c>
      <c r="BD166">
        <v>4.0176446396429184E-3</v>
      </c>
    </row>
    <row r="167" spans="2:56" x14ac:dyDescent="0.25">
      <c r="B167" s="22">
        <v>42015</v>
      </c>
      <c r="C167" s="9">
        <v>72.38</v>
      </c>
      <c r="D167" s="9">
        <v>73.695838697830794</v>
      </c>
      <c r="E167" s="9">
        <v>-1.3158386978307988</v>
      </c>
      <c r="F167" s="9">
        <v>-3.9489028232564158E-2</v>
      </c>
      <c r="G167">
        <f t="shared" si="4"/>
        <v>1.7314314787090521</v>
      </c>
      <c r="H167">
        <f t="shared" si="5"/>
        <v>1.8179589635683873E-2</v>
      </c>
      <c r="BB167">
        <v>165</v>
      </c>
      <c r="BC167">
        <v>2.4843594615038739E-2</v>
      </c>
      <c r="BD167">
        <v>1.9802084906926674E-2</v>
      </c>
    </row>
    <row r="168" spans="2:56" x14ac:dyDescent="0.25">
      <c r="B168" s="22">
        <v>42022</v>
      </c>
      <c r="C168" s="9">
        <v>68.709999999999994</v>
      </c>
      <c r="D168" s="9">
        <v>76.046474596127652</v>
      </c>
      <c r="E168" s="9">
        <v>-7.3364745961276583</v>
      </c>
      <c r="F168" s="9">
        <v>-0.22017155516977213</v>
      </c>
      <c r="G168">
        <f t="shared" si="4"/>
        <v>53.823859499626487</v>
      </c>
      <c r="H168">
        <f t="shared" si="5"/>
        <v>0.10677448109631289</v>
      </c>
      <c r="BB168">
        <v>166</v>
      </c>
      <c r="BC168">
        <v>1.1611124685848937E-2</v>
      </c>
      <c r="BD168">
        <v>9.0530979642476934E-3</v>
      </c>
    </row>
    <row r="169" spans="2:56" x14ac:dyDescent="0.25">
      <c r="B169" s="22">
        <v>42029</v>
      </c>
      <c r="C169" s="9">
        <v>57.62</v>
      </c>
      <c r="D169" s="9">
        <v>74.50276423280917</v>
      </c>
      <c r="E169" s="9">
        <v>-16.882764232809173</v>
      </c>
      <c r="F169" s="9">
        <v>-0.50666085024872354</v>
      </c>
      <c r="G169">
        <f t="shared" si="4"/>
        <v>285.0277281406207</v>
      </c>
      <c r="H169">
        <f t="shared" si="5"/>
        <v>0.29300180896926714</v>
      </c>
      <c r="BB169">
        <v>167</v>
      </c>
      <c r="BC169">
        <v>1.5269402117157724E-2</v>
      </c>
      <c r="BD169">
        <v>1.7876261083129421E-2</v>
      </c>
    </row>
    <row r="170" spans="2:56" x14ac:dyDescent="0.25">
      <c r="B170" s="22">
        <v>42036</v>
      </c>
      <c r="C170" s="9">
        <v>67.459999999999994</v>
      </c>
      <c r="D170" s="9">
        <v>79.444939213600961</v>
      </c>
      <c r="E170" s="9">
        <v>-11.984939213600967</v>
      </c>
      <c r="F170" s="9">
        <v>-0.35967448270951463</v>
      </c>
      <c r="G170">
        <f t="shared" si="4"/>
        <v>143.63876795371016</v>
      </c>
      <c r="H170">
        <f t="shared" si="5"/>
        <v>0.17765993497777896</v>
      </c>
      <c r="BB170">
        <v>168</v>
      </c>
      <c r="BC170">
        <v>2.3937210812854234E-3</v>
      </c>
      <c r="BD170">
        <v>8.5099839642198711E-3</v>
      </c>
    </row>
    <row r="171" spans="2:56" x14ac:dyDescent="0.25">
      <c r="B171" s="22">
        <v>42043</v>
      </c>
      <c r="C171" s="9">
        <v>59.2</v>
      </c>
      <c r="D171" s="9">
        <v>64.809880680289524</v>
      </c>
      <c r="E171" s="9">
        <v>-5.6098806802895211</v>
      </c>
      <c r="F171" s="9">
        <v>-0.16835554154963384</v>
      </c>
      <c r="G171">
        <f t="shared" si="4"/>
        <v>31.470761247085619</v>
      </c>
      <c r="H171">
        <f t="shared" si="5"/>
        <v>9.4761497977863526E-2</v>
      </c>
      <c r="BB171">
        <v>169</v>
      </c>
      <c r="BC171">
        <v>4.0997810586455588E-2</v>
      </c>
      <c r="BD171">
        <v>6.0139576550137817E-2</v>
      </c>
    </row>
    <row r="172" spans="2:56" x14ac:dyDescent="0.25">
      <c r="B172" s="22">
        <v>42050</v>
      </c>
      <c r="C172" s="9">
        <v>54.3</v>
      </c>
      <c r="D172" s="9">
        <v>110.79067717877038</v>
      </c>
      <c r="E172" s="9">
        <v>-56.490677178770383</v>
      </c>
      <c r="F172" s="9">
        <v>-1.6953156565972807</v>
      </c>
      <c r="G172">
        <f t="shared" si="4"/>
        <v>3191.196608116049</v>
      </c>
      <c r="H172">
        <f t="shared" si="5"/>
        <v>1.0403439627766184</v>
      </c>
      <c r="BB172">
        <v>170</v>
      </c>
      <c r="BC172">
        <v>4.2458885881140079E-2</v>
      </c>
      <c r="BD172">
        <v>2.2907319534026308E-2</v>
      </c>
    </row>
    <row r="173" spans="2:56" x14ac:dyDescent="0.25">
      <c r="B173" s="22">
        <v>42057</v>
      </c>
      <c r="C173" s="9">
        <v>59.72</v>
      </c>
      <c r="D173" s="9">
        <v>82.188908135630285</v>
      </c>
      <c r="E173" s="9">
        <v>-22.468908135630286</v>
      </c>
      <c r="F173" s="9">
        <v>-0.67430403831829544</v>
      </c>
      <c r="G173">
        <f t="shared" si="4"/>
        <v>504.8518328073929</v>
      </c>
      <c r="H173">
        <f t="shared" si="5"/>
        <v>0.37623757762274423</v>
      </c>
      <c r="BB173">
        <v>171</v>
      </c>
      <c r="BC173">
        <v>-2.4945170332007091E-2</v>
      </c>
      <c r="BD173">
        <v>4.594847954273059E-3</v>
      </c>
    </row>
    <row r="174" spans="2:56" x14ac:dyDescent="0.25">
      <c r="B174" s="22">
        <v>42064</v>
      </c>
      <c r="C174" s="9">
        <v>171.7</v>
      </c>
      <c r="D174" s="9">
        <v>71.851177970455723</v>
      </c>
      <c r="E174" s="9">
        <v>99.848822029544266</v>
      </c>
      <c r="F174" s="9">
        <v>2.9965169428540106</v>
      </c>
      <c r="G174">
        <f t="shared" si="4"/>
        <v>9969.7872606876044</v>
      </c>
      <c r="H174">
        <f t="shared" si="5"/>
        <v>0.58153070488959968</v>
      </c>
      <c r="BB174">
        <v>172</v>
      </c>
      <c r="BC174">
        <v>-0.15487928806314438</v>
      </c>
      <c r="BD174">
        <v>-0.10291341479022438</v>
      </c>
    </row>
    <row r="175" spans="2:56" x14ac:dyDescent="0.25">
      <c r="B175" s="22">
        <v>42071</v>
      </c>
      <c r="C175" s="9">
        <v>73.5</v>
      </c>
      <c r="D175" s="9">
        <v>103.89597996675255</v>
      </c>
      <c r="E175" s="9">
        <v>-30.395979966752549</v>
      </c>
      <c r="F175" s="9">
        <v>-0.91219973469566651</v>
      </c>
      <c r="G175">
        <f t="shared" si="4"/>
        <v>923.91559813922231</v>
      </c>
      <c r="H175">
        <f t="shared" si="5"/>
        <v>0.41355074784697343</v>
      </c>
      <c r="BB175">
        <v>173</v>
      </c>
      <c r="BC175">
        <v>-0.11791262023092539</v>
      </c>
      <c r="BD175">
        <v>-1.8400230869037398E-2</v>
      </c>
    </row>
    <row r="176" spans="2:56" x14ac:dyDescent="0.25">
      <c r="B176" s="22">
        <v>42078</v>
      </c>
      <c r="C176" s="9">
        <v>74.3</v>
      </c>
      <c r="D176" s="9">
        <v>97.847888844952351</v>
      </c>
      <c r="E176" s="9">
        <v>-23.547888844952354</v>
      </c>
      <c r="F176" s="9">
        <v>-0.7066848307080098</v>
      </c>
      <c r="G176">
        <f t="shared" si="4"/>
        <v>554.50306905423145</v>
      </c>
      <c r="H176">
        <f t="shared" si="5"/>
        <v>0.31692986332371942</v>
      </c>
      <c r="BB176">
        <v>174</v>
      </c>
      <c r="BC176">
        <v>4.6205186017303099E-2</v>
      </c>
      <c r="BD176">
        <v>5.4806725882420373E-2</v>
      </c>
    </row>
    <row r="177" spans="2:56" x14ac:dyDescent="0.25">
      <c r="B177" s="22">
        <v>42085</v>
      </c>
      <c r="C177" s="9">
        <v>67.739999999999995</v>
      </c>
      <c r="D177" s="9">
        <v>70.501132127781688</v>
      </c>
      <c r="E177" s="9">
        <v>-2.7611321277816927</v>
      </c>
      <c r="F177" s="9">
        <v>-8.28630627200415E-2</v>
      </c>
      <c r="G177">
        <f t="shared" si="4"/>
        <v>7.6238506270682578</v>
      </c>
      <c r="H177">
        <f t="shared" si="5"/>
        <v>4.0760734097751591E-2</v>
      </c>
      <c r="BB177">
        <v>175</v>
      </c>
      <c r="BC177">
        <v>2.4662620680641349E-2</v>
      </c>
      <c r="BD177">
        <v>-1.6016443486564808E-2</v>
      </c>
    </row>
    <row r="178" spans="2:56" x14ac:dyDescent="0.25">
      <c r="B178" s="22">
        <v>42092</v>
      </c>
      <c r="C178" s="9">
        <v>51.72</v>
      </c>
      <c r="D178" s="9">
        <v>87.057827312012421</v>
      </c>
      <c r="E178" s="9">
        <v>-35.337827312012422</v>
      </c>
      <c r="F178" s="9">
        <v>-1.0605072359568</v>
      </c>
      <c r="G178">
        <f t="shared" si="4"/>
        <v>1248.7620391336111</v>
      </c>
      <c r="H178">
        <f t="shared" si="5"/>
        <v>0.68325265491129972</v>
      </c>
      <c r="BB178">
        <v>176</v>
      </c>
      <c r="BC178">
        <v>-2.1495004419350185E-2</v>
      </c>
      <c r="BD178">
        <v>-5.1275569567469835E-2</v>
      </c>
    </row>
    <row r="179" spans="2:56" x14ac:dyDescent="0.25">
      <c r="B179" s="22">
        <v>42099</v>
      </c>
      <c r="C179" s="9">
        <v>63.25</v>
      </c>
      <c r="D179" s="9">
        <v>92.814361445879427</v>
      </c>
      <c r="E179" s="9">
        <v>-29.564361445879427</v>
      </c>
      <c r="F179" s="9">
        <v>-0.88724241484816591</v>
      </c>
      <c r="G179">
        <f t="shared" si="4"/>
        <v>874.05146770260194</v>
      </c>
      <c r="H179">
        <f t="shared" si="5"/>
        <v>0.46742073432220438</v>
      </c>
      <c r="BB179">
        <v>177</v>
      </c>
      <c r="BC179">
        <v>-3.3174779737847448E-3</v>
      </c>
      <c r="BD179">
        <v>-2.8305481836990432E-2</v>
      </c>
    </row>
    <row r="180" spans="2:56" x14ac:dyDescent="0.25">
      <c r="B180" s="22">
        <v>42106</v>
      </c>
      <c r="C180" s="9">
        <v>48.67</v>
      </c>
      <c r="D180" s="9">
        <v>50.484450860451339</v>
      </c>
      <c r="E180" s="9">
        <v>-1.8144508604513376</v>
      </c>
      <c r="F180" s="9">
        <v>-5.4452647861080505E-2</v>
      </c>
      <c r="G180">
        <f t="shared" si="4"/>
        <v>3.2922319249925995</v>
      </c>
      <c r="H180">
        <f t="shared" si="5"/>
        <v>3.7280683387124258E-2</v>
      </c>
      <c r="BB180">
        <v>178</v>
      </c>
      <c r="BC180">
        <v>-4.0874074847464945E-5</v>
      </c>
      <c r="BD180">
        <v>-2.6506847626107558E-2</v>
      </c>
    </row>
    <row r="181" spans="2:56" x14ac:dyDescent="0.25">
      <c r="B181" s="22">
        <v>42113</v>
      </c>
      <c r="C181" s="9">
        <v>46.99</v>
      </c>
      <c r="D181" s="9">
        <v>65.512281242331923</v>
      </c>
      <c r="E181" s="9">
        <v>-18.522281242331921</v>
      </c>
      <c r="F181" s="9">
        <v>-0.55586363899748414</v>
      </c>
      <c r="G181">
        <f t="shared" si="4"/>
        <v>343.07490242004093</v>
      </c>
      <c r="H181">
        <f t="shared" si="5"/>
        <v>0.39417495727456736</v>
      </c>
      <c r="BB181">
        <v>179</v>
      </c>
      <c r="BC181">
        <v>-6.9518536855624605E-2</v>
      </c>
      <c r="BD181">
        <v>-1.0463870298407188E-2</v>
      </c>
    </row>
    <row r="182" spans="2:56" x14ac:dyDescent="0.25">
      <c r="B182" s="22">
        <v>42120</v>
      </c>
      <c r="C182" s="9">
        <v>44.15</v>
      </c>
      <c r="D182" s="9">
        <v>40.724888709993571</v>
      </c>
      <c r="E182" s="9">
        <v>3.4251112900064271</v>
      </c>
      <c r="F182" s="9">
        <v>0.10278943509847294</v>
      </c>
      <c r="G182">
        <f t="shared" si="4"/>
        <v>11.731387348929491</v>
      </c>
      <c r="H182">
        <f t="shared" si="5"/>
        <v>7.7578964666057237E-2</v>
      </c>
      <c r="BB182">
        <v>180</v>
      </c>
      <c r="BC182">
        <v>2.0923896726119412E-2</v>
      </c>
      <c r="BD182">
        <v>1.076376807074869E-4</v>
      </c>
    </row>
    <row r="183" spans="2:56" x14ac:dyDescent="0.25">
      <c r="B183" s="22">
        <v>42127</v>
      </c>
      <c r="C183" s="9">
        <v>44.63</v>
      </c>
      <c r="D183" s="9">
        <v>22.733361143521709</v>
      </c>
      <c r="E183" s="9">
        <v>21.896638856478294</v>
      </c>
      <c r="F183" s="9">
        <v>0.65712992893975508</v>
      </c>
      <c r="G183">
        <f t="shared" si="4"/>
        <v>479.46279321103503</v>
      </c>
      <c r="H183">
        <f t="shared" si="5"/>
        <v>0.4906260106761885</v>
      </c>
      <c r="BB183">
        <v>181</v>
      </c>
      <c r="BC183">
        <v>1.81132824603601E-3</v>
      </c>
      <c r="BD183">
        <v>3.4564620418711056E-2</v>
      </c>
    </row>
    <row r="184" spans="2:56" x14ac:dyDescent="0.25">
      <c r="B184" s="22">
        <v>42134</v>
      </c>
      <c r="C184" s="9">
        <v>43.37</v>
      </c>
      <c r="D184" s="9">
        <v>42.732189951960486</v>
      </c>
      <c r="E184" s="9">
        <v>0.63781004803951191</v>
      </c>
      <c r="F184" s="9">
        <v>1.9141023163071674E-2</v>
      </c>
      <c r="G184">
        <f t="shared" si="4"/>
        <v>0.40680165738016449</v>
      </c>
      <c r="H184">
        <f t="shared" si="5"/>
        <v>1.4706249666578556E-2</v>
      </c>
      <c r="BB184">
        <v>182</v>
      </c>
      <c r="BC184">
        <v>2.3301230163961514E-2</v>
      </c>
      <c r="BD184">
        <v>1.1170590337043847E-2</v>
      </c>
    </row>
    <row r="185" spans="2:56" x14ac:dyDescent="0.25">
      <c r="B185" s="22">
        <v>42141</v>
      </c>
      <c r="C185" s="9">
        <v>50.09</v>
      </c>
      <c r="D185" s="9">
        <v>44.562362578330188</v>
      </c>
      <c r="E185" s="9">
        <v>5.5276374216698159</v>
      </c>
      <c r="F185" s="9">
        <v>0.16588737704974069</v>
      </c>
      <c r="G185">
        <f t="shared" si="4"/>
        <v>30.554775465444528</v>
      </c>
      <c r="H185">
        <f t="shared" si="5"/>
        <v>0.11035411103353594</v>
      </c>
      <c r="BB185">
        <v>183</v>
      </c>
      <c r="BC185">
        <v>7.4095377092350707E-3</v>
      </c>
      <c r="BD185">
        <v>1.7904362390441714E-2</v>
      </c>
    </row>
    <row r="186" spans="2:56" x14ac:dyDescent="0.25">
      <c r="B186" s="22">
        <v>42148</v>
      </c>
      <c r="C186" s="9">
        <v>55.29</v>
      </c>
      <c r="D186" s="9">
        <v>45.453011116895325</v>
      </c>
      <c r="E186" s="9">
        <v>9.8369888831046737</v>
      </c>
      <c r="F186" s="9">
        <v>0.29521333607889577</v>
      </c>
      <c r="G186">
        <f t="shared" si="4"/>
        <v>96.766350286324936</v>
      </c>
      <c r="H186">
        <f t="shared" si="5"/>
        <v>0.17791623952079352</v>
      </c>
      <c r="BB186">
        <v>184</v>
      </c>
      <c r="BC186">
        <v>3.1912428790342395E-2</v>
      </c>
      <c r="BD186">
        <v>-1.5930805660544891E-3</v>
      </c>
    </row>
    <row r="187" spans="2:56" x14ac:dyDescent="0.25">
      <c r="B187" s="22">
        <v>42155</v>
      </c>
      <c r="C187" s="9">
        <v>57.52</v>
      </c>
      <c r="D187" s="9">
        <v>48.157883781954112</v>
      </c>
      <c r="E187" s="9">
        <v>9.362116218045891</v>
      </c>
      <c r="F187" s="9">
        <v>0.28096215156190829</v>
      </c>
      <c r="G187">
        <f t="shared" si="4"/>
        <v>87.649220080197892</v>
      </c>
      <c r="H187">
        <f t="shared" si="5"/>
        <v>0.16276279934015805</v>
      </c>
      <c r="BB187">
        <v>185</v>
      </c>
      <c r="BC187">
        <v>3.7964994689891236E-2</v>
      </c>
      <c r="BD187">
        <v>1.9587823711209916E-3</v>
      </c>
    </row>
    <row r="188" spans="2:56" x14ac:dyDescent="0.25">
      <c r="B188" s="22">
        <v>42162</v>
      </c>
      <c r="C188" s="9">
        <v>41.51</v>
      </c>
      <c r="D188" s="9">
        <v>50.386750065200488</v>
      </c>
      <c r="E188" s="9">
        <v>-8.8767500652004898</v>
      </c>
      <c r="F188" s="9">
        <v>-0.26639605182305742</v>
      </c>
      <c r="G188">
        <f t="shared" si="4"/>
        <v>78.796691720036904</v>
      </c>
      <c r="H188">
        <f t="shared" si="5"/>
        <v>0.21384606276079235</v>
      </c>
      <c r="BB188">
        <v>186</v>
      </c>
      <c r="BC188">
        <v>2.063655262897629E-2</v>
      </c>
      <c r="BD188">
        <v>7.3462502852751688E-2</v>
      </c>
    </row>
    <row r="189" spans="2:56" x14ac:dyDescent="0.25">
      <c r="B189" s="22">
        <v>42169</v>
      </c>
      <c r="C189" s="9">
        <v>42.42</v>
      </c>
      <c r="D189" s="9">
        <v>48.901895561658378</v>
      </c>
      <c r="E189" s="9">
        <v>-6.4818955616583764</v>
      </c>
      <c r="F189" s="9">
        <v>-0.19452517793922933</v>
      </c>
      <c r="G189">
        <f t="shared" si="4"/>
        <v>42.014970072246562</v>
      </c>
      <c r="H189">
        <f t="shared" si="5"/>
        <v>0.15280281852094238</v>
      </c>
      <c r="BB189">
        <v>187</v>
      </c>
      <c r="BC189">
        <v>3.8813904265497252E-2</v>
      </c>
      <c r="BD189">
        <v>2.6079593773675042E-2</v>
      </c>
    </row>
    <row r="190" spans="2:56" x14ac:dyDescent="0.25">
      <c r="B190" s="22">
        <v>42176</v>
      </c>
      <c r="C190" s="9">
        <v>41.52</v>
      </c>
      <c r="D190" s="9">
        <v>46.392941763632066</v>
      </c>
      <c r="E190" s="9">
        <v>-4.8729417636320633</v>
      </c>
      <c r="F190" s="9">
        <v>-0.14623960763346652</v>
      </c>
      <c r="G190">
        <f t="shared" si="4"/>
        <v>23.745561431749564</v>
      </c>
      <c r="H190">
        <f t="shared" si="5"/>
        <v>0.11736372263083003</v>
      </c>
      <c r="BB190">
        <v>188</v>
      </c>
      <c r="BC190">
        <v>7.6804809422019484E-3</v>
      </c>
      <c r="BD190">
        <v>-4.1096911376783576E-2</v>
      </c>
    </row>
    <row r="191" spans="2:56" x14ac:dyDescent="0.25">
      <c r="B191" s="22">
        <v>42183</v>
      </c>
      <c r="C191" s="9">
        <v>43.6</v>
      </c>
      <c r="D191" s="9">
        <v>44.284801991500153</v>
      </c>
      <c r="E191" s="9">
        <v>-0.68480199150015153</v>
      </c>
      <c r="F191" s="9">
        <v>-2.0551276703326554E-2</v>
      </c>
      <c r="G191">
        <f t="shared" si="4"/>
        <v>0.46895376756257362</v>
      </c>
      <c r="H191">
        <f t="shared" si="5"/>
        <v>1.5706467694957604E-2</v>
      </c>
      <c r="BB191">
        <v>189</v>
      </c>
      <c r="BC191">
        <v>3.0426997467722788E-2</v>
      </c>
      <c r="BD191">
        <v>9.5910753196905233E-3</v>
      </c>
    </row>
    <row r="192" spans="2:56" x14ac:dyDescent="0.25">
      <c r="B192" s="22">
        <v>42190</v>
      </c>
      <c r="C192" s="9">
        <v>46.73</v>
      </c>
      <c r="D192" s="9">
        <v>23.196170590442655</v>
      </c>
      <c r="E192" s="9">
        <v>23.533829409557342</v>
      </c>
      <c r="F192" s="9">
        <v>0.70626289947725729</v>
      </c>
      <c r="G192">
        <f t="shared" si="4"/>
        <v>553.84112667814611</v>
      </c>
      <c r="H192">
        <f t="shared" si="5"/>
        <v>0.50361286988138976</v>
      </c>
      <c r="BB192">
        <v>190</v>
      </c>
      <c r="BC192">
        <v>-3.909931722532569E-2</v>
      </c>
      <c r="BD192">
        <v>-6.4710131404625434E-2</v>
      </c>
    </row>
    <row r="193" spans="2:56" x14ac:dyDescent="0.25">
      <c r="B193" s="22">
        <v>42197</v>
      </c>
      <c r="C193" s="9">
        <v>46.01</v>
      </c>
      <c r="D193" s="9">
        <v>10.213900600920972</v>
      </c>
      <c r="E193" s="9">
        <v>35.796099399079026</v>
      </c>
      <c r="F193" s="9">
        <v>1.0742602281846483</v>
      </c>
      <c r="G193">
        <f t="shared" si="4"/>
        <v>1281.3607321887457</v>
      </c>
      <c r="H193">
        <f t="shared" si="5"/>
        <v>0.77800694194912035</v>
      </c>
      <c r="BB193">
        <v>191</v>
      </c>
      <c r="BC193">
        <v>2.1381498523101301E-2</v>
      </c>
      <c r="BD193">
        <v>5.7931593018145516E-3</v>
      </c>
    </row>
    <row r="194" spans="2:56" x14ac:dyDescent="0.25">
      <c r="B194" s="22">
        <v>42204</v>
      </c>
      <c r="C194" s="9">
        <v>38.380000000000003</v>
      </c>
      <c r="D194" s="9">
        <v>38.983618343680405</v>
      </c>
      <c r="E194" s="9">
        <v>-0.60361834368040235</v>
      </c>
      <c r="F194" s="9">
        <v>-1.811491169440746E-2</v>
      </c>
      <c r="G194">
        <f t="shared" si="4"/>
        <v>0.3643551048274723</v>
      </c>
      <c r="H194">
        <f t="shared" si="5"/>
        <v>1.5727419064106365E-2</v>
      </c>
      <c r="BB194">
        <v>192</v>
      </c>
      <c r="BC194">
        <v>1.343844136829594E-2</v>
      </c>
      <c r="BD194">
        <v>-4.3127163191862182E-2</v>
      </c>
    </row>
    <row r="195" spans="2:56" x14ac:dyDescent="0.25">
      <c r="B195" s="22">
        <v>42211</v>
      </c>
      <c r="C195" s="9">
        <v>38.44</v>
      </c>
      <c r="D195" s="9">
        <v>38.758238426683235</v>
      </c>
      <c r="E195" s="9">
        <v>-0.31823842668323721</v>
      </c>
      <c r="F195" s="9">
        <v>-9.5505066363362947E-3</v>
      </c>
      <c r="G195">
        <f t="shared" si="4"/>
        <v>0.10127569621782215</v>
      </c>
      <c r="H195">
        <f t="shared" si="5"/>
        <v>8.2788352414994073E-3</v>
      </c>
      <c r="BB195">
        <v>193</v>
      </c>
      <c r="BC195">
        <v>9.9926480276137965E-3</v>
      </c>
      <c r="BD195">
        <v>-5.5165879553570529E-3</v>
      </c>
    </row>
    <row r="196" spans="2:56" x14ac:dyDescent="0.25">
      <c r="B196" s="22">
        <v>42218</v>
      </c>
      <c r="C196" s="9">
        <v>50.8</v>
      </c>
      <c r="D196" s="9">
        <v>47.184593030976977</v>
      </c>
      <c r="E196" s="9">
        <v>3.6154069690230202</v>
      </c>
      <c r="F196" s="9">
        <v>0.1085003109479287</v>
      </c>
      <c r="G196">
        <f t="shared" si="4"/>
        <v>13.071167551660222</v>
      </c>
      <c r="H196">
        <f t="shared" si="5"/>
        <v>7.1169428524075207E-2</v>
      </c>
      <c r="BB196">
        <v>194</v>
      </c>
      <c r="BC196">
        <v>8.9087776495791959E-4</v>
      </c>
      <c r="BD196">
        <v>9.2374040346062686E-3</v>
      </c>
    </row>
    <row r="197" spans="2:56" x14ac:dyDescent="0.25">
      <c r="B197" s="22">
        <v>42225</v>
      </c>
      <c r="C197" s="9">
        <v>52.17</v>
      </c>
      <c r="D197" s="9">
        <v>52.607567289271927</v>
      </c>
      <c r="E197" s="9">
        <v>-0.43756728927192512</v>
      </c>
      <c r="F197" s="9">
        <v>-1.3131630091280008E-2</v>
      </c>
      <c r="G197">
        <f t="shared" si="4"/>
        <v>0.19146513264078061</v>
      </c>
      <c r="H197">
        <f t="shared" si="5"/>
        <v>8.3873354278689877E-3</v>
      </c>
      <c r="BB197">
        <v>195</v>
      </c>
      <c r="BC197">
        <v>3.4800987983055552E-2</v>
      </c>
      <c r="BD197">
        <v>-3.6476840996658389E-3</v>
      </c>
    </row>
    <row r="198" spans="2:56" x14ac:dyDescent="0.25">
      <c r="B198" s="22">
        <v>42232</v>
      </c>
      <c r="C198" s="9">
        <v>48.28</v>
      </c>
      <c r="D198" s="9">
        <v>43.77974539101951</v>
      </c>
      <c r="E198" s="9">
        <v>4.5002546089804909</v>
      </c>
      <c r="F198" s="9">
        <v>0.13505506533644221</v>
      </c>
      <c r="G198">
        <f t="shared" si="4"/>
        <v>20.252291545650152</v>
      </c>
      <c r="H198">
        <f t="shared" si="5"/>
        <v>9.3211570194293519E-2</v>
      </c>
      <c r="BB198">
        <v>196</v>
      </c>
      <c r="BC198">
        <v>-2.671619384970781E-3</v>
      </c>
      <c r="BD198">
        <v>-3.1612858317737032E-2</v>
      </c>
    </row>
    <row r="199" spans="2:56" x14ac:dyDescent="0.25">
      <c r="B199" s="22">
        <v>42239</v>
      </c>
      <c r="C199" s="9">
        <v>40.89</v>
      </c>
      <c r="D199" s="9">
        <v>43.016145324913197</v>
      </c>
      <c r="E199" s="9">
        <v>-2.1261453249131961</v>
      </c>
      <c r="F199" s="9">
        <v>-6.3806766665580827E-2</v>
      </c>
      <c r="G199">
        <f t="shared" si="4"/>
        <v>4.5204939426502397</v>
      </c>
      <c r="H199">
        <f t="shared" si="5"/>
        <v>5.1996706405311718E-2</v>
      </c>
      <c r="BB199">
        <v>197</v>
      </c>
      <c r="BC199">
        <v>-1.4683543820069018E-2</v>
      </c>
      <c r="BD199">
        <v>-3.0979563025743884E-2</v>
      </c>
    </row>
    <row r="200" spans="2:56" x14ac:dyDescent="0.25">
      <c r="B200" s="22">
        <v>42246</v>
      </c>
      <c r="C200" s="9">
        <v>41.98</v>
      </c>
      <c r="D200" s="9">
        <v>45.72470454114945</v>
      </c>
      <c r="E200" s="9">
        <v>-3.7447045411494528</v>
      </c>
      <c r="F200" s="9">
        <v>-0.1123806007467618</v>
      </c>
      <c r="G200">
        <f t="shared" si="4"/>
        <v>14.022812100505334</v>
      </c>
      <c r="H200">
        <f t="shared" si="5"/>
        <v>8.92021091269522E-2</v>
      </c>
      <c r="BB200">
        <v>198</v>
      </c>
      <c r="BC200">
        <v>-4.4919835091545499E-2</v>
      </c>
      <c r="BD200">
        <v>6.6737377644015702E-2</v>
      </c>
    </row>
    <row r="201" spans="2:56" x14ac:dyDescent="0.25">
      <c r="B201" s="22">
        <v>42253</v>
      </c>
      <c r="C201" s="9">
        <v>48.16</v>
      </c>
      <c r="D201" s="9">
        <v>43.269698682057111</v>
      </c>
      <c r="E201" s="9">
        <v>4.8903013179428854</v>
      </c>
      <c r="F201" s="9">
        <v>0.146760577210828</v>
      </c>
      <c r="G201">
        <f t="shared" si="4"/>
        <v>23.915046980273921</v>
      </c>
      <c r="H201">
        <f t="shared" si="5"/>
        <v>0.10154280145230245</v>
      </c>
      <c r="BB201">
        <v>199</v>
      </c>
      <c r="BC201">
        <v>-2.9457229550480936E-3</v>
      </c>
      <c r="BD201">
        <v>-2.0867409670004701E-2</v>
      </c>
    </row>
    <row r="202" spans="2:56" x14ac:dyDescent="0.25">
      <c r="B202" s="22">
        <v>42260</v>
      </c>
      <c r="C202" s="9">
        <v>39.44</v>
      </c>
      <c r="D202" s="9">
        <v>54.387810334748629</v>
      </c>
      <c r="E202" s="9">
        <v>-14.947810334748631</v>
      </c>
      <c r="F202" s="9">
        <v>-0.4485918413077446</v>
      </c>
      <c r="G202">
        <f t="shared" ref="G202:G265" si="6">E202*E202</f>
        <v>223.43703380361799</v>
      </c>
      <c r="H202">
        <f t="shared" ref="H202:H265" si="7">ABS(E202/C202)</f>
        <v>0.37900127623602009</v>
      </c>
      <c r="BB202">
        <v>200</v>
      </c>
      <c r="BC202">
        <v>1.6126294368631017E-3</v>
      </c>
      <c r="BD202">
        <v>7.8195581378616465E-3</v>
      </c>
    </row>
    <row r="203" spans="2:56" x14ac:dyDescent="0.25">
      <c r="B203" s="22">
        <v>42267</v>
      </c>
      <c r="C203" s="9">
        <v>50.18</v>
      </c>
      <c r="D203" s="9">
        <v>75.484167726980161</v>
      </c>
      <c r="E203" s="9">
        <v>-25.304167726980161</v>
      </c>
      <c r="F203" s="9">
        <v>-0.75939170615633345</v>
      </c>
      <c r="G203">
        <f t="shared" si="6"/>
        <v>640.30090435514433</v>
      </c>
      <c r="H203">
        <f t="shared" si="7"/>
        <v>0.50426798977640819</v>
      </c>
      <c r="BB203">
        <v>201</v>
      </c>
      <c r="BC203">
        <v>-7.0879770704351409E-3</v>
      </c>
      <c r="BD203">
        <v>-1.6203197716116644E-2</v>
      </c>
    </row>
    <row r="204" spans="2:56" x14ac:dyDescent="0.25">
      <c r="B204" s="22">
        <v>42274</v>
      </c>
      <c r="C204" s="9">
        <v>83.1</v>
      </c>
      <c r="D204" s="9">
        <v>86.524402195502134</v>
      </c>
      <c r="E204" s="9">
        <v>-3.4244021955021395</v>
      </c>
      <c r="F204" s="9">
        <v>-0.10276815479037323</v>
      </c>
      <c r="G204">
        <f t="shared" si="6"/>
        <v>11.726530396559873</v>
      </c>
      <c r="H204">
        <f t="shared" si="7"/>
        <v>4.1208209332155715E-2</v>
      </c>
      <c r="BB204">
        <v>202</v>
      </c>
      <c r="BC204">
        <v>-6.7258761352798338E-3</v>
      </c>
      <c r="BD204">
        <v>-5.0353445178088121E-3</v>
      </c>
    </row>
    <row r="205" spans="2:56" x14ac:dyDescent="0.25">
      <c r="B205" s="22">
        <v>42281</v>
      </c>
      <c r="C205" s="9">
        <v>92.57</v>
      </c>
      <c r="D205" s="9">
        <v>94.831132850896537</v>
      </c>
      <c r="E205" s="9">
        <v>-2.2611328508965443</v>
      </c>
      <c r="F205" s="9">
        <v>-6.7857815045133704E-2</v>
      </c>
      <c r="G205">
        <f t="shared" si="6"/>
        <v>5.1127217694035334</v>
      </c>
      <c r="H205">
        <f t="shared" si="7"/>
        <v>2.4426194781209293E-2</v>
      </c>
      <c r="BB205">
        <v>203</v>
      </c>
      <c r="BC205">
        <v>-6.2660114273791201E-3</v>
      </c>
      <c r="BD205">
        <v>3.393952279805295E-2</v>
      </c>
    </row>
    <row r="206" spans="2:56" x14ac:dyDescent="0.25">
      <c r="B206" s="22">
        <v>42288</v>
      </c>
      <c r="C206" s="9">
        <v>99.71</v>
      </c>
      <c r="D206" s="9">
        <v>53.591030829395436</v>
      </c>
      <c r="E206" s="9">
        <v>46.118969170604558</v>
      </c>
      <c r="F206" s="9">
        <v>1.3840551114943294</v>
      </c>
      <c r="G206">
        <f t="shared" si="6"/>
        <v>2126.9593173591738</v>
      </c>
      <c r="H206">
        <f t="shared" si="7"/>
        <v>0.46253103169796972</v>
      </c>
      <c r="BB206">
        <v>204</v>
      </c>
      <c r="BC206">
        <v>-1.2968358648390297E-2</v>
      </c>
      <c r="BD206">
        <v>-2.1074107499054789E-2</v>
      </c>
    </row>
    <row r="207" spans="2:56" x14ac:dyDescent="0.25">
      <c r="B207" s="22">
        <v>42295</v>
      </c>
      <c r="C207" s="9">
        <v>108.59</v>
      </c>
      <c r="D207" s="9">
        <v>93.117280440276559</v>
      </c>
      <c r="E207" s="9">
        <v>15.472719559723444</v>
      </c>
      <c r="F207" s="9">
        <v>0.46434464994510627</v>
      </c>
      <c r="G207">
        <f t="shared" si="6"/>
        <v>239.40505057384846</v>
      </c>
      <c r="H207">
        <f t="shared" si="7"/>
        <v>0.14248751781677357</v>
      </c>
      <c r="BB207">
        <v>205</v>
      </c>
      <c r="BC207">
        <v>-6.2192612617271541E-3</v>
      </c>
      <c r="BD207">
        <v>-1.8189912519203048E-2</v>
      </c>
    </row>
    <row r="208" spans="2:56" x14ac:dyDescent="0.25">
      <c r="B208" s="22">
        <v>42302</v>
      </c>
      <c r="C208" s="9">
        <v>166.03</v>
      </c>
      <c r="D208" s="9">
        <v>76.14626020097414</v>
      </c>
      <c r="E208" s="9">
        <v>89.883739799025861</v>
      </c>
      <c r="F208" s="9">
        <v>2.6974594564086884</v>
      </c>
      <c r="G208">
        <f t="shared" si="6"/>
        <v>8079.0866802589853</v>
      </c>
      <c r="H208">
        <f t="shared" si="7"/>
        <v>0.54137047400485372</v>
      </c>
      <c r="BB208">
        <v>206</v>
      </c>
      <c r="BC208">
        <v>-7.2182887910262434E-3</v>
      </c>
      <c r="BD208">
        <v>1.4890492770551472E-3</v>
      </c>
    </row>
    <row r="209" spans="2:56" x14ac:dyDescent="0.25">
      <c r="B209" s="22">
        <v>42309</v>
      </c>
      <c r="C209" s="9">
        <v>64.55</v>
      </c>
      <c r="D209" s="9">
        <v>129.94700282860117</v>
      </c>
      <c r="E209" s="9">
        <v>-65.397002828601174</v>
      </c>
      <c r="F209" s="9">
        <v>-1.9625992876489973</v>
      </c>
      <c r="G209">
        <f t="shared" si="6"/>
        <v>4276.7679789640697</v>
      </c>
      <c r="H209">
        <f t="shared" si="7"/>
        <v>1.0131216549744566</v>
      </c>
      <c r="BB209">
        <v>207</v>
      </c>
      <c r="BC209">
        <v>-6.4353016036814807E-3</v>
      </c>
      <c r="BD209">
        <v>3.2219030332371515E-2</v>
      </c>
    </row>
    <row r="210" spans="2:56" x14ac:dyDescent="0.25">
      <c r="B210" s="22">
        <v>42316</v>
      </c>
      <c r="C210" s="9">
        <v>114.97</v>
      </c>
      <c r="D210" s="9">
        <v>126.52440865694614</v>
      </c>
      <c r="E210" s="9">
        <v>-11.554408656946137</v>
      </c>
      <c r="F210" s="9">
        <v>-0.34675402875512701</v>
      </c>
      <c r="G210">
        <f t="shared" si="6"/>
        <v>133.50435941171185</v>
      </c>
      <c r="H210">
        <f t="shared" si="7"/>
        <v>0.10049933597413357</v>
      </c>
      <c r="BB210">
        <v>208</v>
      </c>
      <c r="BC210">
        <v>-2.326127413164512E-3</v>
      </c>
      <c r="BD210">
        <v>2.6239990597121003E-2</v>
      </c>
    </row>
    <row r="211" spans="2:56" x14ac:dyDescent="0.25">
      <c r="B211" s="22">
        <v>42323</v>
      </c>
      <c r="C211" s="9">
        <v>64.099999999999994</v>
      </c>
      <c r="D211" s="9">
        <v>121.37265665942584</v>
      </c>
      <c r="E211" s="9">
        <v>-57.272656659425849</v>
      </c>
      <c r="F211" s="9">
        <v>-1.7187832821047198</v>
      </c>
      <c r="G211">
        <f t="shared" si="6"/>
        <v>3280.1572008284761</v>
      </c>
      <c r="H211">
        <f t="shared" si="7"/>
        <v>0.89348918345438144</v>
      </c>
      <c r="BB211">
        <v>209</v>
      </c>
      <c r="BC211">
        <v>6.6035363288691122E-5</v>
      </c>
      <c r="BD211">
        <v>-8.767719256344687E-3</v>
      </c>
    </row>
    <row r="212" spans="2:56" x14ac:dyDescent="0.25">
      <c r="B212" s="22">
        <v>42330</v>
      </c>
      <c r="C212" s="9">
        <v>77.97</v>
      </c>
      <c r="D212" s="9">
        <v>84.326923999002489</v>
      </c>
      <c r="E212" s="9">
        <v>-6.3569239990024897</v>
      </c>
      <c r="F212" s="9">
        <v>-0.19077471401525331</v>
      </c>
      <c r="G212">
        <f t="shared" si="6"/>
        <v>40.410482729093808</v>
      </c>
      <c r="H212">
        <f t="shared" si="7"/>
        <v>8.1530383468032444E-2</v>
      </c>
      <c r="BB212">
        <v>210</v>
      </c>
      <c r="BC212">
        <v>5.4700215471727247E-5</v>
      </c>
      <c r="BD212">
        <v>-5.5070774165697479E-2</v>
      </c>
    </row>
    <row r="213" spans="2:56" x14ac:dyDescent="0.25">
      <c r="B213" s="22">
        <v>42337</v>
      </c>
      <c r="C213" s="9">
        <v>80.19</v>
      </c>
      <c r="D213" s="9">
        <v>72.473762806693244</v>
      </c>
      <c r="E213" s="9">
        <v>7.7162371933067533</v>
      </c>
      <c r="F213" s="9">
        <v>0.23156843530895582</v>
      </c>
      <c r="G213">
        <f t="shared" si="6"/>
        <v>59.540316423370484</v>
      </c>
      <c r="H213">
        <f t="shared" si="7"/>
        <v>9.6224431890594264E-2</v>
      </c>
      <c r="BB213">
        <v>211</v>
      </c>
      <c r="BC213">
        <v>-7.7337047533403722E-5</v>
      </c>
      <c r="BD213">
        <v>-3.4220524012223662E-2</v>
      </c>
    </row>
    <row r="214" spans="2:56" x14ac:dyDescent="0.25">
      <c r="B214" s="22">
        <v>42344</v>
      </c>
      <c r="C214" s="9">
        <v>87.49</v>
      </c>
      <c r="D214" s="9">
        <v>94.651239457461941</v>
      </c>
      <c r="E214" s="9">
        <v>-7.1612394574619458</v>
      </c>
      <c r="F214" s="9">
        <v>-0.21491265425014175</v>
      </c>
      <c r="G214">
        <f t="shared" si="6"/>
        <v>51.283350567109864</v>
      </c>
      <c r="H214">
        <f t="shared" si="7"/>
        <v>8.1852091181414399E-2</v>
      </c>
      <c r="BB214">
        <v>212</v>
      </c>
      <c r="BC214">
        <v>-1.0027979348918658E-4</v>
      </c>
      <c r="BD214">
        <v>2.6361249431120014E-2</v>
      </c>
    </row>
    <row r="215" spans="2:56" x14ac:dyDescent="0.25">
      <c r="B215" s="22">
        <v>42351</v>
      </c>
      <c r="C215" s="9">
        <v>79.319999999999993</v>
      </c>
      <c r="D215" s="9">
        <v>59.447717489749195</v>
      </c>
      <c r="E215" s="9">
        <v>19.872282510250798</v>
      </c>
      <c r="F215" s="9">
        <v>0.59637790436354265</v>
      </c>
      <c r="G215">
        <f t="shared" si="6"/>
        <v>394.90761216721978</v>
      </c>
      <c r="H215">
        <f t="shared" si="7"/>
        <v>0.25053306240860818</v>
      </c>
      <c r="BB215">
        <v>213</v>
      </c>
      <c r="BC215">
        <v>-5.5757333132382677E-5</v>
      </c>
      <c r="BD215">
        <v>-1.8676012490409226E-3</v>
      </c>
    </row>
    <row r="216" spans="2:56" x14ac:dyDescent="0.25">
      <c r="B216" s="22">
        <v>42358</v>
      </c>
      <c r="C216" s="9">
        <v>92.36</v>
      </c>
      <c r="D216" s="9">
        <v>86.906758488933107</v>
      </c>
      <c r="E216" s="9">
        <v>5.4532415110668921</v>
      </c>
      <c r="F216" s="9">
        <v>0.16365471569160517</v>
      </c>
      <c r="G216">
        <f t="shared" si="6"/>
        <v>29.737842978023121</v>
      </c>
      <c r="H216">
        <f t="shared" si="7"/>
        <v>5.9043325152305023E-2</v>
      </c>
      <c r="BB216">
        <v>214</v>
      </c>
      <c r="BC216">
        <v>-1.4574780283803946E-4</v>
      </c>
      <c r="BD216">
        <v>1.1295299209867505E-2</v>
      </c>
    </row>
    <row r="217" spans="2:56" x14ac:dyDescent="0.25">
      <c r="B217" s="22">
        <v>42365</v>
      </c>
      <c r="C217" s="9">
        <v>82.94</v>
      </c>
      <c r="D217" s="9">
        <v>77.756099592121871</v>
      </c>
      <c r="E217" s="9">
        <v>5.1839004078781272</v>
      </c>
      <c r="F217" s="9">
        <v>0.15557164407686627</v>
      </c>
      <c r="G217">
        <f t="shared" si="6"/>
        <v>26.872823438799013</v>
      </c>
      <c r="H217">
        <f t="shared" si="7"/>
        <v>6.25018134540406E-2</v>
      </c>
      <c r="BB217">
        <v>215</v>
      </c>
      <c r="BC217">
        <v>-8.4382099563538423E-5</v>
      </c>
      <c r="BD217">
        <v>2.1591756671132684E-2</v>
      </c>
    </row>
    <row r="218" spans="2:56" x14ac:dyDescent="0.25">
      <c r="B218" s="22">
        <v>42372</v>
      </c>
      <c r="C218" s="9">
        <v>135.07</v>
      </c>
      <c r="D218" s="9">
        <v>68.628299786571375</v>
      </c>
      <c r="E218" s="9">
        <v>66.441700213428618</v>
      </c>
      <c r="F218" s="9">
        <v>1.99395121900042</v>
      </c>
      <c r="G218">
        <f t="shared" si="6"/>
        <v>4414.4995272511205</v>
      </c>
      <c r="H218">
        <f t="shared" si="7"/>
        <v>0.49190568011718827</v>
      </c>
      <c r="BB218">
        <v>216</v>
      </c>
      <c r="BC218">
        <v>-5.4237711338131108E-5</v>
      </c>
      <c r="BD218">
        <v>3.2983240306457486E-3</v>
      </c>
    </row>
    <row r="219" spans="2:56" x14ac:dyDescent="0.25">
      <c r="B219" s="22">
        <v>42379</v>
      </c>
      <c r="C219" s="9">
        <v>103.83</v>
      </c>
      <c r="D219" s="9">
        <v>92.755101560293156</v>
      </c>
      <c r="E219" s="9">
        <v>11.074898439706843</v>
      </c>
      <c r="F219" s="9">
        <v>0.3323636687987121</v>
      </c>
      <c r="G219">
        <f t="shared" si="6"/>
        <v>122.65337544982106</v>
      </c>
      <c r="H219">
        <f t="shared" si="7"/>
        <v>0.10666376230094234</v>
      </c>
      <c r="BB219">
        <v>217</v>
      </c>
      <c r="BC219">
        <v>-1.5240411515043558E-5</v>
      </c>
      <c r="BD219">
        <v>2.686003441180715E-3</v>
      </c>
    </row>
    <row r="220" spans="2:56" x14ac:dyDescent="0.25">
      <c r="B220" s="22">
        <v>42386</v>
      </c>
      <c r="C220" s="9">
        <v>69.069999999999993</v>
      </c>
      <c r="D220" s="9">
        <v>92.234518953218441</v>
      </c>
      <c r="E220" s="9">
        <v>-23.164518953218447</v>
      </c>
      <c r="F220" s="9">
        <v>-0.69517969371579924</v>
      </c>
      <c r="G220">
        <f t="shared" si="6"/>
        <v>536.59493833401666</v>
      </c>
      <c r="H220">
        <f t="shared" si="7"/>
        <v>0.3353774280182199</v>
      </c>
      <c r="BB220">
        <v>218</v>
      </c>
      <c r="BC220">
        <v>-4.1786064166712453E-5</v>
      </c>
      <c r="BD220">
        <v>-2.4016729946390127E-2</v>
      </c>
    </row>
    <row r="221" spans="2:56" x14ac:dyDescent="0.25">
      <c r="B221" s="22">
        <v>42393</v>
      </c>
      <c r="C221" s="9">
        <v>119.59</v>
      </c>
      <c r="D221" s="9">
        <v>74.487561674312133</v>
      </c>
      <c r="E221" s="9">
        <v>45.102438325687871</v>
      </c>
      <c r="F221" s="9">
        <v>1.3535484731804066</v>
      </c>
      <c r="G221">
        <f t="shared" si="6"/>
        <v>2034.2299429224781</v>
      </c>
      <c r="H221">
        <f t="shared" si="7"/>
        <v>0.37714222197247155</v>
      </c>
      <c r="BB221">
        <v>219</v>
      </c>
      <c r="BC221">
        <v>1.6045708688806038E-4</v>
      </c>
      <c r="BD221">
        <v>1.9338587644729673E-2</v>
      </c>
    </row>
    <row r="222" spans="2:56" x14ac:dyDescent="0.25">
      <c r="B222" s="22">
        <v>42400</v>
      </c>
      <c r="C222" s="9">
        <v>65.510000000000005</v>
      </c>
      <c r="D222" s="9">
        <v>97.222670749233487</v>
      </c>
      <c r="E222" s="9">
        <v>-31.712670749233482</v>
      </c>
      <c r="F222" s="9">
        <v>-0.95171433444764342</v>
      </c>
      <c r="G222">
        <f t="shared" si="6"/>
        <v>1005.6934860492888</v>
      </c>
      <c r="H222">
        <f t="shared" si="7"/>
        <v>0.48408900548364342</v>
      </c>
      <c r="BB222">
        <v>220</v>
      </c>
      <c r="BC222">
        <v>1.801580813089712E-4</v>
      </c>
      <c r="BD222">
        <v>-6.6273250801141296E-3</v>
      </c>
    </row>
    <row r="223" spans="2:56" x14ac:dyDescent="0.25">
      <c r="B223" s="22">
        <v>42407</v>
      </c>
      <c r="C223" s="9">
        <v>63.99</v>
      </c>
      <c r="D223" s="9">
        <v>79.857471483571487</v>
      </c>
      <c r="E223" s="9">
        <v>-15.867471483571485</v>
      </c>
      <c r="F223" s="9">
        <v>-0.47619136785315397</v>
      </c>
      <c r="G223">
        <f t="shared" si="6"/>
        <v>251.77665128195426</v>
      </c>
      <c r="H223">
        <f t="shared" si="7"/>
        <v>0.24796798692876207</v>
      </c>
      <c r="BB223">
        <v>221</v>
      </c>
      <c r="BC223">
        <v>1.9402858712942074E-4</v>
      </c>
      <c r="BD223">
        <v>1.4740322786875781E-3</v>
      </c>
    </row>
    <row r="224" spans="2:56" x14ac:dyDescent="0.25">
      <c r="B224" s="22">
        <v>42414</v>
      </c>
      <c r="C224" s="9">
        <v>50.03</v>
      </c>
      <c r="D224" s="9">
        <v>70.39043240228861</v>
      </c>
      <c r="E224" s="9">
        <v>-20.360432402288609</v>
      </c>
      <c r="F224" s="9">
        <v>-0.6110275456153027</v>
      </c>
      <c r="G224">
        <f t="shared" si="6"/>
        <v>414.54720760816389</v>
      </c>
      <c r="H224">
        <f t="shared" si="7"/>
        <v>0.4069644693641537</v>
      </c>
      <c r="BB224">
        <v>222</v>
      </c>
      <c r="BC224">
        <v>9.5445534765341647E-5</v>
      </c>
      <c r="BD224">
        <v>3.73553121322125E-2</v>
      </c>
    </row>
    <row r="225" spans="2:56" x14ac:dyDescent="0.25">
      <c r="B225" s="22">
        <v>42421</v>
      </c>
      <c r="C225" s="9">
        <v>82.86</v>
      </c>
      <c r="D225" s="9">
        <v>69.956582343785655</v>
      </c>
      <c r="E225" s="9">
        <v>12.903417656214344</v>
      </c>
      <c r="F225" s="9">
        <v>0.38723851560439232</v>
      </c>
      <c r="G225">
        <f t="shared" si="6"/>
        <v>166.49818721070409</v>
      </c>
      <c r="H225">
        <f t="shared" si="7"/>
        <v>0.15572553290145238</v>
      </c>
      <c r="BB225">
        <v>223</v>
      </c>
      <c r="BC225">
        <v>9.1429819094910518E-5</v>
      </c>
      <c r="BD225">
        <v>2.3752594308012034E-2</v>
      </c>
    </row>
    <row r="226" spans="2:56" x14ac:dyDescent="0.25">
      <c r="B226" s="22">
        <v>42428</v>
      </c>
      <c r="C226" s="9">
        <v>82.4</v>
      </c>
      <c r="D226" s="9">
        <v>185.60969861645358</v>
      </c>
      <c r="E226" s="9">
        <v>-103.20969861645358</v>
      </c>
      <c r="F226" s="9">
        <v>-3.0973786599059676</v>
      </c>
      <c r="G226">
        <f t="shared" si="6"/>
        <v>10652.24188849918</v>
      </c>
      <c r="H226">
        <f t="shared" si="7"/>
        <v>1.2525448861220094</v>
      </c>
      <c r="BB226">
        <v>224</v>
      </c>
      <c r="BC226">
        <v>1.3676914530464079E-4</v>
      </c>
      <c r="BD226">
        <v>-6.3468769403812159E-2</v>
      </c>
    </row>
    <row r="227" spans="2:56" x14ac:dyDescent="0.25">
      <c r="B227" s="22">
        <v>42435</v>
      </c>
      <c r="C227" s="9">
        <v>47.26</v>
      </c>
      <c r="D227" s="9">
        <v>57.82732139118022</v>
      </c>
      <c r="E227" s="9">
        <v>-10.567321391180222</v>
      </c>
      <c r="F227" s="9">
        <v>-0.3171310081143045</v>
      </c>
      <c r="G227">
        <f t="shared" si="6"/>
        <v>111.6682813844951</v>
      </c>
      <c r="H227">
        <f t="shared" si="7"/>
        <v>0.22359969088405041</v>
      </c>
      <c r="BB227">
        <v>225</v>
      </c>
      <c r="BC227">
        <v>1.2558630184817323E-4</v>
      </c>
      <c r="BD227">
        <v>7.3505122668903579E-3</v>
      </c>
    </row>
    <row r="228" spans="2:56" x14ac:dyDescent="0.25">
      <c r="B228" s="22">
        <v>42442</v>
      </c>
      <c r="C228" s="9">
        <v>47.97</v>
      </c>
      <c r="D228" s="9">
        <v>55.578277111808646</v>
      </c>
      <c r="E228" s="9">
        <v>-7.608277111808647</v>
      </c>
      <c r="F228" s="9">
        <v>-0.22832849509949343</v>
      </c>
      <c r="G228">
        <f t="shared" si="6"/>
        <v>57.885880610071325</v>
      </c>
      <c r="H228">
        <f t="shared" si="7"/>
        <v>0.15860490122594637</v>
      </c>
      <c r="BB228">
        <v>226</v>
      </c>
      <c r="BC228">
        <v>1.3046230694666763E-4</v>
      </c>
      <c r="BD228">
        <v>2.4411292014123509E-2</v>
      </c>
    </row>
    <row r="229" spans="2:56" x14ac:dyDescent="0.25">
      <c r="B229" s="22">
        <v>42449</v>
      </c>
      <c r="C229" s="9">
        <v>96.28</v>
      </c>
      <c r="D229" s="9">
        <v>46.816720876437863</v>
      </c>
      <c r="E229" s="9">
        <v>49.463279123562138</v>
      </c>
      <c r="F229" s="9">
        <v>1.4844196549360886</v>
      </c>
      <c r="G229">
        <f t="shared" si="6"/>
        <v>2446.6159816554182</v>
      </c>
      <c r="H229">
        <f t="shared" si="7"/>
        <v>0.51374407066433458</v>
      </c>
      <c r="BB229">
        <v>227</v>
      </c>
      <c r="BC229">
        <v>1.3186220935075568E-4</v>
      </c>
      <c r="BD229">
        <v>-1.2437642659324634E-3</v>
      </c>
    </row>
    <row r="230" spans="2:56" x14ac:dyDescent="0.25">
      <c r="B230" s="22">
        <v>42456</v>
      </c>
      <c r="C230" s="9">
        <v>46.41</v>
      </c>
      <c r="D230" s="9">
        <v>44.940800932886496</v>
      </c>
      <c r="E230" s="9">
        <v>1.4691990671135002</v>
      </c>
      <c r="F230" s="9">
        <v>4.4091455537935746E-2</v>
      </c>
      <c r="G230">
        <f t="shared" si="6"/>
        <v>2.1585458988071795</v>
      </c>
      <c r="H230">
        <f t="shared" si="7"/>
        <v>3.1656950379519509E-2</v>
      </c>
      <c r="BB230">
        <v>228</v>
      </c>
      <c r="BC230">
        <v>1.3482089725323521E-4</v>
      </c>
      <c r="BD230">
        <v>4.3934838738664385E-3</v>
      </c>
    </row>
    <row r="231" spans="2:56" x14ac:dyDescent="0.25">
      <c r="B231" s="22">
        <v>42463</v>
      </c>
      <c r="C231" s="9">
        <v>33.29</v>
      </c>
      <c r="D231" s="9">
        <v>56.869088364935422</v>
      </c>
      <c r="E231" s="9">
        <v>-23.579088364935423</v>
      </c>
      <c r="F231" s="9">
        <v>-0.70762114511150387</v>
      </c>
      <c r="G231">
        <f t="shared" si="6"/>
        <v>555.97340812143307</v>
      </c>
      <c r="H231">
        <f t="shared" si="7"/>
        <v>0.70829343241019593</v>
      </c>
      <c r="BB231">
        <v>229</v>
      </c>
      <c r="BC231">
        <v>1.2632079953747138E-4</v>
      </c>
      <c r="BD231">
        <v>-2.4067501906780864E-2</v>
      </c>
    </row>
    <row r="232" spans="2:56" x14ac:dyDescent="0.25">
      <c r="B232" s="22">
        <v>42470</v>
      </c>
      <c r="C232" s="9">
        <v>40.619999999999997</v>
      </c>
      <c r="D232" s="9">
        <v>35.513395917958846</v>
      </c>
      <c r="E232" s="9">
        <v>5.1066040820411516</v>
      </c>
      <c r="F232" s="9">
        <v>0.15325193969495252</v>
      </c>
      <c r="G232">
        <f t="shared" si="6"/>
        <v>26.077405250719352</v>
      </c>
      <c r="H232">
        <f t="shared" si="7"/>
        <v>0.12571649635748774</v>
      </c>
      <c r="BB232">
        <v>230</v>
      </c>
      <c r="BC232">
        <v>1.3425402549204776E-4</v>
      </c>
      <c r="BD232">
        <v>-5.2037684475651404E-3</v>
      </c>
    </row>
    <row r="233" spans="2:56" x14ac:dyDescent="0.25">
      <c r="B233" s="22">
        <v>42477</v>
      </c>
      <c r="C233" s="9">
        <v>32.229999999999997</v>
      </c>
      <c r="D233" s="9">
        <v>35.273457980698481</v>
      </c>
      <c r="E233" s="9">
        <v>-3.0434579806984843</v>
      </c>
      <c r="F233" s="9">
        <v>-9.1335813669677676E-2</v>
      </c>
      <c r="G233">
        <f t="shared" si="6"/>
        <v>9.2626364802772958</v>
      </c>
      <c r="H233">
        <f t="shared" si="7"/>
        <v>9.4429350936968179E-2</v>
      </c>
      <c r="BB233">
        <v>231</v>
      </c>
      <c r="BC233">
        <v>1.3308688832241271E-4</v>
      </c>
      <c r="BD233">
        <v>-3.8713041907142698E-3</v>
      </c>
    </row>
    <row r="234" spans="2:56" x14ac:dyDescent="0.25">
      <c r="B234" s="22">
        <v>42484</v>
      </c>
      <c r="C234" s="9">
        <v>30.26</v>
      </c>
      <c r="D234" s="9">
        <v>31.539293345923703</v>
      </c>
      <c r="E234" s="9">
        <v>-1.2792933459237013</v>
      </c>
      <c r="F234" s="9">
        <v>-3.8392282532952626E-2</v>
      </c>
      <c r="G234">
        <f t="shared" si="6"/>
        <v>1.6365914649246587</v>
      </c>
      <c r="H234">
        <f t="shared" si="7"/>
        <v>4.2276713348436919E-2</v>
      </c>
      <c r="BB234">
        <v>232</v>
      </c>
      <c r="BC234">
        <v>1.2095298805012965E-4</v>
      </c>
      <c r="BD234">
        <v>-1.5167474549415718E-2</v>
      </c>
    </row>
    <row r="235" spans="2:56" x14ac:dyDescent="0.25">
      <c r="B235" s="22">
        <v>42491</v>
      </c>
      <c r="C235" s="9">
        <v>29.56</v>
      </c>
      <c r="D235" s="9">
        <v>31.63039605237919</v>
      </c>
      <c r="E235" s="9">
        <v>-2.0703960523791913</v>
      </c>
      <c r="F235" s="9">
        <v>-6.2133700961806156E-2</v>
      </c>
      <c r="G235">
        <f t="shared" si="6"/>
        <v>4.2865398137073392</v>
      </c>
      <c r="H235">
        <f t="shared" si="7"/>
        <v>7.0040461853152616E-2</v>
      </c>
      <c r="BB235">
        <v>233</v>
      </c>
      <c r="BC235">
        <v>1.2176124383296439E-4</v>
      </c>
      <c r="BD235">
        <v>-3.2374702596267409E-2</v>
      </c>
    </row>
    <row r="236" spans="2:56" x14ac:dyDescent="0.25">
      <c r="B236" s="22">
        <v>42498</v>
      </c>
      <c r="C236" s="9">
        <v>33.5</v>
      </c>
      <c r="D236" s="9">
        <v>29.754922194917853</v>
      </c>
      <c r="E236" s="9">
        <v>3.7450778050821469</v>
      </c>
      <c r="F236" s="9">
        <v>0.11239180259847863</v>
      </c>
      <c r="G236">
        <f t="shared" si="6"/>
        <v>14.025607766118911</v>
      </c>
      <c r="H236">
        <f t="shared" si="7"/>
        <v>0.11179336731588499</v>
      </c>
      <c r="BB236">
        <v>234</v>
      </c>
      <c r="BC236">
        <v>1.2573612523651979E-4</v>
      </c>
      <c r="BD236">
        <v>-5.0211433667320469E-2</v>
      </c>
    </row>
    <row r="237" spans="2:56" x14ac:dyDescent="0.25">
      <c r="B237" s="22">
        <v>42505</v>
      </c>
      <c r="C237" s="9">
        <v>32.93</v>
      </c>
      <c r="D237" s="9">
        <v>37.525034959041136</v>
      </c>
      <c r="E237" s="9">
        <v>-4.5950349590411363</v>
      </c>
      <c r="F237" s="9">
        <v>-0.13789947470486041</v>
      </c>
      <c r="G237">
        <f t="shared" si="6"/>
        <v>21.114346274810178</v>
      </c>
      <c r="H237">
        <f t="shared" si="7"/>
        <v>0.13953947643611103</v>
      </c>
      <c r="BB237">
        <v>235</v>
      </c>
      <c r="BC237">
        <v>1.2535016158176046E-4</v>
      </c>
      <c r="BD237">
        <v>4.2609378661495473E-2</v>
      </c>
    </row>
    <row r="238" spans="2:56" x14ac:dyDescent="0.25">
      <c r="B238" s="22">
        <v>42512</v>
      </c>
      <c r="C238" s="9">
        <v>41.41</v>
      </c>
      <c r="D238" s="9">
        <v>41.386489363947788</v>
      </c>
      <c r="E238" s="9">
        <v>2.3510636052208156E-2</v>
      </c>
      <c r="F238" s="9">
        <v>7.0556685432774172E-4</v>
      </c>
      <c r="G238">
        <f t="shared" si="6"/>
        <v>5.5275000757938988E-4</v>
      </c>
      <c r="H238">
        <f t="shared" si="7"/>
        <v>5.6775262140082482E-4</v>
      </c>
      <c r="BB238">
        <v>236</v>
      </c>
      <c r="BC238">
        <v>-3.6363351111067676E-4</v>
      </c>
      <c r="BD238">
        <v>-3.9381989237500283E-3</v>
      </c>
    </row>
    <row r="239" spans="2:56" x14ac:dyDescent="0.25">
      <c r="B239" s="22">
        <v>42519</v>
      </c>
      <c r="C239" s="9">
        <v>49.19</v>
      </c>
      <c r="D239" s="9">
        <v>43.600722951241494</v>
      </c>
      <c r="E239" s="9">
        <v>5.589277048758504</v>
      </c>
      <c r="F239" s="9">
        <v>0.16773721546714138</v>
      </c>
      <c r="G239">
        <f t="shared" si="6"/>
        <v>31.24001792777857</v>
      </c>
      <c r="H239">
        <f t="shared" si="7"/>
        <v>0.11362628682168133</v>
      </c>
      <c r="BB239">
        <v>237</v>
      </c>
      <c r="BC239">
        <v>-6.6783230460806657E-4</v>
      </c>
      <c r="BD239">
        <v>-2.598233752787214E-2</v>
      </c>
    </row>
    <row r="240" spans="2:56" x14ac:dyDescent="0.25">
      <c r="B240" s="22">
        <v>42526</v>
      </c>
      <c r="C240" s="9">
        <v>28.19</v>
      </c>
      <c r="D240" s="9">
        <v>29.169025449011812</v>
      </c>
      <c r="E240" s="9">
        <v>-0.97902544901181088</v>
      </c>
      <c r="F240" s="9">
        <v>-2.938108117671237E-2</v>
      </c>
      <c r="G240">
        <f t="shared" si="6"/>
        <v>0.95849082981277789</v>
      </c>
      <c r="H240">
        <f t="shared" si="7"/>
        <v>3.4729529940113898E-2</v>
      </c>
      <c r="BB240">
        <v>238</v>
      </c>
      <c r="BC240">
        <v>-4.2404181565298087E-4</v>
      </c>
      <c r="BD240">
        <v>-1.3292669564197583E-2</v>
      </c>
    </row>
    <row r="241" spans="2:56" x14ac:dyDescent="0.25">
      <c r="B241" s="22">
        <v>42533</v>
      </c>
      <c r="C241" s="9">
        <v>27.19</v>
      </c>
      <c r="D241" s="9">
        <v>29.776126683574532</v>
      </c>
      <c r="E241" s="9">
        <v>-2.5861266835745305</v>
      </c>
      <c r="F241" s="9">
        <v>-7.7611055054860559E-2</v>
      </c>
      <c r="G241">
        <f t="shared" si="6"/>
        <v>6.6880512234962</v>
      </c>
      <c r="H241">
        <f t="shared" si="7"/>
        <v>9.5113154967801775E-2</v>
      </c>
      <c r="BB241">
        <v>239</v>
      </c>
      <c r="BC241">
        <v>-2.6488272897337583E-4</v>
      </c>
      <c r="BD241">
        <v>4.7178680162008515E-3</v>
      </c>
    </row>
    <row r="242" spans="2:56" x14ac:dyDescent="0.25">
      <c r="B242" s="22">
        <v>42540</v>
      </c>
      <c r="C242" s="9">
        <v>27.74</v>
      </c>
      <c r="D242" s="9">
        <v>28.112944477539294</v>
      </c>
      <c r="E242" s="9">
        <v>-0.3729444775392956</v>
      </c>
      <c r="F242" s="9">
        <v>-1.1192264695518081E-2</v>
      </c>
      <c r="G242">
        <f t="shared" si="6"/>
        <v>0.13908758332705817</v>
      </c>
      <c r="H242">
        <f t="shared" si="7"/>
        <v>1.3444285419585278E-2</v>
      </c>
      <c r="BB242">
        <v>240</v>
      </c>
      <c r="BC242">
        <v>-1.6828353838386405E-4</v>
      </c>
      <c r="BD242">
        <v>-4.3668645504587045E-2</v>
      </c>
    </row>
    <row r="243" spans="2:56" x14ac:dyDescent="0.25">
      <c r="B243" s="22">
        <v>42547</v>
      </c>
      <c r="C243" s="9">
        <v>277.66000000000003</v>
      </c>
      <c r="D243" s="9">
        <v>30.063630940481382</v>
      </c>
      <c r="E243" s="9">
        <v>247.59636905951865</v>
      </c>
      <c r="F243" s="9">
        <v>7.4305004285023362</v>
      </c>
      <c r="G243">
        <f t="shared" si="6"/>
        <v>61303.961971457364</v>
      </c>
      <c r="H243">
        <f t="shared" si="7"/>
        <v>0.89172502002275666</v>
      </c>
      <c r="BB243">
        <v>241</v>
      </c>
      <c r="BC243">
        <v>-6.2751650653716895E-5</v>
      </c>
      <c r="BD243">
        <v>2.8648623676430871E-2</v>
      </c>
    </row>
    <row r="244" spans="2:56" x14ac:dyDescent="0.25">
      <c r="B244" s="22">
        <v>42554</v>
      </c>
      <c r="C244" s="9">
        <v>257.89999999999998</v>
      </c>
      <c r="D244" s="9">
        <v>104.08421729703892</v>
      </c>
      <c r="E244" s="9">
        <v>153.81578270296106</v>
      </c>
      <c r="F244" s="9">
        <v>4.6160945074684463</v>
      </c>
      <c r="G244">
        <f t="shared" si="6"/>
        <v>23659.295008524536</v>
      </c>
      <c r="H244">
        <f t="shared" si="7"/>
        <v>0.59641637341202436</v>
      </c>
      <c r="BB244">
        <v>242</v>
      </c>
      <c r="BC244">
        <v>3.2504711110199316E-5</v>
      </c>
      <c r="BD244">
        <v>1.7733553688365013E-2</v>
      </c>
    </row>
    <row r="245" spans="2:56" x14ac:dyDescent="0.25">
      <c r="B245" s="22">
        <v>42561</v>
      </c>
      <c r="C245" s="9">
        <v>23.1</v>
      </c>
      <c r="D245" s="9">
        <v>147.39548078011549</v>
      </c>
      <c r="E245" s="9">
        <v>-124.2954807801155</v>
      </c>
      <c r="F245" s="9">
        <v>-3.7301743426436804</v>
      </c>
      <c r="G245">
        <f t="shared" si="6"/>
        <v>15449.366542360061</v>
      </c>
      <c r="H245">
        <f t="shared" si="7"/>
        <v>5.3807567437279431</v>
      </c>
      <c r="BB245">
        <v>243</v>
      </c>
      <c r="BC245">
        <v>-4.173506013075423E-5</v>
      </c>
      <c r="BD245">
        <v>-2.7686907252845821E-2</v>
      </c>
    </row>
    <row r="246" spans="2:56" x14ac:dyDescent="0.25">
      <c r="B246" s="22">
        <v>42568</v>
      </c>
      <c r="C246" s="9">
        <v>22.8</v>
      </c>
      <c r="D246" s="9">
        <v>104.14400897059204</v>
      </c>
      <c r="E246" s="9">
        <v>-81.344008970592043</v>
      </c>
      <c r="F246" s="9">
        <v>-2.441177533450769</v>
      </c>
      <c r="G246">
        <f t="shared" si="6"/>
        <v>6616.8477954077589</v>
      </c>
      <c r="H246">
        <f t="shared" si="7"/>
        <v>3.5677196916926333</v>
      </c>
      <c r="BB246">
        <v>244</v>
      </c>
      <c r="BC246">
        <v>4.4669424839107201E-6</v>
      </c>
      <c r="BD246">
        <v>-2.6450374845582946E-2</v>
      </c>
    </row>
    <row r="247" spans="2:56" x14ac:dyDescent="0.25">
      <c r="B247" s="22">
        <v>42575</v>
      </c>
      <c r="C247" s="9">
        <v>31.29</v>
      </c>
      <c r="D247" s="9">
        <v>80.884096514056552</v>
      </c>
      <c r="E247" s="9">
        <v>-49.594096514056552</v>
      </c>
      <c r="F247" s="9">
        <v>-1.4883455553029501</v>
      </c>
      <c r="G247">
        <f t="shared" si="6"/>
        <v>2459.5744090455564</v>
      </c>
      <c r="H247">
        <f t="shared" si="7"/>
        <v>1.5849823110916124</v>
      </c>
      <c r="BB247">
        <v>245</v>
      </c>
      <c r="BC247">
        <v>5.8784835432880019E-5</v>
      </c>
      <c r="BD247">
        <v>3.479008672887612E-3</v>
      </c>
    </row>
    <row r="248" spans="2:56" x14ac:dyDescent="0.25">
      <c r="B248" s="22">
        <v>42582</v>
      </c>
      <c r="C248" s="9">
        <v>24.89</v>
      </c>
      <c r="D248" s="9">
        <v>79.017549571706866</v>
      </c>
      <c r="E248" s="9">
        <v>-54.127549571706865</v>
      </c>
      <c r="F248" s="9">
        <v>-1.6243969239697025</v>
      </c>
      <c r="G248">
        <f t="shared" si="6"/>
        <v>2929.7916226375842</v>
      </c>
      <c r="H248">
        <f t="shared" si="7"/>
        <v>2.1746705332144178</v>
      </c>
      <c r="BB248">
        <v>246</v>
      </c>
      <c r="BC248">
        <v>9.2766729890502407E-5</v>
      </c>
      <c r="BD248">
        <v>2.5359392278227789E-2</v>
      </c>
    </row>
    <row r="249" spans="2:56" x14ac:dyDescent="0.25">
      <c r="B249" s="22">
        <v>42589</v>
      </c>
      <c r="C249" s="9">
        <v>15.95</v>
      </c>
      <c r="D249" s="9">
        <v>64.862594460482626</v>
      </c>
      <c r="E249" s="9">
        <v>-48.912594460482623</v>
      </c>
      <c r="F249" s="9">
        <v>-1.4678933115146373</v>
      </c>
      <c r="G249">
        <f t="shared" si="6"/>
        <v>2392.4418968556356</v>
      </c>
      <c r="H249">
        <f t="shared" si="7"/>
        <v>3.0666203423500078</v>
      </c>
      <c r="BB249">
        <v>247</v>
      </c>
      <c r="BC249">
        <v>1.0173476795761761E-4</v>
      </c>
      <c r="BD249">
        <v>-5.0285599026618161E-3</v>
      </c>
    </row>
    <row r="250" spans="2:56" x14ac:dyDescent="0.25">
      <c r="B250" s="22">
        <v>42596</v>
      </c>
      <c r="C250" s="9">
        <v>84.05</v>
      </c>
      <c r="D250" s="9">
        <v>46.941233797159668</v>
      </c>
      <c r="E250" s="9">
        <v>37.108766202840329</v>
      </c>
      <c r="F250" s="9">
        <v>1.1136540661673229</v>
      </c>
      <c r="G250">
        <f t="shared" si="6"/>
        <v>1377.0605290970645</v>
      </c>
      <c r="H250">
        <f t="shared" si="7"/>
        <v>0.44150822371017645</v>
      </c>
      <c r="BB250">
        <v>248</v>
      </c>
      <c r="BC250">
        <v>1.4217207665601753E-4</v>
      </c>
      <c r="BD250">
        <v>3.0029603366380987E-3</v>
      </c>
    </row>
    <row r="251" spans="2:56" x14ac:dyDescent="0.25">
      <c r="B251" s="22">
        <v>42603</v>
      </c>
      <c r="C251" s="9">
        <v>26.14</v>
      </c>
      <c r="D251" s="9">
        <v>50.156907192120677</v>
      </c>
      <c r="E251" s="9">
        <v>-24.016907192120676</v>
      </c>
      <c r="F251" s="9">
        <v>-0.72076032399107937</v>
      </c>
      <c r="G251">
        <f t="shared" si="6"/>
        <v>576.81183107493791</v>
      </c>
      <c r="H251">
        <f t="shared" si="7"/>
        <v>0.91877992318747803</v>
      </c>
      <c r="BB251">
        <v>249</v>
      </c>
      <c r="BC251">
        <v>2.0808037364215321E-4</v>
      </c>
      <c r="BD251">
        <v>4.217485787068459E-3</v>
      </c>
    </row>
    <row r="252" spans="2:56" x14ac:dyDescent="0.25">
      <c r="B252" s="22">
        <v>42610</v>
      </c>
      <c r="C252" s="9">
        <v>16.21</v>
      </c>
      <c r="D252" s="9">
        <v>44.345820804923378</v>
      </c>
      <c r="E252" s="9">
        <v>-28.135820804923377</v>
      </c>
      <c r="F252" s="9">
        <v>-0.84437114058402152</v>
      </c>
      <c r="G252">
        <f t="shared" si="6"/>
        <v>791.62441236675909</v>
      </c>
      <c r="H252">
        <f t="shared" si="7"/>
        <v>1.7357076375646745</v>
      </c>
      <c r="BB252">
        <v>250</v>
      </c>
      <c r="BC252">
        <v>2.7301236720606644E-4</v>
      </c>
      <c r="BD252">
        <v>-7.3804446603001044E-3</v>
      </c>
    </row>
    <row r="253" spans="2:56" x14ac:dyDescent="0.25">
      <c r="B253" s="22">
        <v>42617</v>
      </c>
      <c r="C253" s="9">
        <v>24.63</v>
      </c>
      <c r="D253" s="9">
        <v>42.445052834230552</v>
      </c>
      <c r="E253" s="9">
        <v>-17.815052834230553</v>
      </c>
      <c r="F253" s="9">
        <v>-0.5346393334496794</v>
      </c>
      <c r="G253">
        <f t="shared" si="6"/>
        <v>317.37610748642606</v>
      </c>
      <c r="H253">
        <f t="shared" si="7"/>
        <v>0.72330705782503257</v>
      </c>
      <c r="BB253">
        <v>251</v>
      </c>
      <c r="BC253">
        <v>2.804017559197832E-4</v>
      </c>
      <c r="BD253">
        <v>-1.3387377452712982E-2</v>
      </c>
    </row>
    <row r="254" spans="2:56" x14ac:dyDescent="0.25">
      <c r="B254" s="22">
        <v>42624</v>
      </c>
      <c r="C254" s="9">
        <v>23.48</v>
      </c>
      <c r="D254" s="9">
        <v>28.600214763284363</v>
      </c>
      <c r="E254" s="9">
        <v>-5.1202147632843626</v>
      </c>
      <c r="F254" s="9">
        <v>-0.1536604035718423</v>
      </c>
      <c r="G254">
        <f t="shared" si="6"/>
        <v>26.216599222155143</v>
      </c>
      <c r="H254">
        <f t="shared" si="7"/>
        <v>0.21806706828297967</v>
      </c>
      <c r="BB254">
        <v>252</v>
      </c>
      <c r="BC254">
        <v>2.7281712842505977E-4</v>
      </c>
      <c r="BD254">
        <v>-8.5684916225974763E-3</v>
      </c>
    </row>
    <row r="255" spans="2:56" x14ac:dyDescent="0.25">
      <c r="B255" s="22">
        <v>42631</v>
      </c>
      <c r="C255" s="9">
        <v>16.760000000000002</v>
      </c>
      <c r="D255" s="9">
        <v>37.851254519735235</v>
      </c>
      <c r="E255" s="9">
        <v>-21.091254519735234</v>
      </c>
      <c r="F255" s="9">
        <v>-0.63295991109171545</v>
      </c>
      <c r="G255">
        <f t="shared" si="6"/>
        <v>444.84101721625194</v>
      </c>
      <c r="H255">
        <f t="shared" si="7"/>
        <v>1.2584280739698825</v>
      </c>
      <c r="BB255">
        <v>253</v>
      </c>
      <c r="BC255">
        <v>3.4835767978934275E-4</v>
      </c>
      <c r="BD255">
        <v>2.8191836059733382E-3</v>
      </c>
    </row>
    <row r="256" spans="2:56" x14ac:dyDescent="0.25">
      <c r="B256" s="22">
        <v>42638</v>
      </c>
      <c r="C256" s="9">
        <v>30.69</v>
      </c>
      <c r="D256" s="9">
        <v>64.7080926198566</v>
      </c>
      <c r="E256" s="9">
        <v>-34.018092619856603</v>
      </c>
      <c r="F256" s="9">
        <v>-1.0209012868355674</v>
      </c>
      <c r="G256">
        <f t="shared" si="6"/>
        <v>1157.2306254931423</v>
      </c>
      <c r="H256">
        <f t="shared" si="7"/>
        <v>1.1084422489363506</v>
      </c>
      <c r="BB256">
        <v>254</v>
      </c>
      <c r="BC256">
        <v>1.0261419530576127E-4</v>
      </c>
      <c r="BD256">
        <v>2.7594583754887533E-2</v>
      </c>
    </row>
    <row r="257" spans="2:56" x14ac:dyDescent="0.25">
      <c r="B257" s="22">
        <v>42645</v>
      </c>
      <c r="C257" s="9">
        <v>30.89</v>
      </c>
      <c r="D257" s="9">
        <v>64.412606691588095</v>
      </c>
      <c r="E257" s="9">
        <v>-33.522606691588095</v>
      </c>
      <c r="F257" s="9">
        <v>-1.0060314871842204</v>
      </c>
      <c r="G257">
        <f t="shared" si="6"/>
        <v>1123.7651593989069</v>
      </c>
      <c r="H257">
        <f t="shared" si="7"/>
        <v>1.0852252085331207</v>
      </c>
      <c r="BB257">
        <v>255</v>
      </c>
      <c r="BC257">
        <v>1.9496013563119659E-4</v>
      </c>
      <c r="BD257">
        <v>-9.8355643712923543E-3</v>
      </c>
    </row>
    <row r="258" spans="2:56" x14ac:dyDescent="0.25">
      <c r="B258" s="22">
        <v>42652</v>
      </c>
      <c r="C258" s="9">
        <v>57.61</v>
      </c>
      <c r="D258" s="9">
        <v>61.929030907451462</v>
      </c>
      <c r="E258" s="9">
        <v>-4.319030907451463</v>
      </c>
      <c r="F258" s="9">
        <v>-0.12961644441893383</v>
      </c>
      <c r="G258">
        <f t="shared" si="6"/>
        <v>18.654027979521008</v>
      </c>
      <c r="H258">
        <f t="shared" si="7"/>
        <v>7.4970159823840712E-2</v>
      </c>
      <c r="BB258">
        <v>256</v>
      </c>
      <c r="BC258">
        <v>1.2530344313229467E-4</v>
      </c>
      <c r="BD258">
        <v>7.9950130658524351E-3</v>
      </c>
    </row>
    <row r="259" spans="2:56" x14ac:dyDescent="0.25">
      <c r="B259" s="22">
        <v>42659</v>
      </c>
      <c r="C259" s="9">
        <v>72.83</v>
      </c>
      <c r="D259" s="9">
        <v>69.549534529515398</v>
      </c>
      <c r="E259" s="9">
        <v>3.2804654704846001</v>
      </c>
      <c r="F259" s="9">
        <v>9.8448536126405861E-2</v>
      </c>
      <c r="G259">
        <f t="shared" si="6"/>
        <v>10.761453703041749</v>
      </c>
      <c r="H259">
        <f t="shared" si="7"/>
        <v>4.5042777296232323E-2</v>
      </c>
      <c r="BB259">
        <v>257</v>
      </c>
      <c r="BC259">
        <v>1.8342594105583352E-4</v>
      </c>
      <c r="BD259">
        <v>1.618373344930174E-2</v>
      </c>
    </row>
    <row r="260" spans="2:56" x14ac:dyDescent="0.25">
      <c r="B260" s="22">
        <v>42666</v>
      </c>
      <c r="C260" s="9">
        <v>89</v>
      </c>
      <c r="D260" s="9">
        <v>127.90657953206048</v>
      </c>
      <c r="E260" s="9">
        <v>-38.906579532060476</v>
      </c>
      <c r="F260" s="9">
        <v>-1.167607412752653</v>
      </c>
      <c r="G260">
        <f t="shared" si="6"/>
        <v>1513.7219308845472</v>
      </c>
      <c r="H260">
        <f t="shared" si="7"/>
        <v>0.43715257901191545</v>
      </c>
      <c r="BB260">
        <v>258</v>
      </c>
      <c r="BC260">
        <v>1.593360664747221E-4</v>
      </c>
      <c r="BD260">
        <v>8.8762938120020424E-3</v>
      </c>
    </row>
    <row r="261" spans="2:56" x14ac:dyDescent="0.25">
      <c r="B261" s="22">
        <v>42673</v>
      </c>
      <c r="C261" s="9">
        <v>139.41</v>
      </c>
      <c r="D261" s="9">
        <v>15.261001607795535</v>
      </c>
      <c r="E261" s="9">
        <v>124.14899839220446</v>
      </c>
      <c r="F261" s="9">
        <v>3.7257783272647984</v>
      </c>
      <c r="G261">
        <f t="shared" si="6"/>
        <v>15412.973801787586</v>
      </c>
      <c r="H261">
        <f t="shared" si="7"/>
        <v>0.89053151418265886</v>
      </c>
      <c r="BB261">
        <v>259</v>
      </c>
      <c r="BC261">
        <v>1.9239980508124651E-4</v>
      </c>
      <c r="BD261">
        <v>1.7490127849916277E-2</v>
      </c>
    </row>
    <row r="262" spans="2:56" x14ac:dyDescent="0.25">
      <c r="B262" s="22">
        <v>42680</v>
      </c>
      <c r="C262" s="9">
        <v>53.78</v>
      </c>
      <c r="D262" s="9">
        <v>101.21551998212482</v>
      </c>
      <c r="E262" s="9">
        <v>-47.435519982124816</v>
      </c>
      <c r="F262" s="9">
        <v>-1.4235655106423668</v>
      </c>
      <c r="G262">
        <f t="shared" si="6"/>
        <v>2250.1285559745629</v>
      </c>
      <c r="H262">
        <f t="shared" si="7"/>
        <v>0.88202900673344764</v>
      </c>
      <c r="BB262">
        <v>260</v>
      </c>
      <c r="BC262">
        <v>2.1310644260989108E-4</v>
      </c>
      <c r="BD262">
        <v>-2.1259104329861927E-2</v>
      </c>
    </row>
    <row r="263" spans="2:56" x14ac:dyDescent="0.25">
      <c r="B263" s="22">
        <v>42687</v>
      </c>
      <c r="C263" s="9">
        <v>71.52</v>
      </c>
      <c r="D263" s="9">
        <v>36.737202315905215</v>
      </c>
      <c r="E263" s="9">
        <v>34.782797684094781</v>
      </c>
      <c r="F263" s="9">
        <v>1.0438504977996983</v>
      </c>
      <c r="G263">
        <f t="shared" si="6"/>
        <v>1209.8430147326692</v>
      </c>
      <c r="H263">
        <f t="shared" si="7"/>
        <v>0.48633665665680625</v>
      </c>
      <c r="BB263">
        <v>261</v>
      </c>
      <c r="BC263">
        <v>1.3774599826272958E-4</v>
      </c>
      <c r="BD263">
        <v>-1.4751675040365659E-2</v>
      </c>
    </row>
    <row r="264" spans="2:56" x14ac:dyDescent="0.25">
      <c r="B264" s="22">
        <v>42694</v>
      </c>
      <c r="C264" s="9">
        <v>30.48</v>
      </c>
      <c r="D264" s="9">
        <v>60.546704364901174</v>
      </c>
      <c r="E264" s="9">
        <v>-30.066704364901174</v>
      </c>
      <c r="F264" s="9">
        <v>-0.90231799648623479</v>
      </c>
      <c r="G264">
        <f t="shared" si="6"/>
        <v>904.00671136636731</v>
      </c>
      <c r="H264">
        <f t="shared" si="7"/>
        <v>0.98644043191932984</v>
      </c>
    </row>
    <row r="265" spans="2:56" x14ac:dyDescent="0.25">
      <c r="B265" s="22">
        <v>42701</v>
      </c>
      <c r="C265" s="9">
        <v>65.790000000000006</v>
      </c>
      <c r="D265" s="9">
        <v>54.132919752028698</v>
      </c>
      <c r="E265" s="9">
        <v>11.657080247971308</v>
      </c>
      <c r="F265" s="9">
        <v>0.34983525851631209</v>
      </c>
      <c r="G265">
        <f t="shared" si="6"/>
        <v>135.88751990764283</v>
      </c>
      <c r="H265">
        <f t="shared" si="7"/>
        <v>0.17718620227954562</v>
      </c>
    </row>
    <row r="266" spans="2:56" x14ac:dyDescent="0.25">
      <c r="B266" s="22">
        <v>42708</v>
      </c>
      <c r="C266" s="9">
        <v>47.4</v>
      </c>
      <c r="D266" s="9">
        <v>64.749077509529968</v>
      </c>
      <c r="E266" s="9">
        <v>-17.34907750952997</v>
      </c>
      <c r="F266" s="9">
        <v>-0.52065516291030101</v>
      </c>
      <c r="G266">
        <f t="shared" ref="G266:G269" si="8">E266*E266</f>
        <v>300.99049043167861</v>
      </c>
      <c r="H266">
        <f t="shared" ref="H266:H269" si="9">ABS(E266/C266)</f>
        <v>0.36601429344999936</v>
      </c>
    </row>
    <row r="267" spans="2:56" x14ac:dyDescent="0.25">
      <c r="B267" s="22">
        <v>42715</v>
      </c>
      <c r="C267" s="9">
        <v>40.51</v>
      </c>
      <c r="D267" s="9">
        <v>51.587697568709146</v>
      </c>
      <c r="E267" s="9">
        <v>-11.077697568709148</v>
      </c>
      <c r="F267" s="9">
        <v>-0.3324476721681075</v>
      </c>
      <c r="G267">
        <f t="shared" si="8"/>
        <v>122.71538342378457</v>
      </c>
      <c r="H267">
        <f t="shared" si="9"/>
        <v>0.27345587678867311</v>
      </c>
    </row>
    <row r="268" spans="2:56" x14ac:dyDescent="0.25">
      <c r="B268" s="22">
        <v>42722</v>
      </c>
      <c r="C268" s="9">
        <v>99.11</v>
      </c>
      <c r="D268" s="9">
        <v>61.432478488435123</v>
      </c>
      <c r="E268" s="9">
        <v>37.677521511564876</v>
      </c>
      <c r="F268" s="9">
        <v>1.1307227194001772</v>
      </c>
      <c r="G268">
        <f t="shared" si="8"/>
        <v>1419.595627254434</v>
      </c>
      <c r="H268">
        <f t="shared" si="9"/>
        <v>0.3801586268950144</v>
      </c>
    </row>
    <row r="269" spans="2:56" x14ac:dyDescent="0.25">
      <c r="B269" s="22">
        <v>42729</v>
      </c>
      <c r="C269" s="9">
        <v>132.12</v>
      </c>
      <c r="D269" s="9">
        <v>62.78104681790802</v>
      </c>
      <c r="E269" s="9">
        <v>69.338953182091984</v>
      </c>
      <c r="F269" s="9">
        <v>2.0808993414906887</v>
      </c>
      <c r="G269">
        <f t="shared" si="8"/>
        <v>4807.8904283883439</v>
      </c>
      <c r="H269">
        <f t="shared" si="9"/>
        <v>0.52481799259833473</v>
      </c>
    </row>
    <row r="271" spans="2:56" x14ac:dyDescent="0.25">
      <c r="G271">
        <f>SUM(G62:G269)/208</f>
        <v>1388.3196014856885</v>
      </c>
      <c r="H271">
        <f>SUM(H62:H269)/208</f>
        <v>0.40931848970877094</v>
      </c>
    </row>
    <row r="272" spans="2:56" x14ac:dyDescent="0.25">
      <c r="G272">
        <f>SQRT(G271)</f>
        <v>37.260161050184536</v>
      </c>
    </row>
  </sheetData>
  <mergeCells count="7">
    <mergeCell ref="P4:R4"/>
    <mergeCell ref="B5:C5"/>
    <mergeCell ref="D5:E5"/>
    <mergeCell ref="F5:G5"/>
    <mergeCell ref="J5:K5"/>
    <mergeCell ref="L5:M5"/>
    <mergeCell ref="B4:M4"/>
  </mergeCells>
  <hyperlinks>
    <hyperlink ref="B5" location="'ARIMA_Output1'!$A$8:$A$8" display="Inputs"/>
    <hyperlink ref="D5" location="'ARIMA_Output1'!$A$33:$A$33" display="Arima Model"/>
    <hyperlink ref="F5" location="'ARIMA_Output1'!$A$52:$A$52" display="Var Covar"/>
    <hyperlink ref="J5" location="'ARIMA_Output1'!$A$57:$A$57" display="Forecast"/>
    <hyperlink ref="L5" location="'ARIMA_Residuals1'!$B$8:$B$8" display="Residuals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7"/>
  <sheetViews>
    <sheetView showGridLines="0" topLeftCell="A21" workbookViewId="0">
      <selection activeCell="P39" sqref="P39"/>
    </sheetView>
  </sheetViews>
  <sheetFormatPr defaultRowHeight="15" x14ac:dyDescent="0.25"/>
  <cols>
    <col min="10" max="10" width="9.28515625" bestFit="1" customWidth="1"/>
  </cols>
  <sheetData>
    <row r="2" spans="1:14" ht="18.75" x14ac:dyDescent="0.3">
      <c r="B2" s="8" t="s">
        <v>225</v>
      </c>
      <c r="N2" t="s">
        <v>226</v>
      </c>
    </row>
    <row r="4" spans="1:14" ht="15.75" x14ac:dyDescent="0.25">
      <c r="B4" s="44" t="s">
        <v>59</v>
      </c>
      <c r="C4" s="45"/>
      <c r="D4" s="45"/>
      <c r="E4" s="46"/>
      <c r="J4" s="44" t="s">
        <v>60</v>
      </c>
      <c r="K4" s="45"/>
      <c r="L4" s="46"/>
    </row>
    <row r="5" spans="1:14" x14ac:dyDescent="0.25">
      <c r="B5" s="47" t="s">
        <v>94</v>
      </c>
      <c r="C5" s="40"/>
      <c r="D5" s="47" t="s">
        <v>229</v>
      </c>
      <c r="E5" s="40"/>
      <c r="J5" s="12" t="s">
        <v>227</v>
      </c>
      <c r="K5" s="12" t="s">
        <v>62</v>
      </c>
      <c r="L5" s="12" t="s">
        <v>63</v>
      </c>
    </row>
    <row r="6" spans="1:14" x14ac:dyDescent="0.25">
      <c r="J6" s="9">
        <v>0</v>
      </c>
      <c r="K6" s="9">
        <v>0</v>
      </c>
      <c r="L6" s="9">
        <v>0</v>
      </c>
    </row>
    <row r="8" spans="1:14" ht="18.75" x14ac:dyDescent="0.3">
      <c r="A8" s="16" t="s">
        <v>94</v>
      </c>
    </row>
    <row r="10" spans="1:14" ht="15.75" x14ac:dyDescent="0.25">
      <c r="B10" s="44" t="s">
        <v>64</v>
      </c>
      <c r="C10" s="45"/>
      <c r="D10" s="45"/>
      <c r="E10" s="45"/>
      <c r="F10" s="45"/>
      <c r="G10" s="46"/>
    </row>
    <row r="11" spans="1:14" x14ac:dyDescent="0.25">
      <c r="B11" s="35" t="s">
        <v>65</v>
      </c>
      <c r="C11" s="36"/>
      <c r="D11" s="37"/>
      <c r="E11" s="41" t="s">
        <v>66</v>
      </c>
      <c r="F11" s="42"/>
      <c r="G11" s="43"/>
    </row>
    <row r="12" spans="1:14" x14ac:dyDescent="0.25">
      <c r="B12" s="35" t="s">
        <v>67</v>
      </c>
      <c r="C12" s="36"/>
      <c r="D12" s="37"/>
      <c r="E12" s="41" t="s">
        <v>64</v>
      </c>
      <c r="F12" s="42"/>
      <c r="G12" s="43"/>
    </row>
    <row r="13" spans="1:14" x14ac:dyDescent="0.25">
      <c r="B13" s="35" t="s">
        <v>68</v>
      </c>
      <c r="C13" s="36"/>
      <c r="D13" s="37"/>
      <c r="E13" s="41" t="s">
        <v>69</v>
      </c>
      <c r="F13" s="42"/>
      <c r="G13" s="43"/>
    </row>
    <row r="14" spans="1:14" x14ac:dyDescent="0.25">
      <c r="B14" s="35" t="s">
        <v>221</v>
      </c>
      <c r="C14" s="36"/>
      <c r="D14" s="37"/>
      <c r="E14" s="41">
        <v>261</v>
      </c>
      <c r="F14" s="42"/>
      <c r="G14" s="43"/>
    </row>
    <row r="15" spans="1:14" x14ac:dyDescent="0.25">
      <c r="B15" s="35" t="s">
        <v>171</v>
      </c>
      <c r="C15" s="36"/>
      <c r="D15" s="37"/>
      <c r="E15" s="38" t="s">
        <v>1</v>
      </c>
      <c r="F15" s="39"/>
      <c r="G15" s="40"/>
    </row>
    <row r="17" spans="1:7" ht="15.75" x14ac:dyDescent="0.25">
      <c r="B17" s="44" t="s">
        <v>112</v>
      </c>
      <c r="C17" s="45"/>
      <c r="D17" s="45"/>
      <c r="E17" s="45"/>
      <c r="F17" s="45"/>
      <c r="G17" s="46"/>
    </row>
    <row r="18" spans="1:7" x14ac:dyDescent="0.25">
      <c r="B18" s="35" t="s">
        <v>228</v>
      </c>
      <c r="C18" s="36"/>
      <c r="D18" s="37"/>
      <c r="E18" s="41">
        <v>1</v>
      </c>
      <c r="F18" s="42"/>
      <c r="G18" s="43"/>
    </row>
    <row r="19" spans="1:7" x14ac:dyDescent="0.25">
      <c r="B19" s="35" t="s">
        <v>222</v>
      </c>
      <c r="C19" s="36"/>
      <c r="D19" s="37"/>
      <c r="E19" s="41">
        <v>104</v>
      </c>
      <c r="F19" s="42"/>
      <c r="G19" s="43"/>
    </row>
    <row r="21" spans="1:7" ht="18.75" x14ac:dyDescent="0.3">
      <c r="A21" s="16" t="s">
        <v>229</v>
      </c>
    </row>
    <row r="23" spans="1:7" x14ac:dyDescent="0.25">
      <c r="B23" s="12" t="s">
        <v>224</v>
      </c>
      <c r="C23" s="12" t="s">
        <v>213</v>
      </c>
    </row>
    <row r="24" spans="1:7" x14ac:dyDescent="0.25">
      <c r="B24" s="11">
        <v>1</v>
      </c>
      <c r="C24" s="9">
        <v>0.5163211700892788</v>
      </c>
    </row>
    <row r="25" spans="1:7" x14ac:dyDescent="0.25">
      <c r="B25" s="11">
        <v>2</v>
      </c>
      <c r="C25" s="9">
        <v>-2.8447463629461141E-3</v>
      </c>
    </row>
    <row r="26" spans="1:7" x14ac:dyDescent="0.25">
      <c r="B26" s="11">
        <v>3</v>
      </c>
      <c r="C26" s="9">
        <v>0.13461438033457943</v>
      </c>
    </row>
    <row r="27" spans="1:7" x14ac:dyDescent="0.25">
      <c r="B27" s="11">
        <v>4</v>
      </c>
      <c r="C27" s="9">
        <v>5.2037016877946242E-2</v>
      </c>
    </row>
    <row r="28" spans="1:7" x14ac:dyDescent="0.25">
      <c r="B28" s="11">
        <v>5</v>
      </c>
      <c r="C28" s="9">
        <v>1.7275160448888081E-2</v>
      </c>
    </row>
    <row r="29" spans="1:7" x14ac:dyDescent="0.25">
      <c r="B29" s="11">
        <v>6</v>
      </c>
      <c r="C29" s="9">
        <v>9.3213156859069543E-2</v>
      </c>
    </row>
    <row r="30" spans="1:7" x14ac:dyDescent="0.25">
      <c r="B30" s="11">
        <v>7</v>
      </c>
      <c r="C30" s="9">
        <v>4.0601661793761228E-2</v>
      </c>
    </row>
    <row r="31" spans="1:7" x14ac:dyDescent="0.25">
      <c r="B31" s="11">
        <v>8</v>
      </c>
      <c r="C31" s="9">
        <v>-5.6000411036814995E-2</v>
      </c>
    </row>
    <row r="32" spans="1:7" x14ac:dyDescent="0.25">
      <c r="B32" s="11">
        <v>9</v>
      </c>
      <c r="C32" s="9">
        <v>-3.6657994427217566E-2</v>
      </c>
    </row>
    <row r="33" spans="2:3" x14ac:dyDescent="0.25">
      <c r="B33" s="11">
        <v>10</v>
      </c>
      <c r="C33" s="9">
        <v>-2.9385398109636508E-2</v>
      </c>
    </row>
    <row r="34" spans="2:3" x14ac:dyDescent="0.25">
      <c r="B34" s="11">
        <v>11</v>
      </c>
      <c r="C34" s="9">
        <v>-1.778816761289246E-2</v>
      </c>
    </row>
    <row r="35" spans="2:3" x14ac:dyDescent="0.25">
      <c r="B35" s="11">
        <v>12</v>
      </c>
      <c r="C35" s="9">
        <v>-0.10098192287986701</v>
      </c>
    </row>
    <row r="36" spans="2:3" x14ac:dyDescent="0.25">
      <c r="B36" s="11">
        <v>13</v>
      </c>
      <c r="C36" s="9">
        <v>3.5708431532140475E-4</v>
      </c>
    </row>
    <row r="37" spans="2:3" x14ac:dyDescent="0.25">
      <c r="B37" s="11">
        <v>14</v>
      </c>
      <c r="C37" s="9">
        <v>-1.8987824388686028E-2</v>
      </c>
    </row>
    <row r="38" spans="2:3" x14ac:dyDescent="0.25">
      <c r="B38" s="11">
        <v>15</v>
      </c>
      <c r="C38" s="9">
        <v>1.9806693659372016E-2</v>
      </c>
    </row>
    <row r="39" spans="2:3" x14ac:dyDescent="0.25">
      <c r="B39" s="11">
        <v>16</v>
      </c>
      <c r="C39" s="9">
        <v>-7.5310309033500458E-2</v>
      </c>
    </row>
    <row r="40" spans="2:3" x14ac:dyDescent="0.25">
      <c r="B40" s="11">
        <v>17</v>
      </c>
      <c r="C40" s="9">
        <v>7.2860311668218602E-2</v>
      </c>
    </row>
    <row r="41" spans="2:3" x14ac:dyDescent="0.25">
      <c r="B41" s="11">
        <v>18</v>
      </c>
      <c r="C41" s="9">
        <v>-4.7006858842668982E-2</v>
      </c>
    </row>
    <row r="42" spans="2:3" x14ac:dyDescent="0.25">
      <c r="B42" s="11">
        <v>19</v>
      </c>
      <c r="C42" s="9">
        <v>-0.10900624570338592</v>
      </c>
    </row>
    <row r="43" spans="2:3" x14ac:dyDescent="0.25">
      <c r="B43" s="11">
        <v>20</v>
      </c>
      <c r="C43" s="9">
        <v>-0.13982565792607402</v>
      </c>
    </row>
    <row r="44" spans="2:3" x14ac:dyDescent="0.25">
      <c r="B44" s="11">
        <v>21</v>
      </c>
      <c r="C44" s="9">
        <v>5.7795831236750984E-3</v>
      </c>
    </row>
    <row r="45" spans="2:3" x14ac:dyDescent="0.25">
      <c r="B45" s="11">
        <v>22</v>
      </c>
      <c r="C45" s="9">
        <v>-4.1234425382047045E-2</v>
      </c>
    </row>
    <row r="46" spans="2:3" x14ac:dyDescent="0.25">
      <c r="B46" s="11">
        <v>23</v>
      </c>
      <c r="C46" s="9">
        <v>-9.6618723828358316E-2</v>
      </c>
    </row>
    <row r="47" spans="2:3" x14ac:dyDescent="0.25">
      <c r="B47" s="11">
        <v>24</v>
      </c>
      <c r="C47" s="9">
        <v>-4.1146844892436078E-2</v>
      </c>
    </row>
    <row r="48" spans="2:3" x14ac:dyDescent="0.25">
      <c r="B48" s="11">
        <v>25</v>
      </c>
      <c r="C48" s="9">
        <v>0.12218090803668734</v>
      </c>
    </row>
    <row r="49" spans="2:3" x14ac:dyDescent="0.25">
      <c r="B49" s="11">
        <v>26</v>
      </c>
      <c r="C49" s="9">
        <v>-9.2138653430401465E-2</v>
      </c>
    </row>
    <row r="50" spans="2:3" x14ac:dyDescent="0.25">
      <c r="B50" s="11">
        <v>27</v>
      </c>
      <c r="C50" s="9">
        <v>-8.7225618339933642E-2</v>
      </c>
    </row>
    <row r="51" spans="2:3" x14ac:dyDescent="0.25">
      <c r="B51" s="11">
        <v>28</v>
      </c>
      <c r="C51" s="9">
        <v>-5.9667096666769268E-2</v>
      </c>
    </row>
    <row r="52" spans="2:3" x14ac:dyDescent="0.25">
      <c r="B52" s="11">
        <v>29</v>
      </c>
      <c r="C52" s="9">
        <v>-2.3670961578310685E-2</v>
      </c>
    </row>
    <row r="53" spans="2:3" x14ac:dyDescent="0.25">
      <c r="B53" s="11">
        <v>30</v>
      </c>
      <c r="C53" s="9">
        <v>-6.3551969663493569E-3</v>
      </c>
    </row>
    <row r="54" spans="2:3" x14ac:dyDescent="0.25">
      <c r="B54" s="11">
        <v>31</v>
      </c>
      <c r="C54" s="9">
        <v>-3.6769641390419078E-2</v>
      </c>
    </row>
    <row r="55" spans="2:3" x14ac:dyDescent="0.25">
      <c r="B55" s="11">
        <v>32</v>
      </c>
      <c r="C55" s="9">
        <v>-7.1786178098693795E-2</v>
      </c>
    </row>
    <row r="56" spans="2:3" x14ac:dyDescent="0.25">
      <c r="B56" s="11">
        <v>33</v>
      </c>
      <c r="C56" s="9">
        <v>5.1915321012486505E-2</v>
      </c>
    </row>
    <row r="57" spans="2:3" x14ac:dyDescent="0.25">
      <c r="B57" s="11">
        <v>34</v>
      </c>
      <c r="C57" s="9">
        <v>6.9476035134829528E-2</v>
      </c>
    </row>
    <row r="58" spans="2:3" x14ac:dyDescent="0.25">
      <c r="B58" s="11">
        <v>35</v>
      </c>
      <c r="C58" s="9">
        <v>-4.8724829752366833E-2</v>
      </c>
    </row>
    <row r="59" spans="2:3" x14ac:dyDescent="0.25">
      <c r="B59" s="11">
        <v>36</v>
      </c>
      <c r="C59" s="9">
        <v>5.5755651251304765E-2</v>
      </c>
    </row>
    <row r="60" spans="2:3" x14ac:dyDescent="0.25">
      <c r="B60" s="11">
        <v>37</v>
      </c>
      <c r="C60" s="9">
        <v>-6.4493935233469135E-2</v>
      </c>
    </row>
    <row r="61" spans="2:3" x14ac:dyDescent="0.25">
      <c r="B61" s="11">
        <v>38</v>
      </c>
      <c r="C61" s="9">
        <v>2.4701536738927263E-2</v>
      </c>
    </row>
    <row r="62" spans="2:3" x14ac:dyDescent="0.25">
      <c r="B62" s="11">
        <v>39</v>
      </c>
      <c r="C62" s="9">
        <v>-5.2173329855136751E-2</v>
      </c>
    </row>
    <row r="63" spans="2:3" x14ac:dyDescent="0.25">
      <c r="B63" s="11">
        <v>40</v>
      </c>
      <c r="C63" s="9">
        <v>2.3223632046011698E-3</v>
      </c>
    </row>
    <row r="64" spans="2:3" x14ac:dyDescent="0.25">
      <c r="B64" s="11">
        <v>41</v>
      </c>
      <c r="C64" s="9">
        <v>-7.5901862959731489E-2</v>
      </c>
    </row>
    <row r="65" spans="2:3" x14ac:dyDescent="0.25">
      <c r="B65" s="11">
        <v>42</v>
      </c>
      <c r="C65" s="9">
        <v>4.0310448337613727E-2</v>
      </c>
    </row>
    <row r="66" spans="2:3" x14ac:dyDescent="0.25">
      <c r="B66" s="11">
        <v>43</v>
      </c>
      <c r="C66" s="9">
        <v>-9.2310277187540937E-2</v>
      </c>
    </row>
    <row r="67" spans="2:3" x14ac:dyDescent="0.25">
      <c r="B67" s="11">
        <v>44</v>
      </c>
      <c r="C67" s="9">
        <v>6.282268118422045E-2</v>
      </c>
    </row>
    <row r="68" spans="2:3" x14ac:dyDescent="0.25">
      <c r="B68" s="11">
        <v>45</v>
      </c>
      <c r="C68" s="9">
        <v>3.3090070472875432E-2</v>
      </c>
    </row>
    <row r="69" spans="2:3" x14ac:dyDescent="0.25">
      <c r="B69" s="11">
        <v>46</v>
      </c>
      <c r="C69" s="9">
        <v>-5.486784616060566E-3</v>
      </c>
    </row>
    <row r="70" spans="2:3" x14ac:dyDescent="0.25">
      <c r="B70" s="11">
        <v>47</v>
      </c>
      <c r="C70" s="9">
        <v>2.5916294999401478E-2</v>
      </c>
    </row>
    <row r="71" spans="2:3" x14ac:dyDescent="0.25">
      <c r="B71" s="11">
        <v>48</v>
      </c>
      <c r="C71" s="9">
        <v>-8.2446576447205329E-3</v>
      </c>
    </row>
    <row r="72" spans="2:3" x14ac:dyDescent="0.25">
      <c r="B72" s="11">
        <v>49</v>
      </c>
      <c r="C72" s="9">
        <v>-1.5934073587317396E-2</v>
      </c>
    </row>
    <row r="73" spans="2:3" x14ac:dyDescent="0.25">
      <c r="B73" s="11">
        <v>50</v>
      </c>
      <c r="C73" s="9">
        <v>5.8477758505969486E-2</v>
      </c>
    </row>
    <row r="74" spans="2:3" x14ac:dyDescent="0.25">
      <c r="B74" s="11">
        <v>51</v>
      </c>
      <c r="C74" s="9">
        <v>-1.9372527327139493E-2</v>
      </c>
    </row>
    <row r="75" spans="2:3" x14ac:dyDescent="0.25">
      <c r="B75" s="11">
        <v>52</v>
      </c>
      <c r="C75" s="9">
        <v>3.1563917749214146E-2</v>
      </c>
    </row>
    <row r="76" spans="2:3" x14ac:dyDescent="0.25">
      <c r="B76" s="11">
        <v>53</v>
      </c>
      <c r="C76" s="9">
        <v>3.852117891544183E-2</v>
      </c>
    </row>
    <row r="77" spans="2:3" x14ac:dyDescent="0.25">
      <c r="B77" s="11">
        <v>54</v>
      </c>
      <c r="C77" s="9">
        <v>6.4788344586839564E-3</v>
      </c>
    </row>
    <row r="78" spans="2:3" x14ac:dyDescent="0.25">
      <c r="B78" s="11">
        <v>55</v>
      </c>
      <c r="C78" s="9">
        <v>4.1156114679929121E-2</v>
      </c>
    </row>
    <row r="79" spans="2:3" x14ac:dyDescent="0.25">
      <c r="B79" s="11">
        <v>56</v>
      </c>
      <c r="C79" s="9">
        <v>-4.0735862873261856E-2</v>
      </c>
    </row>
    <row r="80" spans="2:3" x14ac:dyDescent="0.25">
      <c r="B80" s="11">
        <v>57</v>
      </c>
      <c r="C80" s="9">
        <v>1.8219821621063143E-2</v>
      </c>
    </row>
    <row r="81" spans="2:3" x14ac:dyDescent="0.25">
      <c r="B81" s="11">
        <v>58</v>
      </c>
      <c r="C81" s="9">
        <v>-3.5964867093494973E-2</v>
      </c>
    </row>
    <row r="82" spans="2:3" x14ac:dyDescent="0.25">
      <c r="B82" s="11">
        <v>59</v>
      </c>
      <c r="C82" s="9">
        <v>-1.7048330752990202E-2</v>
      </c>
    </row>
    <row r="83" spans="2:3" x14ac:dyDescent="0.25">
      <c r="B83" s="11">
        <v>60</v>
      </c>
      <c r="C83" s="9">
        <v>-6.6500141524048519E-3</v>
      </c>
    </row>
    <row r="84" spans="2:3" x14ac:dyDescent="0.25">
      <c r="B84" s="11">
        <v>61</v>
      </c>
      <c r="C84" s="9">
        <v>-4.2445821044546309E-3</v>
      </c>
    </row>
    <row r="85" spans="2:3" x14ac:dyDescent="0.25">
      <c r="B85" s="11">
        <v>62</v>
      </c>
      <c r="C85" s="9">
        <v>3.0830173119644534E-3</v>
      </c>
    </row>
    <row r="86" spans="2:3" x14ac:dyDescent="0.25">
      <c r="B86" s="11">
        <v>63</v>
      </c>
      <c r="C86" s="9">
        <v>4.8384742287381072E-2</v>
      </c>
    </row>
    <row r="87" spans="2:3" x14ac:dyDescent="0.25">
      <c r="B87" s="11">
        <v>64</v>
      </c>
      <c r="C87" s="9">
        <v>2.0990784154091113E-2</v>
      </c>
    </row>
    <row r="88" spans="2:3" x14ac:dyDescent="0.25">
      <c r="B88" s="11">
        <v>65</v>
      </c>
      <c r="C88" s="9">
        <v>-3.4479028748826343E-2</v>
      </c>
    </row>
    <row r="89" spans="2:3" x14ac:dyDescent="0.25">
      <c r="B89" s="11">
        <v>66</v>
      </c>
      <c r="C89" s="9">
        <v>3.5203605079222024E-2</v>
      </c>
    </row>
    <row r="90" spans="2:3" x14ac:dyDescent="0.25">
      <c r="B90" s="11">
        <v>67</v>
      </c>
      <c r="C90" s="9">
        <v>-3.3767025105060186E-3</v>
      </c>
    </row>
    <row r="91" spans="2:3" x14ac:dyDescent="0.25">
      <c r="B91" s="11">
        <v>68</v>
      </c>
      <c r="C91" s="9">
        <v>-1.590928331717186E-3</v>
      </c>
    </row>
    <row r="92" spans="2:3" x14ac:dyDescent="0.25">
      <c r="B92" s="11">
        <v>69</v>
      </c>
      <c r="C92" s="9">
        <v>0.1189686420014147</v>
      </c>
    </row>
    <row r="93" spans="2:3" x14ac:dyDescent="0.25">
      <c r="B93" s="11">
        <v>70</v>
      </c>
      <c r="C93" s="9">
        <v>-9.3914993048973397E-2</v>
      </c>
    </row>
    <row r="94" spans="2:3" x14ac:dyDescent="0.25">
      <c r="B94" s="11">
        <v>71</v>
      </c>
      <c r="C94" s="9">
        <v>-5.9151520309300938E-2</v>
      </c>
    </row>
    <row r="95" spans="2:3" x14ac:dyDescent="0.25">
      <c r="B95" s="11">
        <v>72</v>
      </c>
      <c r="C95" s="9">
        <v>-4.2466227705596764E-2</v>
      </c>
    </row>
    <row r="96" spans="2:3" x14ac:dyDescent="0.25">
      <c r="B96" s="11">
        <v>73</v>
      </c>
      <c r="C96" s="9">
        <v>2.7629288217472091E-2</v>
      </c>
    </row>
    <row r="97" spans="2:3" x14ac:dyDescent="0.25">
      <c r="B97" s="11">
        <v>74</v>
      </c>
      <c r="C97" s="9">
        <v>-4.1325417910096092E-2</v>
      </c>
    </row>
    <row r="98" spans="2:3" x14ac:dyDescent="0.25">
      <c r="B98" s="11">
        <v>75</v>
      </c>
      <c r="C98" s="9">
        <v>-2.3816816277604742E-2</v>
      </c>
    </row>
    <row r="99" spans="2:3" x14ac:dyDescent="0.25">
      <c r="B99" s="11">
        <v>76</v>
      </c>
      <c r="C99" s="9">
        <v>-3.7465088323535893E-2</v>
      </c>
    </row>
    <row r="100" spans="2:3" x14ac:dyDescent="0.25">
      <c r="B100" s="11">
        <v>77</v>
      </c>
      <c r="C100" s="9">
        <v>-4.2236634177004236E-3</v>
      </c>
    </row>
    <row r="101" spans="2:3" x14ac:dyDescent="0.25">
      <c r="B101" s="11">
        <v>78</v>
      </c>
      <c r="C101" s="9">
        <v>-3.1421200938131583E-2</v>
      </c>
    </row>
    <row r="102" spans="2:3" x14ac:dyDescent="0.25">
      <c r="B102" s="11">
        <v>79</v>
      </c>
      <c r="C102" s="9">
        <v>1.7569571297647878E-2</v>
      </c>
    </row>
    <row r="103" spans="2:3" x14ac:dyDescent="0.25">
      <c r="B103" s="11">
        <v>80</v>
      </c>
      <c r="C103" s="9">
        <v>-4.6368421482018599E-2</v>
      </c>
    </row>
    <row r="104" spans="2:3" x14ac:dyDescent="0.25">
      <c r="B104" s="11">
        <v>81</v>
      </c>
      <c r="C104" s="9">
        <v>5.0854276835765308E-2</v>
      </c>
    </row>
    <row r="105" spans="2:3" x14ac:dyDescent="0.25">
      <c r="B105" s="11">
        <v>82</v>
      </c>
      <c r="C105" s="9">
        <v>2.0305696388640295E-2</v>
      </c>
    </row>
    <row r="106" spans="2:3" x14ac:dyDescent="0.25">
      <c r="B106" s="11">
        <v>83</v>
      </c>
      <c r="C106" s="9">
        <v>1.5951551808332319E-2</v>
      </c>
    </row>
    <row r="107" spans="2:3" x14ac:dyDescent="0.25">
      <c r="B107" s="11">
        <v>84</v>
      </c>
      <c r="C107" s="9">
        <v>5.2117684890472013E-2</v>
      </c>
    </row>
    <row r="108" spans="2:3" x14ac:dyDescent="0.25">
      <c r="B108" s="11">
        <v>85</v>
      </c>
      <c r="C108" s="9">
        <v>4.5660743823366032E-2</v>
      </c>
    </row>
    <row r="109" spans="2:3" x14ac:dyDescent="0.25">
      <c r="B109" s="11">
        <v>86</v>
      </c>
      <c r="C109" s="9">
        <v>-2.2993033526344037E-2</v>
      </c>
    </row>
    <row r="110" spans="2:3" x14ac:dyDescent="0.25">
      <c r="B110" s="11">
        <v>87</v>
      </c>
      <c r="C110" s="9">
        <v>-6.79426110624618E-2</v>
      </c>
    </row>
    <row r="111" spans="2:3" x14ac:dyDescent="0.25">
      <c r="B111" s="11">
        <v>88</v>
      </c>
      <c r="C111" s="9">
        <v>-1.9482380842300154E-2</v>
      </c>
    </row>
    <row r="112" spans="2:3" x14ac:dyDescent="0.25">
      <c r="B112" s="11">
        <v>89</v>
      </c>
      <c r="C112" s="9">
        <v>-2.4054589016462177E-2</v>
      </c>
    </row>
    <row r="113" spans="2:3" x14ac:dyDescent="0.25">
      <c r="B113" s="11">
        <v>90</v>
      </c>
      <c r="C113" s="9">
        <v>5.2469364185398659E-2</v>
      </c>
    </row>
    <row r="114" spans="2:3" x14ac:dyDescent="0.25">
      <c r="B114" s="11">
        <v>91</v>
      </c>
      <c r="C114" s="9">
        <v>-4.2034203403088898E-3</v>
      </c>
    </row>
    <row r="115" spans="2:3" x14ac:dyDescent="0.25">
      <c r="B115" s="11">
        <v>92</v>
      </c>
      <c r="C115" s="9">
        <v>3.4810127803420507E-2</v>
      </c>
    </row>
    <row r="116" spans="2:3" x14ac:dyDescent="0.25">
      <c r="B116" s="11">
        <v>93</v>
      </c>
      <c r="C116" s="9">
        <v>-5.3158167871585879E-2</v>
      </c>
    </row>
    <row r="117" spans="2:3" x14ac:dyDescent="0.25">
      <c r="B117" s="11">
        <v>94</v>
      </c>
      <c r="C117" s="9">
        <v>2.3941170536084886E-2</v>
      </c>
    </row>
    <row r="118" spans="2:3" x14ac:dyDescent="0.25">
      <c r="B118" s="11">
        <v>95</v>
      </c>
      <c r="C118" s="9">
        <v>-5.8631194683889817E-2</v>
      </c>
    </row>
    <row r="119" spans="2:3" x14ac:dyDescent="0.25">
      <c r="B119" s="11">
        <v>96</v>
      </c>
      <c r="C119" s="9">
        <v>5.6242142845575806E-2</v>
      </c>
    </row>
    <row r="120" spans="2:3" x14ac:dyDescent="0.25">
      <c r="B120" s="11">
        <v>97</v>
      </c>
      <c r="C120" s="9">
        <v>-1.1286168409114703E-2</v>
      </c>
    </row>
    <row r="121" spans="2:3" x14ac:dyDescent="0.25">
      <c r="B121" s="11">
        <v>98</v>
      </c>
      <c r="C121" s="9">
        <v>2.6585725595349623E-3</v>
      </c>
    </row>
    <row r="122" spans="2:3" x14ac:dyDescent="0.25">
      <c r="B122" s="11">
        <v>99</v>
      </c>
      <c r="C122" s="9">
        <v>9.4672492778497281E-3</v>
      </c>
    </row>
    <row r="123" spans="2:3" x14ac:dyDescent="0.25">
      <c r="B123" s="11">
        <v>100</v>
      </c>
      <c r="C123" s="9">
        <v>-4.8694372762327312E-2</v>
      </c>
    </row>
    <row r="124" spans="2:3" x14ac:dyDescent="0.25">
      <c r="B124" s="11">
        <v>101</v>
      </c>
      <c r="C124" s="9">
        <v>3.9552020833400515E-2</v>
      </c>
    </row>
    <row r="125" spans="2:3" x14ac:dyDescent="0.25">
      <c r="B125" s="11">
        <v>102</v>
      </c>
      <c r="C125" s="9">
        <v>-4.5330857348198035E-2</v>
      </c>
    </row>
    <row r="126" spans="2:3" x14ac:dyDescent="0.25">
      <c r="B126" s="11">
        <v>103</v>
      </c>
      <c r="C126" s="9">
        <v>1.6277385944663688E-3</v>
      </c>
    </row>
    <row r="127" spans="2:3" x14ac:dyDescent="0.25">
      <c r="B127" s="11">
        <v>104</v>
      </c>
      <c r="C127" s="9">
        <v>7.2920955149680139E-2</v>
      </c>
    </row>
  </sheetData>
  <mergeCells count="20">
    <mergeCell ref="B19:D19"/>
    <mergeCell ref="E19:G19"/>
    <mergeCell ref="B5:C5"/>
    <mergeCell ref="D5:E5"/>
    <mergeCell ref="B4:E4"/>
    <mergeCell ref="B17:G17"/>
    <mergeCell ref="B18:D18"/>
    <mergeCell ref="E18:G18"/>
    <mergeCell ref="J4:L4"/>
    <mergeCell ref="B14:D14"/>
    <mergeCell ref="E14:G14"/>
    <mergeCell ref="B15:D15"/>
    <mergeCell ref="E15:G15"/>
    <mergeCell ref="B10:G10"/>
    <mergeCell ref="B11:D11"/>
    <mergeCell ref="E11:G11"/>
    <mergeCell ref="B12:D12"/>
    <mergeCell ref="E12:G12"/>
    <mergeCell ref="B13:D13"/>
    <mergeCell ref="E13:G13"/>
  </mergeCells>
  <hyperlinks>
    <hyperlink ref="B5" location="'PACF_Output'!$A$8:$A$8" display="Inputs"/>
    <hyperlink ref="D5" location="'PACF_Output'!$A$21:$A$21" display="PACF Values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7"/>
  <sheetViews>
    <sheetView showGridLines="0" topLeftCell="A17" workbookViewId="0">
      <selection activeCell="Q37" sqref="Q37"/>
    </sheetView>
  </sheetViews>
  <sheetFormatPr defaultRowHeight="15" x14ac:dyDescent="0.25"/>
  <cols>
    <col min="10" max="10" width="8.28515625" customWidth="1"/>
  </cols>
  <sheetData>
    <row r="2" spans="1:14" ht="18.75" x14ac:dyDescent="0.3">
      <c r="B2" s="8" t="s">
        <v>218</v>
      </c>
      <c r="N2" t="s">
        <v>219</v>
      </c>
    </row>
    <row r="4" spans="1:14" ht="15.75" x14ac:dyDescent="0.25">
      <c r="B4" s="44" t="s">
        <v>59</v>
      </c>
      <c r="C4" s="45"/>
      <c r="D4" s="45"/>
      <c r="E4" s="46"/>
      <c r="J4" s="44" t="s">
        <v>60</v>
      </c>
      <c r="K4" s="45"/>
      <c r="L4" s="46"/>
    </row>
    <row r="5" spans="1:14" x14ac:dyDescent="0.25">
      <c r="B5" s="47" t="s">
        <v>94</v>
      </c>
      <c r="C5" s="40"/>
      <c r="D5" s="47" t="s">
        <v>223</v>
      </c>
      <c r="E5" s="40"/>
      <c r="J5" s="12" t="s">
        <v>220</v>
      </c>
      <c r="K5" s="12" t="s">
        <v>62</v>
      </c>
      <c r="L5" s="12" t="s">
        <v>63</v>
      </c>
    </row>
    <row r="6" spans="1:14" x14ac:dyDescent="0.25">
      <c r="J6" s="9">
        <v>4</v>
      </c>
      <c r="K6" s="9">
        <v>1</v>
      </c>
      <c r="L6" s="9">
        <v>5</v>
      </c>
    </row>
    <row r="8" spans="1:14" ht="18.75" x14ac:dyDescent="0.3">
      <c r="A8" s="16" t="s">
        <v>94</v>
      </c>
    </row>
    <row r="10" spans="1:14" ht="15.75" x14ac:dyDescent="0.25">
      <c r="B10" s="44" t="s">
        <v>64</v>
      </c>
      <c r="C10" s="45"/>
      <c r="D10" s="45"/>
      <c r="E10" s="45"/>
      <c r="F10" s="45"/>
      <c r="G10" s="46"/>
    </row>
    <row r="11" spans="1:14" x14ac:dyDescent="0.25">
      <c r="B11" s="35" t="s">
        <v>65</v>
      </c>
      <c r="C11" s="36"/>
      <c r="D11" s="37"/>
      <c r="E11" s="41" t="s">
        <v>66</v>
      </c>
      <c r="F11" s="42"/>
      <c r="G11" s="43"/>
    </row>
    <row r="12" spans="1:14" x14ac:dyDescent="0.25">
      <c r="B12" s="35" t="s">
        <v>67</v>
      </c>
      <c r="C12" s="36"/>
      <c r="D12" s="37"/>
      <c r="E12" s="41" t="s">
        <v>64</v>
      </c>
      <c r="F12" s="42"/>
      <c r="G12" s="43"/>
    </row>
    <row r="13" spans="1:14" x14ac:dyDescent="0.25">
      <c r="B13" s="35" t="s">
        <v>68</v>
      </c>
      <c r="C13" s="36"/>
      <c r="D13" s="37"/>
      <c r="E13" s="41" t="s">
        <v>69</v>
      </c>
      <c r="F13" s="42"/>
      <c r="G13" s="43"/>
    </row>
    <row r="14" spans="1:14" x14ac:dyDescent="0.25">
      <c r="B14" s="35" t="s">
        <v>221</v>
      </c>
      <c r="C14" s="36"/>
      <c r="D14" s="37"/>
      <c r="E14" s="41">
        <v>261</v>
      </c>
      <c r="F14" s="42"/>
      <c r="G14" s="43"/>
    </row>
    <row r="15" spans="1:14" x14ac:dyDescent="0.25">
      <c r="B15" s="35" t="s">
        <v>171</v>
      </c>
      <c r="C15" s="36"/>
      <c r="D15" s="37"/>
      <c r="E15" s="38" t="s">
        <v>1</v>
      </c>
      <c r="F15" s="39"/>
      <c r="G15" s="40"/>
    </row>
    <row r="17" spans="1:7" ht="15.75" x14ac:dyDescent="0.25">
      <c r="B17" s="44" t="s">
        <v>112</v>
      </c>
      <c r="C17" s="45"/>
      <c r="D17" s="45"/>
      <c r="E17" s="45"/>
      <c r="F17" s="45"/>
      <c r="G17" s="46"/>
    </row>
    <row r="18" spans="1:7" x14ac:dyDescent="0.25">
      <c r="B18" s="35" t="s">
        <v>222</v>
      </c>
      <c r="C18" s="36"/>
      <c r="D18" s="37"/>
      <c r="E18" s="41">
        <v>104</v>
      </c>
      <c r="F18" s="42"/>
      <c r="G18" s="43"/>
    </row>
    <row r="20" spans="1:7" ht="18.75" x14ac:dyDescent="0.3">
      <c r="A20" s="16" t="s">
        <v>223</v>
      </c>
    </row>
    <row r="22" spans="1:7" x14ac:dyDescent="0.25">
      <c r="B22" s="12" t="s">
        <v>224</v>
      </c>
      <c r="C22" s="12" t="s">
        <v>212</v>
      </c>
    </row>
    <row r="23" spans="1:7" x14ac:dyDescent="0.25">
      <c r="B23" s="11">
        <v>0</v>
      </c>
      <c r="C23" s="9">
        <v>1</v>
      </c>
    </row>
    <row r="24" spans="1:7" x14ac:dyDescent="0.25">
      <c r="B24" s="11">
        <v>1</v>
      </c>
      <c r="C24" s="9">
        <v>0.5163211700892788</v>
      </c>
    </row>
    <row r="25" spans="1:7" x14ac:dyDescent="0.25">
      <c r="B25" s="11">
        <v>2</v>
      </c>
      <c r="C25" s="9">
        <v>0.26450117828462621</v>
      </c>
    </row>
    <row r="26" spans="1:7" x14ac:dyDescent="0.25">
      <c r="B26" s="11">
        <v>3</v>
      </c>
      <c r="C26" s="9">
        <v>0.23421431858596245</v>
      </c>
    </row>
    <row r="27" spans="1:7" x14ac:dyDescent="0.25">
      <c r="B27" s="11">
        <v>4</v>
      </c>
      <c r="C27" s="9">
        <v>0.20915178821542788</v>
      </c>
    </row>
    <row r="28" spans="1:7" x14ac:dyDescent="0.25">
      <c r="B28" s="11">
        <v>5</v>
      </c>
      <c r="C28" s="9">
        <v>0.15855226415284099</v>
      </c>
    </row>
    <row r="29" spans="1:7" x14ac:dyDescent="0.25">
      <c r="B29" s="11">
        <v>6</v>
      </c>
      <c r="C29" s="9">
        <v>0.17889341720443688</v>
      </c>
    </row>
    <row r="30" spans="1:7" x14ac:dyDescent="0.25">
      <c r="B30" s="11">
        <v>7</v>
      </c>
      <c r="C30" s="9">
        <v>0.18047515338669115</v>
      </c>
    </row>
    <row r="31" spans="1:7" x14ac:dyDescent="0.25">
      <c r="B31" s="11">
        <v>8</v>
      </c>
      <c r="C31" s="9">
        <v>9.6865673182422563E-2</v>
      </c>
    </row>
    <row r="32" spans="1:7" x14ac:dyDescent="0.25">
      <c r="B32" s="11">
        <v>9</v>
      </c>
      <c r="C32" s="9">
        <v>3.609381085895861E-2</v>
      </c>
    </row>
    <row r="33" spans="2:3" x14ac:dyDescent="0.25">
      <c r="B33" s="11">
        <v>10</v>
      </c>
      <c r="C33" s="9">
        <v>1.5677126684090725E-2</v>
      </c>
    </row>
    <row r="34" spans="2:3" x14ac:dyDescent="0.25">
      <c r="B34" s="11">
        <v>11</v>
      </c>
      <c r="C34" s="9">
        <v>3.7284634320946686E-3</v>
      </c>
    </row>
    <row r="35" spans="2:3" x14ac:dyDescent="0.25">
      <c r="B35" s="11">
        <v>12</v>
      </c>
      <c r="C35" s="9">
        <v>-6.9211546293108425E-2</v>
      </c>
    </row>
    <row r="36" spans="2:3" x14ac:dyDescent="0.25">
      <c r="B36" s="11">
        <v>13</v>
      </c>
      <c r="C36" s="9">
        <v>-6.3693400683798987E-2</v>
      </c>
    </row>
    <row r="37" spans="2:3" x14ac:dyDescent="0.25">
      <c r="B37" s="11">
        <v>14</v>
      </c>
      <c r="C37" s="9">
        <v>-5.205978145876871E-2</v>
      </c>
    </row>
    <row r="38" spans="2:3" x14ac:dyDescent="0.25">
      <c r="B38" s="11">
        <v>15</v>
      </c>
      <c r="C38" s="9">
        <v>-4.0868720922904118E-2</v>
      </c>
    </row>
    <row r="39" spans="2:3" x14ac:dyDescent="0.25">
      <c r="B39" s="11">
        <v>16</v>
      </c>
      <c r="C39" s="9">
        <v>-9.6859757747118552E-2</v>
      </c>
    </row>
    <row r="40" spans="2:3" x14ac:dyDescent="0.25">
      <c r="B40" s="11">
        <v>17</v>
      </c>
      <c r="C40" s="9">
        <v>-4.4393944290081346E-2</v>
      </c>
    </row>
    <row r="41" spans="2:3" x14ac:dyDescent="0.25">
      <c r="B41" s="11">
        <v>18</v>
      </c>
      <c r="C41" s="9">
        <v>-5.8021366074191984E-2</v>
      </c>
    </row>
    <row r="42" spans="2:3" x14ac:dyDescent="0.25">
      <c r="B42" s="11">
        <v>19</v>
      </c>
      <c r="C42" s="9">
        <v>-0.15297544063369758</v>
      </c>
    </row>
    <row r="43" spans="2:3" x14ac:dyDescent="0.25">
      <c r="B43" s="11">
        <v>20</v>
      </c>
      <c r="C43" s="9">
        <v>-0.23693452555022523</v>
      </c>
    </row>
    <row r="44" spans="2:3" x14ac:dyDescent="0.25">
      <c r="B44" s="11">
        <v>21</v>
      </c>
      <c r="C44" s="9">
        <v>-0.18207661201570136</v>
      </c>
    </row>
    <row r="45" spans="2:3" x14ac:dyDescent="0.25">
      <c r="B45" s="11">
        <v>22</v>
      </c>
      <c r="C45" s="9">
        <v>-0.15835896724579593</v>
      </c>
    </row>
    <row r="46" spans="2:3" x14ac:dyDescent="0.25">
      <c r="B46" s="11">
        <v>23</v>
      </c>
      <c r="C46" s="9">
        <v>-0.21309357492063435</v>
      </c>
    </row>
    <row r="47" spans="2:3" x14ac:dyDescent="0.25">
      <c r="B47" s="11">
        <v>24</v>
      </c>
      <c r="C47" s="9">
        <v>-0.20291621252629946</v>
      </c>
    </row>
    <row r="48" spans="2:3" x14ac:dyDescent="0.25">
      <c r="B48" s="11">
        <v>25</v>
      </c>
      <c r="C48" s="9">
        <v>-8.317523992540593E-2</v>
      </c>
    </row>
    <row r="49" spans="2:3" x14ac:dyDescent="0.25">
      <c r="B49" s="11">
        <v>26</v>
      </c>
      <c r="C49" s="9">
        <v>-0.1361139035987623</v>
      </c>
    </row>
    <row r="50" spans="2:3" x14ac:dyDescent="0.25">
      <c r="B50" s="11">
        <v>27</v>
      </c>
      <c r="C50" s="9">
        <v>-0.22428172877380403</v>
      </c>
    </row>
    <row r="51" spans="2:3" x14ac:dyDescent="0.25">
      <c r="B51" s="11">
        <v>28</v>
      </c>
      <c r="C51" s="9">
        <v>-0.20705848354566303</v>
      </c>
    </row>
    <row r="52" spans="2:3" x14ac:dyDescent="0.25">
      <c r="B52" s="11">
        <v>29</v>
      </c>
      <c r="C52" s="9">
        <v>-0.18111161550407792</v>
      </c>
    </row>
    <row r="53" spans="2:3" x14ac:dyDescent="0.25">
      <c r="B53" s="11">
        <v>30</v>
      </c>
      <c r="C53" s="9">
        <v>-0.15683495008817577</v>
      </c>
    </row>
    <row r="54" spans="2:3" x14ac:dyDescent="0.25">
      <c r="B54" s="11">
        <v>31</v>
      </c>
      <c r="C54" s="9">
        <v>-0.13507087643004226</v>
      </c>
    </row>
    <row r="55" spans="2:3" x14ac:dyDescent="0.25">
      <c r="B55" s="11">
        <v>32</v>
      </c>
      <c r="C55" s="9">
        <v>-0.11685931384412869</v>
      </c>
    </row>
    <row r="56" spans="2:3" x14ac:dyDescent="0.25">
      <c r="B56" s="11">
        <v>33</v>
      </c>
      <c r="C56" s="9">
        <v>-8.1404645759176442E-2</v>
      </c>
    </row>
    <row r="57" spans="2:3" x14ac:dyDescent="0.25">
      <c r="B57" s="11">
        <v>34</v>
      </c>
      <c r="C57" s="9">
        <v>-2.1007423332776817E-2</v>
      </c>
    </row>
    <row r="58" spans="2:3" x14ac:dyDescent="0.25">
      <c r="B58" s="11">
        <v>35</v>
      </c>
      <c r="C58" s="9">
        <v>-3.3561873648275883E-2</v>
      </c>
    </row>
    <row r="59" spans="2:3" x14ac:dyDescent="0.25">
      <c r="B59" s="11">
        <v>36</v>
      </c>
      <c r="C59" s="9">
        <v>2.0177073051627376E-2</v>
      </c>
    </row>
    <row r="60" spans="2:3" x14ac:dyDescent="0.25">
      <c r="B60" s="11">
        <v>37</v>
      </c>
      <c r="C60" s="9">
        <v>-3.1409844195916727E-2</v>
      </c>
    </row>
    <row r="61" spans="2:3" x14ac:dyDescent="0.25">
      <c r="B61" s="11">
        <v>38</v>
      </c>
      <c r="C61" s="9">
        <v>-1.7393092357730261E-2</v>
      </c>
    </row>
    <row r="62" spans="2:3" x14ac:dyDescent="0.25">
      <c r="B62" s="11">
        <v>39</v>
      </c>
      <c r="C62" s="9">
        <v>6.6264120163604147E-3</v>
      </c>
    </row>
    <row r="63" spans="2:3" x14ac:dyDescent="0.25">
      <c r="B63" s="11">
        <v>40</v>
      </c>
      <c r="C63" s="9">
        <v>5.2373883500934262E-2</v>
      </c>
    </row>
    <row r="64" spans="2:3" x14ac:dyDescent="0.25">
      <c r="B64" s="11">
        <v>41</v>
      </c>
      <c r="C64" s="9">
        <v>4.7516894211645103E-4</v>
      </c>
    </row>
    <row r="65" spans="2:3" x14ac:dyDescent="0.25">
      <c r="B65" s="11">
        <v>42</v>
      </c>
      <c r="C65" s="9">
        <v>4.3654442099467151E-2</v>
      </c>
    </row>
    <row r="66" spans="2:3" x14ac:dyDescent="0.25">
      <c r="B66" s="11">
        <v>43</v>
      </c>
      <c r="C66" s="9">
        <v>4.1308727646064941E-2</v>
      </c>
    </row>
    <row r="67" spans="2:3" x14ac:dyDescent="0.25">
      <c r="B67" s="11">
        <v>44</v>
      </c>
      <c r="C67" s="9">
        <v>5.6817071407607826E-2</v>
      </c>
    </row>
    <row r="68" spans="2:3" x14ac:dyDescent="0.25">
      <c r="B68" s="11">
        <v>45</v>
      </c>
      <c r="C68" s="9">
        <v>6.7445036515224932E-2</v>
      </c>
    </row>
    <row r="69" spans="2:3" x14ac:dyDescent="0.25">
      <c r="B69" s="11">
        <v>46</v>
      </c>
      <c r="C69" s="9">
        <v>6.8348127202696202E-2</v>
      </c>
    </row>
    <row r="70" spans="2:3" x14ac:dyDescent="0.25">
      <c r="B70" s="11">
        <v>47</v>
      </c>
      <c r="C70" s="9">
        <v>0.11844197463523295</v>
      </c>
    </row>
    <row r="71" spans="2:3" x14ac:dyDescent="0.25">
      <c r="B71" s="11">
        <v>48</v>
      </c>
      <c r="C71" s="9">
        <v>9.8328915145456303E-2</v>
      </c>
    </row>
    <row r="72" spans="2:3" x14ac:dyDescent="0.25">
      <c r="B72" s="11">
        <v>49</v>
      </c>
      <c r="C72" s="9">
        <v>8.2469653794646824E-2</v>
      </c>
    </row>
    <row r="73" spans="2:3" x14ac:dyDescent="0.25">
      <c r="B73" s="11">
        <v>50</v>
      </c>
      <c r="C73" s="9">
        <v>0.12920187903879668</v>
      </c>
    </row>
    <row r="74" spans="2:3" x14ac:dyDescent="0.25">
      <c r="B74" s="11">
        <v>51</v>
      </c>
      <c r="C74" s="9">
        <v>0.16366665662281418</v>
      </c>
    </row>
    <row r="75" spans="2:3" x14ac:dyDescent="0.25">
      <c r="B75" s="11">
        <v>52</v>
      </c>
      <c r="C75" s="9">
        <v>0.13827038639666678</v>
      </c>
    </row>
    <row r="76" spans="2:3" x14ac:dyDescent="0.25">
      <c r="B76" s="11">
        <v>53</v>
      </c>
      <c r="C76" s="9">
        <v>0.15449810279859058</v>
      </c>
    </row>
    <row r="77" spans="2:3" x14ac:dyDescent="0.25">
      <c r="B77" s="11">
        <v>54</v>
      </c>
      <c r="C77" s="9">
        <v>0.1262652818207752</v>
      </c>
    </row>
    <row r="78" spans="2:3" x14ac:dyDescent="0.25">
      <c r="B78" s="11">
        <v>55</v>
      </c>
      <c r="C78" s="9">
        <v>0.14494351280859963</v>
      </c>
    </row>
    <row r="79" spans="2:3" x14ac:dyDescent="0.25">
      <c r="B79" s="11">
        <v>56</v>
      </c>
      <c r="C79" s="9">
        <v>9.4676508103002058E-2</v>
      </c>
    </row>
    <row r="80" spans="2:3" x14ac:dyDescent="0.25">
      <c r="B80" s="11">
        <v>57</v>
      </c>
      <c r="C80" s="9">
        <v>9.1579580692197418E-2</v>
      </c>
    </row>
    <row r="81" spans="2:3" x14ac:dyDescent="0.25">
      <c r="B81" s="11">
        <v>58</v>
      </c>
      <c r="C81" s="9">
        <v>5.8086046464074295E-2</v>
      </c>
    </row>
    <row r="82" spans="2:3" x14ac:dyDescent="0.25">
      <c r="B82" s="11">
        <v>59</v>
      </c>
      <c r="C82" s="9">
        <v>5.1863472669945364E-2</v>
      </c>
    </row>
    <row r="83" spans="2:3" x14ac:dyDescent="0.25">
      <c r="B83" s="11">
        <v>60</v>
      </c>
      <c r="C83" s="9">
        <v>3.8204769249856475E-2</v>
      </c>
    </row>
    <row r="84" spans="2:3" x14ac:dyDescent="0.25">
      <c r="B84" s="11">
        <v>61</v>
      </c>
      <c r="C84" s="9">
        <v>3.8918398943172158E-2</v>
      </c>
    </row>
    <row r="85" spans="2:3" x14ac:dyDescent="0.25">
      <c r="B85" s="11">
        <v>62</v>
      </c>
      <c r="C85" s="9">
        <v>2.2595941637011965E-2</v>
      </c>
    </row>
    <row r="86" spans="2:3" x14ac:dyDescent="0.25">
      <c r="B86" s="11">
        <v>63</v>
      </c>
      <c r="C86" s="9">
        <v>1.9216454127576475E-2</v>
      </c>
    </row>
    <row r="87" spans="2:3" x14ac:dyDescent="0.25">
      <c r="B87" s="11">
        <v>64</v>
      </c>
      <c r="C87" s="9">
        <v>2.9049803931445125E-2</v>
      </c>
    </row>
    <row r="88" spans="2:3" x14ac:dyDescent="0.25">
      <c r="B88" s="11">
        <v>65</v>
      </c>
      <c r="C88" s="9">
        <v>-1.1372359838255342E-2</v>
      </c>
    </row>
    <row r="89" spans="2:3" x14ac:dyDescent="0.25">
      <c r="B89" s="11">
        <v>66</v>
      </c>
      <c r="C89" s="9">
        <v>-2.3466629776433184E-2</v>
      </c>
    </row>
    <row r="90" spans="2:3" x14ac:dyDescent="0.25">
      <c r="B90" s="11">
        <v>67</v>
      </c>
      <c r="C90" s="9">
        <v>-2.5414048140361384E-2</v>
      </c>
    </row>
    <row r="91" spans="2:3" x14ac:dyDescent="0.25">
      <c r="B91" s="11">
        <v>68</v>
      </c>
      <c r="C91" s="9">
        <v>-2.1185606511064548E-2</v>
      </c>
    </row>
    <row r="92" spans="2:3" x14ac:dyDescent="0.25">
      <c r="B92" s="11">
        <v>69</v>
      </c>
      <c r="C92" s="9">
        <v>4.1504646740429987E-2</v>
      </c>
    </row>
    <row r="93" spans="2:3" x14ac:dyDescent="0.25">
      <c r="B93" s="11">
        <v>70</v>
      </c>
      <c r="C93" s="9">
        <v>7.0999434094616287E-3</v>
      </c>
    </row>
    <row r="94" spans="2:3" x14ac:dyDescent="0.25">
      <c r="B94" s="11">
        <v>71</v>
      </c>
      <c r="C94" s="9">
        <v>-9.8465437574974085E-2</v>
      </c>
    </row>
    <row r="95" spans="2:3" x14ac:dyDescent="0.25">
      <c r="B95" s="11">
        <v>72</v>
      </c>
      <c r="C95" s="9">
        <v>-0.1094618564211718</v>
      </c>
    </row>
    <row r="96" spans="2:3" x14ac:dyDescent="0.25">
      <c r="B96" s="11">
        <v>73</v>
      </c>
      <c r="C96" s="9">
        <v>-9.2073139032394016E-2</v>
      </c>
    </row>
    <row r="97" spans="2:3" x14ac:dyDescent="0.25">
      <c r="B97" s="11">
        <v>74</v>
      </c>
      <c r="C97" s="9">
        <v>-0.11843659017386902</v>
      </c>
    </row>
    <row r="98" spans="2:3" x14ac:dyDescent="0.25">
      <c r="B98" s="11">
        <v>75</v>
      </c>
      <c r="C98" s="9">
        <v>-0.13963140433971138</v>
      </c>
    </row>
    <row r="99" spans="2:3" x14ac:dyDescent="0.25">
      <c r="B99" s="11">
        <v>76</v>
      </c>
      <c r="C99" s="9">
        <v>-0.11818908501085419</v>
      </c>
    </row>
    <row r="100" spans="2:3" x14ac:dyDescent="0.25">
      <c r="B100" s="11">
        <v>77</v>
      </c>
      <c r="C100" s="9">
        <v>-0.15276556821935186</v>
      </c>
    </row>
    <row r="101" spans="2:3" x14ac:dyDescent="0.25">
      <c r="B101" s="11">
        <v>78</v>
      </c>
      <c r="C101" s="9">
        <v>-0.15074753123648424</v>
      </c>
    </row>
    <row r="102" spans="2:3" x14ac:dyDescent="0.25">
      <c r="B102" s="11">
        <v>79</v>
      </c>
      <c r="C102" s="9">
        <v>-0.13544190266641276</v>
      </c>
    </row>
    <row r="103" spans="2:3" x14ac:dyDescent="0.25">
      <c r="B103" s="11">
        <v>80</v>
      </c>
      <c r="C103" s="9">
        <v>-0.12957082415970428</v>
      </c>
    </row>
    <row r="104" spans="2:3" x14ac:dyDescent="0.25">
      <c r="B104" s="11">
        <v>81</v>
      </c>
      <c r="C104" s="9">
        <v>-0.10213929190227589</v>
      </c>
    </row>
    <row r="105" spans="2:3" x14ac:dyDescent="0.25">
      <c r="B105" s="11">
        <v>82</v>
      </c>
      <c r="C105" s="9">
        <v>-7.547162031246725E-2</v>
      </c>
    </row>
    <row r="106" spans="2:3" x14ac:dyDescent="0.25">
      <c r="B106" s="11">
        <v>83</v>
      </c>
      <c r="C106" s="9">
        <v>-7.1716074170035241E-2</v>
      </c>
    </row>
    <row r="107" spans="2:3" x14ac:dyDescent="0.25">
      <c r="B107" s="11">
        <v>84</v>
      </c>
      <c r="C107" s="9">
        <v>-2.1058099596659226E-2</v>
      </c>
    </row>
    <row r="108" spans="2:3" x14ac:dyDescent="0.25">
      <c r="B108" s="11">
        <v>85</v>
      </c>
      <c r="C108" s="9">
        <v>7.1264329518442643E-3</v>
      </c>
    </row>
    <row r="109" spans="2:3" x14ac:dyDescent="0.25">
      <c r="B109" s="11">
        <v>86</v>
      </c>
      <c r="C109" s="9">
        <v>6.9044031630284804E-3</v>
      </c>
    </row>
    <row r="110" spans="2:3" x14ac:dyDescent="0.25">
      <c r="B110" s="11">
        <v>87</v>
      </c>
      <c r="C110" s="9">
        <v>-2.1559087189697915E-2</v>
      </c>
    </row>
    <row r="111" spans="2:3" x14ac:dyDescent="0.25">
      <c r="B111" s="11">
        <v>88</v>
      </c>
      <c r="C111" s="9">
        <v>-4.0847597581278629E-2</v>
      </c>
    </row>
    <row r="112" spans="2:3" x14ac:dyDescent="0.25">
      <c r="B112" s="11">
        <v>89</v>
      </c>
      <c r="C112" s="9">
        <v>-3.1721982030035824E-2</v>
      </c>
    </row>
    <row r="113" spans="2:3" x14ac:dyDescent="0.25">
      <c r="B113" s="11">
        <v>90</v>
      </c>
      <c r="C113" s="9">
        <v>1.1392562854231437E-2</v>
      </c>
    </row>
    <row r="114" spans="2:3" x14ac:dyDescent="0.25">
      <c r="B114" s="11">
        <v>91</v>
      </c>
      <c r="C114" s="9">
        <v>5.9603947349101197E-2</v>
      </c>
    </row>
    <row r="115" spans="2:3" x14ac:dyDescent="0.25">
      <c r="B115" s="11">
        <v>92</v>
      </c>
      <c r="C115" s="9">
        <v>5.8526843988707583E-2</v>
      </c>
    </row>
    <row r="116" spans="2:3" x14ac:dyDescent="0.25">
      <c r="B116" s="11">
        <v>93</v>
      </c>
      <c r="C116" s="9">
        <v>5.4593676532934858E-3</v>
      </c>
    </row>
    <row r="117" spans="2:3" x14ac:dyDescent="0.25">
      <c r="B117" s="11">
        <v>94</v>
      </c>
      <c r="C117" s="9">
        <v>2.3665606268594579E-2</v>
      </c>
    </row>
    <row r="118" spans="2:3" x14ac:dyDescent="0.25">
      <c r="B118" s="11">
        <v>95</v>
      </c>
      <c r="C118" s="9">
        <v>3.4437966793784101E-2</v>
      </c>
    </row>
    <row r="119" spans="2:3" x14ac:dyDescent="0.25">
      <c r="B119" s="11">
        <v>96</v>
      </c>
      <c r="C119" s="9">
        <v>1.7471137511772969E-2</v>
      </c>
    </row>
    <row r="120" spans="2:3" x14ac:dyDescent="0.25">
      <c r="B120" s="11">
        <v>97</v>
      </c>
      <c r="C120" s="9">
        <v>4.9404934452157573E-2</v>
      </c>
    </row>
    <row r="121" spans="2:3" x14ac:dyDescent="0.25">
      <c r="B121" s="11">
        <v>98</v>
      </c>
      <c r="C121" s="9">
        <v>6.5867241645724731E-2</v>
      </c>
    </row>
    <row r="122" spans="2:3" x14ac:dyDescent="0.25">
      <c r="B122" s="11">
        <v>99</v>
      </c>
      <c r="C122" s="9">
        <v>9.1946519200798285E-2</v>
      </c>
    </row>
    <row r="123" spans="2:3" x14ac:dyDescent="0.25">
      <c r="B123" s="11">
        <v>100</v>
      </c>
      <c r="C123" s="9">
        <v>6.1636481288218435E-2</v>
      </c>
    </row>
    <row r="124" spans="2:3" x14ac:dyDescent="0.25">
      <c r="B124" s="11">
        <v>101</v>
      </c>
      <c r="C124" s="9">
        <v>7.4206268645854778E-2</v>
      </c>
    </row>
    <row r="125" spans="2:3" x14ac:dyDescent="0.25">
      <c r="B125" s="11">
        <v>102</v>
      </c>
      <c r="C125" s="9">
        <v>5.1675699322739438E-2</v>
      </c>
    </row>
    <row r="126" spans="2:3" x14ac:dyDescent="0.25">
      <c r="B126" s="11">
        <v>103</v>
      </c>
      <c r="C126" s="9">
        <v>7.2807064690418227E-2</v>
      </c>
    </row>
    <row r="127" spans="2:3" x14ac:dyDescent="0.25">
      <c r="B127" s="11">
        <v>104</v>
      </c>
      <c r="C127" s="9">
        <v>0.10717342085914795</v>
      </c>
    </row>
  </sheetData>
  <mergeCells count="18">
    <mergeCell ref="B5:C5"/>
    <mergeCell ref="D5:E5"/>
    <mergeCell ref="B4:E4"/>
    <mergeCell ref="J4:L4"/>
    <mergeCell ref="B14:D14"/>
    <mergeCell ref="E14:G14"/>
    <mergeCell ref="B10:G10"/>
    <mergeCell ref="B11:D11"/>
    <mergeCell ref="E11:G11"/>
    <mergeCell ref="B12:D12"/>
    <mergeCell ref="E12:G12"/>
    <mergeCell ref="B13:D13"/>
    <mergeCell ref="E13:G13"/>
    <mergeCell ref="B15:D15"/>
    <mergeCell ref="E15:G15"/>
    <mergeCell ref="B17:G17"/>
    <mergeCell ref="B18:D18"/>
    <mergeCell ref="E18:G18"/>
  </mergeCells>
  <hyperlinks>
    <hyperlink ref="B5" location="'ACF_Output'!$A$8:$A$8" display="Inputs"/>
    <hyperlink ref="D5" location="'ACF_Output'!$A$20:$A$20" display="ACF Values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 Statistics- All Models</vt:lpstr>
      <vt:lpstr>Raw Data</vt:lpstr>
      <vt:lpstr>Imp Graphs</vt:lpstr>
      <vt:lpstr>Data</vt:lpstr>
      <vt:lpstr>HoltWinterNoTrendOutput1</vt:lpstr>
      <vt:lpstr>ARIMA_Output-EntireDS</vt:lpstr>
      <vt:lpstr>ARIMA_Residuals-EntireDS</vt:lpstr>
      <vt:lpstr>PACF_Output</vt:lpstr>
      <vt:lpstr>ACF_Output</vt:lpstr>
      <vt:lpstr>MLR_Output-EntireDS</vt:lpstr>
      <vt:lpstr>MLR_Graph</vt:lpstr>
      <vt:lpstr>MLR_TrainingScore-EntireDS</vt:lpstr>
      <vt:lpstr>MLR_NewScore</vt:lpstr>
      <vt:lpstr>Forecast</vt:lpstr>
      <vt:lpstr>Data_PartitionTS</vt:lpstr>
      <vt:lpstr>HoltWinterNoTrendOutput</vt:lpstr>
      <vt:lpstr>ARIMA_Output</vt:lpstr>
      <vt:lpstr>ARIMA_Residuals</vt:lpstr>
      <vt:lpstr>MLR_Output</vt:lpstr>
      <vt:lpstr>MLR_TrainingScore</vt:lpstr>
      <vt:lpstr>MLR_ValidationScore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</dc:creator>
  <cp:lastModifiedBy>HARDIK</cp:lastModifiedBy>
  <dcterms:created xsi:type="dcterms:W3CDTF">2017-04-28T15:43:03Z</dcterms:created>
  <dcterms:modified xsi:type="dcterms:W3CDTF">2017-04-30T15:10:46Z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d69e6e19-b4e8-4ff0-b159-c6cf673769c9</vt:lpwstr>
  </property>
</Properties>
</file>